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<sst xmlns="http://schemas.openxmlformats.org/spreadsheetml/2006/main" count="14821" uniqueCount="3288">
  <si>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</si>
  <si>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</si>
  <si>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</si>
  <si>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</si>
  <si>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</si>
  <si>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</si>
  <si>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</si>
  <si>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</si>
  <si>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</si>
  <si>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</si>
  <si>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</si>
  <si>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</si>
  <si>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</si>
  <si>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</si>
  <si>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</si>
  <si>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</si>
  <si>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</si>
  <si>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</si>
  <si>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</si>
  <si>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</si>
  <si>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</si>
  <si>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</si>
  <si>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</si>
  <si>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</si>
  <si>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</si>
  <si>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</si>
  <si>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</si>
  <si>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</si>
  <si>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</si>
  <si>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</si>
  <si>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</si>
  <si>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</si>
  <si>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</si>
  <si>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</si>
  <si>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</si>
  <si>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</si>
  <si>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</si>
  <si>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</si>
  <si>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</si>
  <si>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</si>
  <si>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</si>
  <si>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</si>
  <si>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</si>
  <si>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</si>
  <si>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</si>
  <si>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</si>
  <si>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</si>
  <si>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</si>
  <si>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</si>
  <si>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</si>
  <si>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</si>
  <si>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</si>
  <si>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</si>
  <si>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</si>
  <si>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</si>
  <si>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</si>
  <si>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</si>
  <si>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</si>
  <si>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</si>
  <si>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</si>
  <si>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</si>
  <si>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</si>
  <si>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</si>
  <si>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</si>
  <si>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</si>
  <si>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</si>
  <si>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</si>
  <si>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</si>
  <si>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</si>
  <si>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</si>
  <si>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</si>
  <si>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</si>
  <si>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</si>
  <si>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</si>
  <si>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</si>
  <si>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</si>
  <si>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</si>
  <si>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</si>
  <si>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</si>
  <si>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</si>
  <si>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</si>
  <si>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</si>
  <si>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</si>
  <si>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</si>
  <si>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</si>
  <si>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</si>
  <si>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</si>
  <si>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</si>
  <si>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</si>
  <si>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</si>
  <si>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</si>
  <si>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</si>
  <si>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</si>
  <si>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</si>
  <si>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</si>
  <si>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</si>
  <si>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</si>
  <si>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</si>
  <si>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</si>
  <si>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</si>
  <si>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</si>
  <si>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</si>
  <si>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</si>
  <si>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</si>
  <si>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</si>
  <si>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</si>
  <si>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</si>
  <si>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</si>
  <si>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</si>
  <si>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</si>
  <si>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</si>
  <si>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</si>
  <si>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</si>
  <si>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</si>
  <si>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</si>
  <si>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</si>
  <si>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</si>
  <si>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</si>
  <si>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</si>
  <si>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</si>
  <si>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</si>
  <si>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</si>
  <si>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</si>
  <si>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</si>
  <si>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</si>
  <si>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</si>
  <si>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</si>
  <si>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</si>
  <si>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</si>
  <si>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</si>
  <si>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</si>
  <si>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</si>
  <si>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</si>
  <si>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</si>
  <si>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</si>
  <si>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</si>
  <si>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</si>
  <si>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</si>
  <si>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</si>
  <si>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</si>
  <si>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</si>
  <si>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</si>
  <si>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</si>
  <si>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</si>
  <si>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</si>
  <si>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</si>
  <si>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</si>
  <si>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</si>
  <si>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</si>
  <si>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</si>
  <si>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</si>
  <si>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</si>
  <si>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</si>
  <si>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</si>
  <si>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</si>
  <si>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</si>
  <si>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</si>
  <si>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</si>
  <si>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</si>
  <si>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</si>
  <si>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</si>
  <si>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</si>
  <si>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</si>
  <si>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</si>
  <si>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</si>
  <si>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</si>
  <si>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</si>
  <si>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</si>
  <si>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</si>
  <si>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</si>
  <si>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</si>
  <si>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</si>
  <si>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</si>
  <si>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</si>
  <si>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</si>
  <si>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</si>
  <si>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</si>
  <si>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</si>
  <si>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</si>
  <si>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</si>
  <si>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</si>
  <si>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</si>
  <si>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</si>
  <si>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</si>
  <si>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</si>
  <si>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</si>
  <si>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</si>
  <si>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</si>
  <si>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</si>
  <si>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</si>
  <si>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</si>
  <si>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</si>
  <si>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</si>
  <si>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</si>
  <si>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</si>
  <si>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</si>
  <si>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</si>
  <si>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</si>
  <si>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</si>
  <si>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</si>
  <si>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</si>
  <si>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</si>
  <si>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</si>
  <si>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</si>
  <si>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</si>
  <si>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</si>
  <si>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</si>
  <si>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</si>
  <si>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</si>
  <si>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</si>
  <si>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</si>
  <si>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</si>
  <si>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jesuispipis</t>
  </si>
  <si>
    <t>waffleye</t>
  </si>
  <si>
    <t>highfinanceshow</t>
  </si>
  <si>
    <t>missamanda1895</t>
  </si>
  <si>
    <t>blinke11</t>
  </si>
  <si>
    <t>n7nms</t>
  </si>
  <si>
    <t>richnwdc</t>
  </si>
  <si>
    <t>periodpam</t>
  </si>
  <si>
    <t>cold9111</t>
  </si>
  <si>
    <t>chefapelila</t>
  </si>
  <si>
    <t>djgotvapes</t>
  </si>
  <si>
    <t>badmaashla</t>
  </si>
  <si>
    <t>cannabistsgroup</t>
  </si>
  <si>
    <t>jackiemae_18</t>
  </si>
  <si>
    <t>druyljjr</t>
  </si>
  <si>
    <t>andyjuett</t>
  </si>
  <si>
    <t>cannaboisseurs</t>
  </si>
  <si>
    <t>bluntbuckeye</t>
  </si>
  <si>
    <t>daneyeel1</t>
  </si>
  <si>
    <t>vanessareen</t>
  </si>
  <si>
    <t>offgrid</t>
  </si>
  <si>
    <t>cloudcreamery</t>
  </si>
  <si>
    <t>jeffpossiel</t>
  </si>
  <si>
    <t>chuckweets</t>
  </si>
  <si>
    <t>emflow86</t>
  </si>
  <si>
    <t>blondtradgard</t>
  </si>
  <si>
    <t>sir_blobfish</t>
  </si>
  <si>
    <t>blahblah420blaa</t>
  </si>
  <si>
    <t>cohenonthecobb</t>
  </si>
  <si>
    <t>cannabisencyclo</t>
  </si>
  <si>
    <t>chefyusef</t>
  </si>
  <si>
    <t>streetgourmetla</t>
  </si>
  <si>
    <t>thesethwatson</t>
  </si>
  <si>
    <t>vanessamarigold</t>
  </si>
  <si>
    <t>theherbalcult</t>
  </si>
  <si>
    <t>jerrybeach73</t>
  </si>
  <si>
    <t>gowri_chandra</t>
  </si>
  <si>
    <t>montereyaq</t>
  </si>
  <si>
    <t>freedarko</t>
  </si>
  <si>
    <t>thatbilloakley</t>
  </si>
  <si>
    <t>edman1968</t>
  </si>
  <si>
    <t>chickybaby007</t>
  </si>
  <si>
    <t>rodrigo77alves</t>
  </si>
  <si>
    <t>nuggets</t>
  </si>
  <si>
    <t>mreugenemonroe</t>
  </si>
  <si>
    <t>slightlystoopid</t>
  </si>
  <si>
    <t>gnash</t>
  </si>
  <si>
    <t>drmikehart</t>
  </si>
  <si>
    <t>ornorml</t>
  </si>
  <si>
    <t>norml</t>
  </si>
  <si>
    <t>realmedicinemi</t>
  </si>
  <si>
    <t>actionbronson</t>
  </si>
  <si>
    <t>viceland</t>
  </si>
  <si>
    <t>vice</t>
  </si>
  <si>
    <t>alchemist</t>
  </si>
  <si>
    <t>armyofpotheads</t>
  </si>
  <si>
    <t>hamiltonmorris</t>
  </si>
  <si>
    <t>cannilive</t>
  </si>
  <si>
    <t>massroots</t>
  </si>
  <si>
    <t>cannabisculture</t>
  </si>
  <si>
    <t>edrosenthal</t>
  </si>
  <si>
    <t>jodieemery</t>
  </si>
  <si>
    <t>kandavolu</t>
  </si>
  <si>
    <t>cherylshuman</t>
  </si>
  <si>
    <t>imyourkid</t>
  </si>
  <si>
    <t>msmithbubbles</t>
  </si>
  <si>
    <t>caslernoel</t>
  </si>
  <si>
    <t>kathygriffin</t>
  </si>
  <si>
    <t>tomarnold</t>
  </si>
  <si>
    <t>sid_pink</t>
  </si>
  <si>
    <t>jenniferkochsh1</t>
  </si>
  <si>
    <t>dailydank714</t>
  </si>
  <si>
    <t>tdazzl</t>
  </si>
  <si>
    <t>joerogan</t>
  </si>
  <si>
    <t>montel_williams</t>
  </si>
  <si>
    <t>metheridge</t>
  </si>
  <si>
    <t>drmicheleross</t>
  </si>
  <si>
    <t>keithstroup</t>
  </si>
  <si>
    <t>herzberg10</t>
  </si>
  <si>
    <t>wandaljames</t>
  </si>
  <si>
    <t>drsanjaygupta</t>
  </si>
  <si>
    <t>altonbrown</t>
  </si>
  <si>
    <t>alleniverson</t>
  </si>
  <si>
    <t>utktheinc</t>
  </si>
  <si>
    <t>hillarydixler</t>
  </si>
  <si>
    <t>mauricelamarche</t>
  </si>
  <si>
    <t>simpsonspod</t>
  </si>
  <si>
    <t>caseybboyd</t>
  </si>
  <si>
    <t>seancurley</t>
  </si>
  <si>
    <t>chefjoesasto</t>
  </si>
  <si>
    <t>danaschwartzzz</t>
  </si>
  <si>
    <t>eaterla</t>
  </si>
  <si>
    <t>tacos1986</t>
  </si>
  <si>
    <t>kpelton</t>
  </si>
  <si>
    <t>mpjr</t>
  </si>
  <si>
    <t>mike_eagle</t>
  </si>
  <si>
    <t>bemore27</t>
  </si>
  <si>
    <t>scotthastings</t>
  </si>
  <si>
    <t>nbaontnt</t>
  </si>
  <si>
    <t>sarahksilverman</t>
  </si>
  <si>
    <t>jordandan53</t>
  </si>
  <si>
    <t>akilahobviously</t>
  </si>
  <si>
    <t>united</t>
  </si>
  <si>
    <t>realdonaldtrump</t>
  </si>
  <si>
    <t>guyfieri</t>
  </si>
  <si>
    <t>jaredrizzi</t>
  </si>
  <si>
    <t>grantpa</t>
  </si>
  <si>
    <t>derekmke</t>
  </si>
  <si>
    <t>mf_brown</t>
  </si>
  <si>
    <t>carolineoncrack</t>
  </si>
  <si>
    <t>koopa_kinte</t>
  </si>
  <si>
    <t>r3dlefft</t>
  </si>
  <si>
    <t>sephora</t>
  </si>
  <si>
    <t>realpfielder28</t>
  </si>
  <si>
    <t>shrutip8</t>
  </si>
  <si>
    <t>mikepriceinla</t>
  </si>
  <si>
    <t>joshstrangehill</t>
  </si>
  <si>
    <t>hodgman</t>
  </si>
  <si>
    <t>herring_nba</t>
  </si>
  <si>
    <t>dmarang</t>
  </si>
  <si>
    <t>jackallisonlol</t>
  </si>
  <si>
    <t>doughboyspod</t>
  </si>
  <si>
    <t>skizelo</t>
  </si>
  <si>
    <t>mikedrucker</t>
  </si>
  <si>
    <t>mremilyheller</t>
  </si>
  <si>
    <t>nba</t>
  </si>
  <si>
    <t>mattgourley</t>
  </si>
  <si>
    <t>pftompkins</t>
  </si>
  <si>
    <t>robertmaguire_</t>
  </si>
  <si>
    <t>hbo</t>
  </si>
  <si>
    <t>russo_brothers</t>
  </si>
  <si>
    <t>adamperrylang</t>
  </si>
  <si>
    <t>jordanokun</t>
  </si>
  <si>
    <t>joelmchale</t>
  </si>
  <si>
    <t>clemsonfb</t>
  </si>
  <si>
    <t>eugenegu</t>
  </si>
  <si>
    <t>mikplat</t>
  </si>
  <si>
    <t>rianjohnson</t>
  </si>
  <si>
    <t>bootsriley</t>
  </si>
  <si>
    <t>nickwiger</t>
  </si>
  <si>
    <t>gabrus</t>
  </si>
  <si>
    <t>th1rt3en_tm</t>
  </si>
  <si>
    <t>whitehouse</t>
  </si>
  <si>
    <t>repswalwell</t>
  </si>
  <si>
    <t>thekidmero</t>
  </si>
  <si>
    <t>gennefer</t>
  </si>
  <si>
    <t>ronfunches</t>
  </si>
  <si>
    <t>billywaynedavis</t>
  </si>
  <si>
    <t>mrmichaellee</t>
  </si>
  <si>
    <t>barstoolsports</t>
  </si>
  <si>
    <t>therealjrsmith</t>
  </si>
  <si>
    <t>dannyleroux</t>
  </si>
  <si>
    <t>steveagee</t>
  </si>
  <si>
    <t>cheffati</t>
  </si>
  <si>
    <t>juliaprescott</t>
  </si>
  <si>
    <t>julieamcdowall</t>
  </si>
  <si>
    <t>vanthebrand</t>
  </si>
  <si>
    <t>jakeandamir</t>
  </si>
  <si>
    <t>fakejakebrowne</t>
  </si>
  <si>
    <t>libbycwatson</t>
  </si>
  <si>
    <t>shampoodler</t>
  </si>
  <si>
    <t>mollyjongfast</t>
  </si>
  <si>
    <t>chasemit</t>
  </si>
  <si>
    <t>idahogal1006</t>
  </si>
  <si>
    <t>millerlite</t>
  </si>
  <si>
    <t>hdtgm</t>
  </si>
  <si>
    <t>paulscheer</t>
  </si>
  <si>
    <t>therock</t>
  </si>
  <si>
    <t>storyofeverest</t>
  </si>
  <si>
    <t>freddysusa</t>
  </si>
  <si>
    <t>worldwidewob</t>
  </si>
  <si>
    <t>micahadams13</t>
  </si>
  <si>
    <t>jordanpeele</t>
  </si>
  <si>
    <t>mattoswaltva</t>
  </si>
  <si>
    <t>alyankovic</t>
  </si>
  <si>
    <t>piescarcega</t>
  </si>
  <si>
    <t>mrwillmiles</t>
  </si>
  <si>
    <t>andyrichter</t>
  </si>
  <si>
    <t>vincemancini</t>
  </si>
  <si>
    <t>thedweck</t>
  </si>
  <si>
    <t>getbenthompson</t>
  </si>
  <si>
    <t>justin_ling</t>
  </si>
  <si>
    <t>conanobrien</t>
  </si>
  <si>
    <t>bklinger62</t>
  </si>
  <si>
    <t>msinger</t>
  </si>
  <si>
    <t>mattatouille</t>
  </si>
  <si>
    <t>stevenyk</t>
  </si>
  <si>
    <t>jamieloftushelp</t>
  </si>
  <si>
    <t>crackerbarrel</t>
  </si>
  <si>
    <t>Mentions</t>
  </si>
  <si>
    <t>Replies to</t>
  </si>
  <si>
    <t>@CannabisEncyclo @nuggets @rodrigo77alves</t>
  </si>
  <si>
    <t>A large part of our inspiration for creating Waffleye came from watching #bongappetit while our founder was undergoing chemo treatment. This #keto recipe is for @CannabisEncyclo, the… https://t.co/g5DH17oliN</t>
  </si>
  <si>
    <t>We had a blast at the #EatSacrilicious #CannabisDinner in #SouthBoston yesterday - especially great to meet two guys we were long time fans of @MrEugeneMonroe and @CannabisEncyclo -you guys have proven to hustle hard &amp;amp; go 10x all in on your passion _xD83C__xDF31_ https://t.co/rlkCmUz5EI</t>
  </si>
  <si>
    <t>@JodieEmery @edrosenthal @CannabisCulture @MassRoots @ImYourKid @CherylShuman @CannabisEncyclo @VanessaMarigold @CANNiLIVE @kandavolu @HamiltonMorris @ArmyOfPotheads @Alchemist @VICE @VICELAND @ActionBronson @realmedicineMI @NORML @ornorml @drmikehart @gnash @SlightlyStoopid</t>
  </si>
  <si>
    <t>@CannabisEncyclo @TomArnold @kathygriffin @CaslerNoel @MSmithBubbles https://t.co/GyzYYnzdd1</t>
  </si>
  <si>
    <t>@CannabisEncyclo Ry, Love your knowledge on BongAppetit! Should I grind and decarb, or decarb and grind? What works… https://t.co/7ZE1ntaXVe</t>
  </si>
  <si>
    <t>Thanks to @VanessaMarigold @CannabisEncyclo @ImYourKid and Bong Appetit and Kevin Bledsoe, I got my grill lit tonig… https://t.co/ncelBzC16E</t>
  </si>
  <si>
    <t>RT @CannabisEncyclo: I went to @MontereyAq and witnessed some sort of crab messiah phenomenon. Seriously, what’s happening here? #crabmessi…</t>
  </si>
  <si>
    <t>â€œback home smokin legalâ€
- Remember when we did that?! Shoutout @imyourkid &amp;amp; @CannabisEncyclo &amp;amp; @vanessamarigold #BADMAASH #BADMAASHLA #bongappetit #indianfood #marijuana 
ãƒ»ãƒ»ãƒ»
ðŸ”¥ðŸ”¥ðŸ”¥ @â€¦ https://t.co/Ax6WrFYnhQ</t>
  </si>
  <si>
    <t>Did you know that marijuana milkshakes, called Bhang, are very popular in India?
#marijuana #thc #cbd 
.
.
@CannabisEncyclo</t>
  </si>
  <si>
    <t>@CannabisEncyclo  and @VanessaMarigold  Bong Appetiti is so addicting. Thank you guys for sharing such beautiful gr… https://t.co/LyiuBQqZZA</t>
  </si>
  <si>
    <t>Learn to be well! #cannabis #cannabiscommunity #cannabisculture #cannabisgrow cannabis_noire @CannabisEncyclo… https://t.co/jpUXZYdtaB</t>
  </si>
  <si>
    <t>@CannabisEncyclo @ScottHastings As @sid_pink says: This math ✅’s out. I appreciated all of that at the end of the game. Healthy, intense competition.</t>
  </si>
  <si>
    <t>@CannabisEncyclo ðŸ¤˜ðŸ½ðŸ¤˜ðŸ½ https://t.co/IYAiuHZF1L</t>
  </si>
  <si>
    <t>@CannabisEncyclo https://t.co/mDY0J2LRZU</t>
  </si>
  <si>
    <t>@CannabisEncyclo  Ry...i live in floriduh and watch bong appetite every time it is on. I love your show. I never kn… https://t.co/ksMW4NlHkE</t>
  </si>
  <si>
    <t>@CannabisEncyclo Oh budz master..weedquilla and weedgaritas are the way. A bit difficult and a lot of prep but thanx to your decarb techniques I have found the perfect margarita. Why infuse mezcal...eat the worm! Get that lil bastard high first tho. _xD83D__xDE08_</t>
  </si>
  <si>
    <t>@CannabisEncyclo I love watching you and the gang on Bong Apertit. You guys are so amazing.</t>
  </si>
  <si>
    <t>@dailydank714 @jenniferkochsh1 @CannabisEncyclo Awesome dude. Cannadian Cannabis Stocks pumping hard man.Thanks to Trudeau. Going to the moon man.  Buy buy buy.</t>
  </si>
  <si>
    <t>@CannabisEncyclo helping us out with the liquid nitrogen Saturday night with https://t.co/0vGhmquuzx cmaz.made  _xD83C__xDF32__xD83C__xDF32__xD83C__xDF32__xD83C__xDF66__xD83C__xDF66__xD83C__xDF66_
.
.
.
.
#cannabis #edibles #losangeles #infused #treats #terpquest #terpenes… https://t.co/rouc2XtHKm</t>
  </si>
  <si>
    <t>@kandavolu
@drsanjaygupta  
@WandaLJames
@herzberg10
@keithstroup
@drmicheleross
@metheridge
@CherylShuman
@Montel_Williams
@joerogan
@tdazzl 
@CannabisEncyclo</t>
  </si>
  <si>
    <t>@CannabisEncyclo I’m having trouble finding recipes for making butter with oil. Is it possible?</t>
  </si>
  <si>
    <t>@CannabisEncyclo Not wrong.</t>
  </si>
  <si>
    <t>@CannabisEncyclo I’m just outside of NYC in the Hudson Valley, anxiously awaiting our legalization date (4/1/2020 i… https://t.co/TRHiSL9PrQ</t>
  </si>
  <si>
    <t>@CannabisEncyclo I wish...Im stuck in Indiana. I would kill for a job at an extraction lab. Im tired of making my o… https://t.co/umTAcc60gA</t>
  </si>
  <si>
    <t>@CannabisEncyclo is the @altonbrown of #Cannabis</t>
  </si>
  <si>
    <t>@jakeandamir please can I come on Buckets and talk about my @nuggets?? There may never be another time when I could talk about “the first place Denver Nuggets” and deep dive into things like Andre Miller posting people up and my glimpse of the greatest athlete, @alleniverson.</t>
  </si>
  <si>
    <t>@jakeandamir @UTKtheINC Great episode. I identify with the excessive fandom for fringe teams and the way he dropped that ‘01 Wizards lineup without breaking a sweat.</t>
  </si>
  <si>
    <t>@jakeandamir @UTKtheINC I also agree that Gilbert Arenas was easily a Top 5 most exciting basketball player of the last 20 years.</t>
  </si>
  <si>
    <t>@hillarydixler It folded down on all the screens in the old jalopy I was flying in tonight. And here I am with a lightning headphone connection watching in silence like a sucker.</t>
  </si>
  <si>
    <t>@caseybboyd @simpsonspod @MAURICELAMARCHE He’s real nice too.</t>
  </si>
  <si>
    <t>#Repost @CannabisEncyclo 
・・・
What a great night in Boston at the eatsacrilicious event. @chefyusef @ChefJoeSasto and @seancurley made it happen despite a crazy day and the event went off… https://t.co/4eO4avLgxn</t>
  </si>
  <si>
    <t>What a great night in Boston at the eatsacrilicious event. @chefyusef @ChefJoeSasto and @seancurley made it happen despite a crazy day and the event went off without a hitch. Great to see… https://t.co/OPud4gLLgs</t>
  </si>
  <si>
    <t>Always enjoy trips to LA with @CannabisEncyclo _xD83C__xDF32__xD83C__xDF32__xD83C__xDF32__xD83C__xDF66__xD83C__xDF66__xD83C__xDF66_
.
.
.
.
#cannabis #edibles #losangeles #infused #treats #terpquest #terpenes #green #marijuana #dinnercrew #winter #cannabiscommunity… https://t.co/8xJdHcIQuv</t>
  </si>
  <si>
    <t>@DanaSchwartzzz “I want to go to there.” Easily.</t>
  </si>
  <si>
    <t>@CannabisEncyclo @tacos1986 @eaterla _xD83C__xDF2E__xD83D__xDD25_</t>
  </si>
  <si>
    <t>@streetgourmetla @tacos1986 @eaterla Oh man this looks amazing. I’ll have to get over there soon.</t>
  </si>
  <si>
    <t>@kpelton The Magic?</t>
  </si>
  <si>
    <t>@MPJr Can’t wait to see what you add to the team. Love my @nuggets!</t>
  </si>
  <si>
    <t>@TomArnold @kathygriffin @CaslerNoel @MSmithBubbles Wait @MSmithBubbles is involved in this awesomeness?? Fuckin decent.</t>
  </si>
  <si>
    <t>@Mike_Eagle Fancy bakery pop tarts are fucking magic. Normal pop tarts are hot garbage.</t>
  </si>
  <si>
    <t>@nuggets @BeMore27 COOKED his ass with the stepback over and over again. So good. Love this team! @nuggets Also, this interview was hilarious.</t>
  </si>
  <si>
    <t>@CannabisEncyclo @nuggets @NBAonTNT Big honey!</t>
  </si>
  <si>
    <t>@andyjuett @ScottHastings So good. I love that Jamal doesn’t back down on anyone and that Joker and Malone stepped in to bring him back. Watching Westbrook self-immolate out of sheer frustration was pretty great (even though I do like him). Monte Morris for MIP! Jokic for MVP babyeeee!</t>
  </si>
  <si>
    <t>@ScottHastings They are so great to watch right now. Good young guys hustling HARD every night and making it happen. I was shouting at the TV all last night (out of pure joy). Can’t believe that we are holding steady in the #1 spot. Keep it up @nuggets!</t>
  </si>
  <si>
    <t>@ScottHastings Hearing that Mark Price is calling MPJ possibly one of the best shooters in the league gave me some shivers. We literally have a starting 5 in street clothes right now and are still among down a Murderers Row of good teams like clockwork.</t>
  </si>
  <si>
    <t>@doughboyspod @SarahKSilverman They have the best lettuce wrapped burger tech. Fight me.</t>
  </si>
  <si>
    <t>@jordandan53 Love this team so much. No quit in them at all and everyone seems to take turns stepping up (except Jokic, who is always crushing).</t>
  </si>
  <si>
    <t>@AkilahObviously _xD83D__xDE02__xD83D__xDE02__xD83D__xDE02_</t>
  </si>
  <si>
    <t>@VanessaMarigold @united Hate it when that happens.</t>
  </si>
  <si>
    <t>@CannabisEncyclo @realDonaldTrump Heartbreaker</t>
  </si>
  <si>
    <t>@CannabisEncyclo @realDonaldTrump He would have had to read about them. Sooo</t>
  </si>
  <si>
    <t>@TheSethWatson @realDonaldTrump Tech AND technology? Also, there are a comical number of historical walls that blew up in the walled civilizations proverbial face. Like this is complete insanity.</t>
  </si>
  <si>
    <t>@CannabisEncyclo @GuyFieri it wasn’t a mirage</t>
  </si>
  <si>
    <t>@VanessaMarigold @GuyFieri Haha that’s always my move at Burbank too.</t>
  </si>
  <si>
    <t>@VanessaMarigold @GuyFieri I’m just picturing palm trees with Oakleys placed backwards around their upper trunks _xD83C__xDF34__xD83D__xDD76_</t>
  </si>
  <si>
    <t>@derekmke @grantpa @JaredRizzi He weirdly looks kinda like Conan in that shot. Sorry, Conan.</t>
  </si>
  <si>
    <t>@MF_Brown The glee is palpable and I love it.</t>
  </si>
  <si>
    <t>@Carolineoncrack Oh man my amaro and coffee problem just became an evolutionary advantage, score!</t>
  </si>
  <si>
    <t>@R3dLefft @koopa_kinte I just had no fucking idea they still move around like that after being broken off. Nature, you crazy.</t>
  </si>
  <si>
    <t>@theherbalcult @thatbilloakley @Sephora I think there would be a way around it. Sourcing the CBD from hemp produced and sold within the same state seems cool under the farm bill. It would be like all the regional releases they test on the Midwest but in every legal hemp state.</t>
  </si>
  <si>
    <t>@CannabisEncyclo @thatbilloakley How would any fast food chain or major brand reconcile with the fda saying they ca… https://t.co/kpZGrH3gaO</t>
  </si>
  <si>
    <t>Good year. From the top: dinner with @shrutip8 and wenyerhungry with @RealPFielder28, dudes eho enjoy Bong Appetit passing me notes in airports, joining acreageholdings, losing 50+ lbs… https://t.co/VpPYMwnw8S</t>
  </si>
  <si>
    <t>@CannabisEncyclo @thatbilloakley @Joshstrangehill @mikepriceinla "Your appeal has been &amp;lt;denied&amp;gt;."</t>
  </si>
  <si>
    <t>@JerryBeach73 @thatbilloakley @Joshstrangehill @mikepriceinla “Officer Steve &amp;lt;Grabowski&amp;gt;” makes me laugh like an idiot every time.</t>
  </si>
  <si>
    <t>@hodgman Does he have an aversion to hanging things up? Looks like he just moved into a new dorm room.</t>
  </si>
  <si>
    <t>@DMarang @Herring_NBA Only 5x5 with 20+ rebounds since the start of steals and blocks tracking. Craziness.</t>
  </si>
  <si>
    <t>@jackallisonLOL As someone that moved from Denver, that’s one of the weirder and more striking thing about being in LA. Like what are all these shows?</t>
  </si>
  <si>
    <t>@nickwiger @jackallisonLOL I’m still living for this. Just amazing.</t>
  </si>
  <si>
    <t>@skizelo @doughboyspod Bahaha exactly the joke I came here to make. However it’s true... as @MSmithBubbles would say, “that’s one fackin’ nice kitty right there.”</t>
  </si>
  <si>
    <t>@MikeDrucker @AndyRichter What in the fuck is a “computer board”?</t>
  </si>
  <si>
    <t>@CannabisEncyclo SAME I used to live in Denver (from Colorado) and moved from Seattle lol</t>
  </si>
  <si>
    <t>@gowri_chandra Right?! This is fuckery. I moved from Denver a little over a year ago and I’ve quickly acclimated I guess because I’ve been cold more often here.</t>
  </si>
  <si>
    <t>@MrEmilyHeller Great premise, I’ll be watching!</t>
  </si>
  <si>
    <t>@CannabisEncyclo _xD83D__xDE02__xD83D__xDE02__xD83D__xDE02_</t>
  </si>
  <si>
    <t>I went to @MontereyAq and witnessed some sort of crab messiah phenomenon. Seriously, what’s happening here?… https://t.co/YCa9YRSQNq</t>
  </si>
  <si>
    <t>@NBA @jakeandamir I guess people do use that nickname after all.</t>
  </si>
  <si>
    <t>@NBA Really a ridiculous shot. Just craziness.</t>
  </si>
  <si>
    <t>@PFTompkins @MattGourley This is fucking magic.</t>
  </si>
  <si>
    <t>@PFTompkins Aerodynamic hearse: When you gotta get that fucking corpse in the ground QUICK.</t>
  </si>
  <si>
    <t>@VanessaMarigold _xD83D__xDCAA__xD83D__xDCAA_</t>
  </si>
  <si>
    <t>@RobertMaguire_ I think it’s made of that material the military has that refracts light to work as an invisibility cloak.</t>
  </si>
  <si>
    <t>@HBO Hey hey</t>
  </si>
  <si>
    <t>@joelmchale @JORDANOKUN @AdamPerryLang @Russo_Brothers Great show, I’ll be checking out Simone... cocktail program looks _xD83D__xDC4C__xD83D__xDC4C__xD83D__xDC4C_</t>
  </si>
  <si>
    <t>@mikplat @eugenegu @realDonaldTrump @ClemsonFB What the hell are those long things in the Wendy’s wrappers? The cheapo Caesar Chicken wrap? How does Paul Newman feel about this fiasco? So many questions.</t>
  </si>
  <si>
    <t>@BootsRiley @rianjohnson A+ all around</t>
  </si>
  <si>
    <t>@nickwiger Same phenomenon as a small pizza versus a large, crust ratio gets all fucky.</t>
  </si>
  <si>
    <t>@nickwiger Such an insane shot. The whole game was stupid in the best way but the phantom cam slo-mo of that final shot was _xD83D__xDE31__xD83D__xDE31__xD83D__xDE31_</t>
  </si>
  <si>
    <t>@nickwiger Nice, that’ll also save the future CSI team the work of sorting through a lot of items for the evidence of your crimes. All they’ll need is bags to carry the pairs of tiny shoes they find in your crawl space. _xD83D__xDC4C__xD83D__xDC4C__xD83D__xDC4C_</t>
  </si>
  <si>
    <t>@Gabrus _xD83D__xDD25__xD83D__xDD25__xD83D__xDD25_</t>
  </si>
  <si>
    <t>@Gabrus Does the series just end as “Best I Ever Had” starts playing and the screen goes to black? Otherwise I’m disappointed.</t>
  </si>
  <si>
    <t>@th1rt3en_TM @Joshstrangehill But the good news is that everyone gets frosty chocolate milkshakes.</t>
  </si>
  <si>
    <t>@RepSwalwell @streetgourmetla @realDonaldTrump @WhiteHouse Probably also fast food, since America’s food system is so fucked that purchasing a $1 burger can feed a family far longer than $1 of any produce. Good times!</t>
  </si>
  <si>
    <t>@THEKIDMERO Oh shit tongue out, watch out ladies!</t>
  </si>
  <si>
    <t>@CannabisEncyclo Thank you!</t>
  </si>
  <si>
    <t>@freedarko Love your work man, FreeDarko fundamentally changed the way I look at the world. Colorful weirdos for all!</t>
  </si>
  <si>
    <t>@Gennefer Fucking pleebs.</t>
  </si>
  <si>
    <t>@RonFunches I haven’t had ice cream in 3 months or so and I killed a pint of Cherry Garcia in a hotel room. Sometimes ya gotta.</t>
  </si>
  <si>
    <t>@BillyWayneDavis @RonFunches Man, I finally got really fucking good at this game out of nowhere. I’m curious if they updated it to exactly meet my play style or what, but I’m fucking demolishing people right now and have no answers for why. Celtics, Blazers, Kings and I smash at all levels. I’ll take it!</t>
  </si>
  <si>
    <t>@MrMichaelLee Supercool Beas still at it</t>
  </si>
  <si>
    <t>@barstoolsports WE TALKIN’ ABOUT PRACTICE SHORTS?!?</t>
  </si>
  <si>
    <t>@DannyLeroux @TheRealJRSmith _xD83D__xDC10_ _xD83D__xDC10_ _xD83D__xDC10_</t>
  </si>
  <si>
    <t>@realDonaldTrump I thought this was a parody account. And then I just got real sad.</t>
  </si>
  <si>
    <t>@steveagee @realDonaldTrump Come on @steveagee it took him like 10 minutes and 3 rails of Adderal to come up with that!</t>
  </si>
  <si>
    <t>Really heartbroken to hear that we lost @cheffati this morning after a long battle with cancer. She was a really funny, electric person that was such a joy to work with on Bong... and her… https://t.co/b75o6XRsjK</t>
  </si>
  <si>
    <t>@juliaprescott _xD83D__xDE02__xD83D__xDE02__xD83D__xDE02_</t>
  </si>
  <si>
    <t>@juliaprescott A BOB MACKIE?!?</t>
  </si>
  <si>
    <t>@JulieAMcDowall Anything for Ry? Kind of an unusual name.</t>
  </si>
  <si>
    <t>@VanTheBrand You can neither confirm nor deny if those fries were properly salted.</t>
  </si>
  <si>
    <t>@jakeandamir Dude on the left kinda looks like wooly playoff Kyrie.</t>
  </si>
  <si>
    <t>@fakejakebrowne 68-72, trending towards the colder side when it’s hot out and vice-versa when it’s cold out. If it’s a reasonable and not scorching summer day I usually just turn off the AC and ride it out if it gets a little hot.</t>
  </si>
  <si>
    <t>@fakejakebrowne DA FUQ</t>
  </si>
  <si>
    <t>@nuggets @NBAonTNT What a hilarious interview. The deadpan is real.</t>
  </si>
  <si>
    <t>@libbycwatson â€œYouâ€™d better run, egg!â€</t>
  </si>
  <si>
    <t>@Shampoodler I just imagine a tortured man wadding up a stack of papers, throwing them across the room, and screaming through tears, â€œwhat the fuck rhymes with Welsh Corgi?!?â€</t>
  </si>
  <si>
    <t>@idahogal1006 @ChaseMit @MollyJongFast ðŸ˜‚ this tweet is clearly the pinnacle of this thread.</t>
  </si>
  <si>
    <t>@nuggets @MillerLite Love these two.</t>
  </si>
  <si>
    <t>The @nuggets are so very real this year. Love it. Jokic is not even fair.</t>
  </si>
  <si>
    <t>@nuggets You can just call him “dad” now.</t>
  </si>
  <si>
    <t>@nuggets Killin’ em and grillin’ em!</t>
  </si>
  <si>
    <t>@nuggets I was screaming at my TV every time Jamal and Monte killed him with the stepback. So good.</t>
  </si>
  <si>
    <t>@nuggets _xD83D__xDE4C__xD83D__xDE4C__xD83D__xDE4C_</t>
  </si>
  <si>
    <t>@nuggets Good to get some guys back healthy but the grit of this team is really something else. All the trap games they would have lost as long as I’ve been a Nuggets fan (even in the WCF year with Chauncey) have mostly been wins instead, even with a decimated roster. So good. _xD83D__xDE4C__xD83D__xDE4C__xD83D__xDE4C_</t>
  </si>
  <si>
    <t>@TheRock @paulscheer @HDTGM This is fucking amazing @paulscheer @zooksdoesntfuckwithsocialmedia</t>
  </si>
  <si>
    <t>@StoryofEverest She’s such a fucking crusher. My god.</t>
  </si>
  <si>
    <t>@CannabisEncyclo @FreddysUSA i love freddy's fries!</t>
  </si>
  <si>
    <t>@thatbilloakley And then there’s @FreddysUSA, whose fries stay crispy and perfect forever, have a light and awesome seasoning, and fry sauce. Game over, Five Guys. Bleh.</t>
  </si>
  <si>
    <t>@WorldWideWob The look on his face as he’s falling is an A+</t>
  </si>
  <si>
    <t>@MicahAdams13 TITS GIBSON, that’s how.</t>
  </si>
  <si>
    <t>@MattOswaltVA @JordanPeele Should’ve gone with a Luther Vandross hologram or something.</t>
  </si>
  <si>
    <t>@alyankovic Major upgrade, similar hair.</t>
  </si>
  <si>
    <t>@piescarcega @streetgourmetla Gotta try these. LA tacos are crushing right now more than ever. _xD83D__xDCAA__xD83D__xDCAA__xD83D__xDCAA_ #ladontplay</t>
  </si>
  <si>
    <t>@MrWillMiles And the internetz come full circle yet again. If you laughed at this then you’ll love Baptazia videos: https://t.co/h0TGzfdmfN</t>
  </si>
  <si>
    <t>@AndyRichter The best part is all their creepy empty white rooms. Like what is that house?</t>
  </si>
  <si>
    <t>@VinceMancini “Hole to hole, honkin up a storm” describes my style perfectly.</t>
  </si>
  <si>
    <t>@GetBenThompson @TheDweck And I’m over here with my Catsup</t>
  </si>
  <si>
    <t>@Justin_Ling Hahahaha my god I love @ConanOBrien so very much. A true treasure.</t>
  </si>
  <si>
    <t>@ConanOBrien Hahaha that was my first thought... “that poor, friendly Canadian Bryan Adams must really be going through it right now.”</t>
  </si>
  <si>
    <t>@bklinger62 @ConanOBrien _xD83D__xDE02__xD83D__xDE02__xD83D__xDE02_ A+</t>
  </si>
  <si>
    <t>@CannabisEncyclo @msinger A two inches vertical is still a vertical _xD83D__xDE02_</t>
  </si>
  <si>
    <t>@msinger It’s a crime that he’s not in the Rising Stars game.</t>
  </si>
  <si>
    <t>@msinger He’s the greatest.</t>
  </si>
  <si>
    <t>@Edman1968 @msinger He doesn’t jump. That’s completely out. _xD83D__xDE02__xD83D__xDE02_</t>
  </si>
  <si>
    <t>@stevenyk @mattatouille And there’s always breakfast at Bouchon, one of the most perfect things that can ever be.</t>
  </si>
  <si>
    <t>@jamieloftusHELP “Another turning point, a fork stuck in the road...” *single tear runs down cheek*</t>
  </si>
  <si>
    <t>@thatbilloakley Damn they should probably serve these at @CrackerBarrel with gravy as the dip haha. Call them “Lil’ Sallies”.</t>
  </si>
  <si>
    <t>@CannabisEncyclo DEEP FRIED Salisbury steaks</t>
  </si>
  <si>
    <t>Chicago was really good to me. Thanks to everyone who came to Windy City High and shared in the delicious food/drink, the SUPER on-point music, and general good vibes all night long.… https://t.co/DcyCcslcGZ</t>
  </si>
  <si>
    <t>@thatbilloakley The struggle is real.</t>
  </si>
  <si>
    <t>@thatbilloakley The E makes it cosmopolitan Bill!</t>
  </si>
  <si>
    <t>@thatbilloakley Wow these are spot on I’d say. Jack in the Box should 100% beat BK to the punch on the CBD item... if they don’t they are insane.</t>
  </si>
  <si>
    <t>I love when good ideas spread. So a White Mezcal Negroni is among my favorite cocktails and I have been evangelizing to people about this for the better part of 2 years. My dude… https://t.co/0CfWKrTp50</t>
  </si>
  <si>
    <t>Be there or be... sad. Gram-y event this Friday in LA with all the homies. https://t.co/ZvomLSmCfl making a big splash in LA! I’ll be present, whipping up liquid nitrogen ice cream and sorbet… https://t.co/qYf6PG2LfL</t>
  </si>
  <si>
    <t>When dessert is served...
Another crusher from nebati__jerome_pastry_chef at last night’s cultured_create_and_destroy dinner. Had a great time, I’ll be posting some highlights on my story… https://t.co/SEczBDLq6q</t>
  </si>
  <si>
    <t>This little dude is the cutest. Give him a follow itsmilouman. innout, need a mascot? #dogsofIG #dogsofinstagram #innout #puppypattie #dogsofLA #weeddogs #cuteAF #cutenessoverload @… https://t.co/Ljn7pktKMG</t>
  </si>
  <si>
    <t>In LA, billboards advertise niche TV shows that nobody is aware of. In SF, billboards advertise tech platforms that nobody is aware of. TRAVEL IS FUN</t>
  </si>
  <si>
    <t>Want to work with me? acreageholdings is looking for high-level talent to fill a variety of positions including: General Manager (Midwest), General Manager (OR/CA), VP of Retail, VP of… https://t.co/3wzXGsaVuM</t>
  </si>
  <si>
    <t>@thatbilloakley So it’s basically little Salisbury steaks?</t>
  </si>
  <si>
    <t>@thatbilloakley @CannabisEncyclo Hallelujah!!</t>
  </si>
  <si>
    <t>https://www.instagram.com/p/BrA92uEnhXR/?utm_source=ig_twitter_share&amp;igshid=1sbj9hcfndh1u</t>
  </si>
  <si>
    <t>https://twitter.com/i/web/status/1074330425923985409</t>
  </si>
  <si>
    <t>https://twitter.com/i/web/status/1078082452759986176</t>
  </si>
  <si>
    <t>https://www.instagram.com/p/BsZCSQhBi-Q/?utm_source=ig_twitter_share&amp;igshid=nsppot0hhcdx</t>
  </si>
  <si>
    <t>https://twitter.com/i/web/status/1089351490278445056</t>
  </si>
  <si>
    <t>https://twitter.com/i/web/status/1090792467627003904</t>
  </si>
  <si>
    <t>https://twitter.com/VICELAND/status/1092170864508846080</t>
  </si>
  <si>
    <t>https://twitter.com/viceland/status/1092170864508846080</t>
  </si>
  <si>
    <t>https://twitter.com/i/web/status/1081536753746542597</t>
  </si>
  <si>
    <t>http://madegallery.la https://www.instagram.com/p/BtuVeBwh8-9/?utm_source=ig_twitter_share&amp;igshid=brcmmzjw27zy</t>
  </si>
  <si>
    <t>https://twitter.com/i/web/status/1096514335126384640</t>
  </si>
  <si>
    <t>https://twitter.com/i/web/status/1096515968891785218</t>
  </si>
  <si>
    <t>https://www.instagram.com/p/BrLgskTFvRF/?utm_source=ig_twitter_share&amp;igshid=10el81ho36y7k</t>
  </si>
  <si>
    <t>https://www.instagram.com/p/BrIrPhEl4Fk/?utm_source=ig_twitter_share&amp;igshid=13zmwq3kdkfr6</t>
  </si>
  <si>
    <t>https://www.instagram.com/p/Bt01mrhn8TZ/?utm_source=ig_twitter_share&amp;igshid=6favpysrtr1i</t>
  </si>
  <si>
    <t>https://twitter.com/i/web/status/1079702618539200513</t>
  </si>
  <si>
    <t>https://www.instagram.com/p/BsFU2lnlQtc/?utm_source=ig_twitter_share&amp;igshid=jjl9o937ugop</t>
  </si>
  <si>
    <t>https://twitter.com/i/web/status/1080678479337709569</t>
  </si>
  <si>
    <t>https://www.instagram.com/p/BtEjWZuFmw-/?utm_source=ig_twitter_share&amp;igshid=3uy7gj0f1prf</t>
  </si>
  <si>
    <t>https://www.youtube.com/watch?v=c-HgBrVLv5I&amp;feature=youtu.be</t>
  </si>
  <si>
    <t>https://www.instagram.com/p/Bq_s00glJqZ/?utm_source=ig_twitter_share&amp;igshid=1b8f2erh4sohn</t>
  </si>
  <si>
    <t>https://www.instagram.com/p/BthMXmDFZDt/?utm_source=ig_twitter_share&amp;igshid=g7ubn0bb3u4m</t>
  </si>
  <si>
    <t>http://madegallery.la https://www.instagram.com/p/BthXBAHlAJ3/?utm_source=ig_twitter_share&amp;igshid=10xpussb6b2bl</t>
  </si>
  <si>
    <t>https://www.instagram.com/p/Btol3ICl-Cp/?utm_source=ig_twitter_share&amp;igshid=kh56fmvqzb6h</t>
  </si>
  <si>
    <t>https://www.instagram.com/p/Bt1mf7il7bA/?utm_source=ig_twitter_share&amp;igshid=i50u63vjo8p5</t>
  </si>
  <si>
    <t>https://www.instagram.com/p/Bt6kZUulp5k/?utm_source=ig_twitter_share&amp;igshid=5i38qbqwhixm</t>
  </si>
  <si>
    <t>instagram.com</t>
  </si>
  <si>
    <t>twitter.com</t>
  </si>
  <si>
    <t>madegallery.la instagram.com</t>
  </si>
  <si>
    <t>youtube.com</t>
  </si>
  <si>
    <t>bongappetit keto</t>
  </si>
  <si>
    <t>eatsacrilicious cannabisdinner southboston</t>
  </si>
  <si>
    <t>badmaash badmaashla bongappetit indianfood marijuana</t>
  </si>
  <si>
    <t>marijuana thc cbd</t>
  </si>
  <si>
    <t>cannabis cannabiscommunity cannabisculture cannabisgrow</t>
  </si>
  <si>
    <t>cannabis edibles losangeles infused treats terpquest terpenes</t>
  </si>
  <si>
    <t>cannabis</t>
  </si>
  <si>
    <t>repost</t>
  </si>
  <si>
    <t>cannabis edibles losangeles infused treats terpquest terpenes green marijuana dinnercrew winter cannabiscommunity</t>
  </si>
  <si>
    <t>ladontplay</t>
  </si>
  <si>
    <t>dogsofig dogsofinstagram innout puppypattie dogsofla weeddogs cuteaf cutenessoverload</t>
  </si>
  <si>
    <t>https://pbs.twimg.com/media/Dt8kfZaWwAAiA2c.jpg</t>
  </si>
  <si>
    <t>https://pbs.twimg.com/tweet_video_thumb/Dua9e2TVAAEF7B4.jpg</t>
  </si>
  <si>
    <t>http://pbs.twimg.com/profile_images/957581577768394752/pGK0usTf_normal.jpg</t>
  </si>
  <si>
    <t>http://pbs.twimg.com/profile_images/1064578562970214400/hBgFsMbd_normal.jpg</t>
  </si>
  <si>
    <t>http://pbs.twimg.com/profile_images/1042964410992615426/f-me7Ab9_normal.jpg</t>
  </si>
  <si>
    <t>http://pbs.twimg.com/profile_images/2407764310/rqs7uge3p5dpok089j3u_normal.jpeg</t>
  </si>
  <si>
    <t>http://pbs.twimg.com/profile_images/1009432826612191232/FjH90hFH_normal.jpg</t>
  </si>
  <si>
    <t>http://pbs.twimg.com/profile_images/573928103191273472/1DWgpgBi_normal.jpeg</t>
  </si>
  <si>
    <t>http://pbs.twimg.com/profile_images/1086962341529423872/OHi7VTnr_normal.jpg</t>
  </si>
  <si>
    <t>http://pbs.twimg.com/profile_images/1081843410518953984/Sl5UTVnP_normal.jpg</t>
  </si>
  <si>
    <t>http://pbs.twimg.com/profile_images/960344183100854277/gCjRiPAs_normal.jpg</t>
  </si>
  <si>
    <t>http://pbs.twimg.com/profile_images/763660159537197056/QFlj9rRg_normal.jpg</t>
  </si>
  <si>
    <t>http://pbs.twimg.com/profile_images/1014894537490255875/dEPVuG2u_normal.jpg</t>
  </si>
  <si>
    <t>http://pbs.twimg.com/profile_images/1084609752083189767/DZiDfE8T_normal.jpg</t>
  </si>
  <si>
    <t>http://pbs.twimg.com/profile_images/668199547395551232/s1b9WfGZ_normal.jpg</t>
  </si>
  <si>
    <t>http://pbs.twimg.com/profile_images/1010283144761597952/TU3r9uog_normal.jpg</t>
  </si>
  <si>
    <t>http://pbs.twimg.com/profile_images/1086577324835758083/cI8x0ScD_normal.jpg</t>
  </si>
  <si>
    <t>http://pbs.twimg.com/profile_images/1089371240698015745/OU26QJZn_normal.jpg</t>
  </si>
  <si>
    <t>http://pbs.twimg.com/profile_images/1081534740564369413/psK-Sjo8_normal.jpg</t>
  </si>
  <si>
    <t>http://pbs.twimg.com/profile_images/2294481540/dkmz3eu0qwd5x3vqvzqg_normal.jpeg</t>
  </si>
  <si>
    <t>http://pbs.twimg.com/profile_images/1093984930365927424/Jh_6LCsx_normal.jpg</t>
  </si>
  <si>
    <t>http://pbs.twimg.com/profile_images/997650301908746241/ITbdJGoy_normal.jpg</t>
  </si>
  <si>
    <t>http://pbs.twimg.com/profile_images/1091086215430971392/6pxItIKX_normal.jpg</t>
  </si>
  <si>
    <t>http://pbs.twimg.com/profile_images/596709062940602368/hACcRqk2_normal.jpg</t>
  </si>
  <si>
    <t>http://abs.twimg.com/sticky/default_profile_images/default_profile_normal.png</t>
  </si>
  <si>
    <t>http://pbs.twimg.com/profile_images/1093368693847814145/txKMm1o7_normal.jpg</t>
  </si>
  <si>
    <t>http://pbs.twimg.com/profile_images/620011370440970240/SgZWb8mr_normal.jpg</t>
  </si>
  <si>
    <t>http://pbs.twimg.com/profile_images/931597865608151047/Dg3ICq-k_normal.jpg</t>
  </si>
  <si>
    <t>http://pbs.twimg.com/profile_images/1023281197718429697/A67g1_mQ_normal.jpg</t>
  </si>
  <si>
    <t>http://pbs.twimg.com/profile_images/855643127541104640/zd0D0r2D_normal.jpg</t>
  </si>
  <si>
    <t>http://pbs.twimg.com/profile_images/454719400617054208/AwdShxM3_normal.jpeg</t>
  </si>
  <si>
    <t>http://pbs.twimg.com/profile_images/1138968668/Bill_Esparza_with_Mezcal_at_Corazon_de_Maguey_-_Copy_normal.JPG</t>
  </si>
  <si>
    <t>http://pbs.twimg.com/profile_images/631433468983902208/oY21K5sz_normal.jpg</t>
  </si>
  <si>
    <t>http://pbs.twimg.com/profile_images/972526968296976385/Hx8nXAY1_normal.jpg</t>
  </si>
  <si>
    <t>http://pbs.twimg.com/profile_images/672897884442857472/zvERrVbo_normal.jpg</t>
  </si>
  <si>
    <t>http://pbs.twimg.com/profile_images/1089409802931982337/7X4j074i_normal.jpg</t>
  </si>
  <si>
    <t>http://pbs.twimg.com/profile_images/1073049172436078592/EavrYhCn_normal.jpg</t>
  </si>
  <si>
    <t>http://pbs.twimg.com/profile_images/875402344778702848/T5UKOyPO_normal.jpg</t>
  </si>
  <si>
    <t>http://pbs.twimg.com/profile_images/851476103990394880/Dvd4zNss_normal.jpg</t>
  </si>
  <si>
    <t>http://pbs.twimg.com/profile_images/1008086060537008128/_xdGgj-f_normal.jpg</t>
  </si>
  <si>
    <t>http://pbs.twimg.com/profile_images/1103334085/twitter_normal.jpg</t>
  </si>
  <si>
    <t>http://pbs.twimg.com/profile_images/843619552344793089/oAilpZKu_normal.jpg</t>
  </si>
  <si>
    <t>https://twitter.com/#!/jesuispipis/status/1069805125420675073</t>
  </si>
  <si>
    <t>https://twitter.com/#!/waffleye/status/1070378981709488128</t>
  </si>
  <si>
    <t>https://twitter.com/#!/highfinanceshow/status/1071615363178217473</t>
  </si>
  <si>
    <t>https://twitter.com/#!/missamanda1895/status/1072603169786597377</t>
  </si>
  <si>
    <t>https://twitter.com/#!/blinke11/status/1073753911746486274</t>
  </si>
  <si>
    <t>https://twitter.com/#!/n7nms/status/1074330425923985409</t>
  </si>
  <si>
    <t>https://twitter.com/#!/richnwdc/status/1078082452759986176</t>
  </si>
  <si>
    <t>https://twitter.com/#!/periodpam/status/1080681924887224322</t>
  </si>
  <si>
    <t>https://twitter.com/#!/cold9111/status/1080683090744365057</t>
  </si>
  <si>
    <t>https://twitter.com/#!/chefapelila/status/1080756114944229376</t>
  </si>
  <si>
    <t>https://twitter.com/#!/djgotvapes/status/1080894158133448706</t>
  </si>
  <si>
    <t>https://twitter.com/#!/badmaashla/status/1082773617337864192</t>
  </si>
  <si>
    <t>https://twitter.com/#!/cannabistsgroup/status/1087723523794178050</t>
  </si>
  <si>
    <t>https://twitter.com/#!/jackiemae_18/status/1089351490278445056</t>
  </si>
  <si>
    <t>https://twitter.com/#!/druyljjr/status/1090792467627003904</t>
  </si>
  <si>
    <t>https://twitter.com/#!/andyjuett/status/1073991203299966977</t>
  </si>
  <si>
    <t>https://twitter.com/#!/cannaboisseurs/status/1092176815676772357</t>
  </si>
  <si>
    <t>https://twitter.com/#!/bluntbuckeye/status/1092195088124411905</t>
  </si>
  <si>
    <t>https://twitter.com/#!/daneyeel1/status/1081536753746542597</t>
  </si>
  <si>
    <t>https://twitter.com/#!/daneyeel1/status/1092930327054635009</t>
  </si>
  <si>
    <t>https://twitter.com/#!/vanessareen/status/1093800778353889285</t>
  </si>
  <si>
    <t>https://twitter.com/#!/offgrid/status/1094392212597682177</t>
  </si>
  <si>
    <t>https://twitter.com/#!/cloudcreamery/status/1094788453919711232</t>
  </si>
  <si>
    <t>https://twitter.com/#!/jeffpossiel/status/1095023917805096961</t>
  </si>
  <si>
    <t>https://twitter.com/#!/chuckweets/status/1095827738974396417</t>
  </si>
  <si>
    <t>https://twitter.com/#!/emflow86/status/1095897060677746688</t>
  </si>
  <si>
    <t>https://twitter.com/#!/blondtradgard/status/1096259459972706305</t>
  </si>
  <si>
    <t>https://twitter.com/#!/sir_blobfish/status/1096514335126384640</t>
  </si>
  <si>
    <t>https://twitter.com/#!/blahblah420blaa/status/1096515968891785218</t>
  </si>
  <si>
    <t>https://twitter.com/#!/cohenonthecobb/status/1097353449824493568</t>
  </si>
  <si>
    <t>https://twitter.com/#!/cannabisencyclo/status/1070437454161698817</t>
  </si>
  <si>
    <t>https://twitter.com/#!/cannabisencyclo/status/1070437753710493696</t>
  </si>
  <si>
    <t>https://twitter.com/#!/cannabisencyclo/status/1070453215278166017</t>
  </si>
  <si>
    <t>https://twitter.com/#!/cannabisencyclo/status/1070610643072503809</t>
  </si>
  <si>
    <t>https://twitter.com/#!/cannabisencyclo/status/1070610965220204544</t>
  </si>
  <si>
    <t>https://twitter.com/#!/chefyusef/status/1071862990301843458</t>
  </si>
  <si>
    <t>https://twitter.com/#!/cannabisencyclo/status/1071463950750007297</t>
  </si>
  <si>
    <t>https://twitter.com/#!/chefyusef/status/1095693564997132294</t>
  </si>
  <si>
    <t>https://twitter.com/#!/cannabisencyclo/status/1072523652975992832</t>
  </si>
  <si>
    <t>https://twitter.com/#!/streetgourmetla/status/1072603018053455874</t>
  </si>
  <si>
    <t>https://twitter.com/#!/cannabisencyclo/status/1072602137610346499</t>
  </si>
  <si>
    <t>https://twitter.com/#!/cannabisencyclo/status/1073432632577318912</t>
  </si>
  <si>
    <t>https://twitter.com/#!/cannabisencyclo/status/1073471982652612608</t>
  </si>
  <si>
    <t>https://twitter.com/#!/cannabisencyclo/status/1073632121850191872</t>
  </si>
  <si>
    <t>https://twitter.com/#!/cannabisencyclo/status/1073678129745534978</t>
  </si>
  <si>
    <t>https://twitter.com/#!/cannabisencyclo/status/1073841839076065280</t>
  </si>
  <si>
    <t>https://twitter.com/#!/andyjuett/status/1091356072474927104</t>
  </si>
  <si>
    <t>https://twitter.com/#!/cannabisencyclo/status/1073981013947121664</t>
  </si>
  <si>
    <t>https://twitter.com/#!/cannabisencyclo/status/1073980568977559553</t>
  </si>
  <si>
    <t>https://twitter.com/#!/cannabisencyclo/status/1073981906247548934</t>
  </si>
  <si>
    <t>https://twitter.com/#!/cannabisencyclo/status/1075581491529244672</t>
  </si>
  <si>
    <t>https://twitter.com/#!/cannabisencyclo/status/1075787847599157248</t>
  </si>
  <si>
    <t>https://twitter.com/#!/cannabisencyclo/status/1075789038114635777</t>
  </si>
  <si>
    <t>https://twitter.com/#!/cannabisencyclo/status/1075917998035103745</t>
  </si>
  <si>
    <t>https://twitter.com/#!/thesethwatson/status/1076139870979002370</t>
  </si>
  <si>
    <t>https://twitter.com/#!/thesethwatson/status/1076161314677026816</t>
  </si>
  <si>
    <t>https://twitter.com/#!/cannabisencyclo/status/1076147200256700416</t>
  </si>
  <si>
    <t>https://twitter.com/#!/vanessamarigold/status/1076149449544523776</t>
  </si>
  <si>
    <t>https://twitter.com/#!/cannabisencyclo/status/1076136618384224256</t>
  </si>
  <si>
    <t>https://twitter.com/#!/cannabisencyclo/status/1076149866881929216</t>
  </si>
  <si>
    <t>https://twitter.com/#!/cannabisencyclo/status/1077618117231095808</t>
  </si>
  <si>
    <t>https://twitter.com/#!/cannabisencyclo/status/1077618749748854784</t>
  </si>
  <si>
    <t>https://twitter.com/#!/cannabisencyclo/status/1078316102306824192</t>
  </si>
  <si>
    <t>https://twitter.com/#!/cannabisencyclo/status/1079072736243113984</t>
  </si>
  <si>
    <t>https://twitter.com/#!/cannabisencyclo/status/1079996498085998592</t>
  </si>
  <si>
    <t>https://twitter.com/#!/theherbalcult/status/1079702618539200513</t>
  </si>
  <si>
    <t>https://twitter.com/#!/cannabisencyclo/status/1079999695521497088</t>
  </si>
  <si>
    <t>https://twitter.com/#!/jerrybeach73/status/1080169836469252097</t>
  </si>
  <si>
    <t>https://twitter.com/#!/cannabisencyclo/status/1080152718847598593</t>
  </si>
  <si>
    <t>https://twitter.com/#!/cannabisencyclo/status/1080152971768287232</t>
  </si>
  <si>
    <t>https://twitter.com/#!/cannabisencyclo/status/1080372320747675650</t>
  </si>
  <si>
    <t>https://twitter.com/#!/cannabisencyclo/status/1069158904947453958</t>
  </si>
  <si>
    <t>https://twitter.com/#!/cannabisencyclo/status/1080379225239019520</t>
  </si>
  <si>
    <t>https://twitter.com/#!/cannabisencyclo/status/1080506276268765191</t>
  </si>
  <si>
    <t>https://twitter.com/#!/cannabisencyclo/status/1080625332439285760</t>
  </si>
  <si>
    <t>https://twitter.com/#!/gowri_chandra/status/1080627508125421570</t>
  </si>
  <si>
    <t>https://twitter.com/#!/cannabisencyclo/status/1080625812984946688</t>
  </si>
  <si>
    <t>https://twitter.com/#!/cannabisencyclo/status/1080626729830338560</t>
  </si>
  <si>
    <t>https://twitter.com/#!/montereyaq/status/1080886264012857345</t>
  </si>
  <si>
    <t>https://twitter.com/#!/cannabisencyclo/status/1080678479337709569</t>
  </si>
  <si>
    <t>https://twitter.com/#!/cannabisencyclo/status/1070461212213702656</t>
  </si>
  <si>
    <t>https://twitter.com/#!/cannabisencyclo/status/1081207951128387584</t>
  </si>
  <si>
    <t>https://twitter.com/#!/cannabisencyclo/status/1082090363240628224</t>
  </si>
  <si>
    <t>https://twitter.com/#!/cannabisencyclo/status/1070460484720066560</t>
  </si>
  <si>
    <t>https://twitter.com/#!/cannabisencyclo/status/1083541404574339075</t>
  </si>
  <si>
    <t>https://twitter.com/#!/cannabisencyclo/status/1083627198274129922</t>
  </si>
  <si>
    <t>https://twitter.com/#!/cannabisencyclo/status/1083649383583735808</t>
  </si>
  <si>
    <t>https://twitter.com/#!/cannabisencyclo/status/1084885818005544960</t>
  </si>
  <si>
    <t>https://twitter.com/#!/cannabisencyclo/status/1085223641560666114</t>
  </si>
  <si>
    <t>https://twitter.com/#!/cannabisencyclo/status/1085224171666235392</t>
  </si>
  <si>
    <t>https://twitter.com/#!/cannabisencyclo/status/1079281086918623233</t>
  </si>
  <si>
    <t>https://twitter.com/#!/cannabisencyclo/status/1081308442755649536</t>
  </si>
  <si>
    <t>https://twitter.com/#!/cannabisencyclo/status/1085637946336628736</t>
  </si>
  <si>
    <t>https://twitter.com/#!/cannabisencyclo/status/1080001685085315072</t>
  </si>
  <si>
    <t>https://twitter.com/#!/cannabisencyclo/status/1085640214201040896</t>
  </si>
  <si>
    <t>https://twitter.com/#!/cannabisencyclo/status/1085640972044619777</t>
  </si>
  <si>
    <t>https://twitter.com/#!/cannabisencyclo/status/1085644437806493697</t>
  </si>
  <si>
    <t>https://twitter.com/#!/cannabisencyclo/status/1085656031374368773</t>
  </si>
  <si>
    <t>https://twitter.com/#!/freedarko/status/1085676811000807428</t>
  </si>
  <si>
    <t>https://twitter.com/#!/cannabisencyclo/status/1085676637885091840</t>
  </si>
  <si>
    <t>https://twitter.com/#!/cannabisencyclo/status/1085687323075915777</t>
  </si>
  <si>
    <t>https://twitter.com/#!/cannabisencyclo/status/1071036022438416385</t>
  </si>
  <si>
    <t>https://twitter.com/#!/cannabisencyclo/status/1085688403687927808</t>
  </si>
  <si>
    <t>https://twitter.com/#!/cannabisencyclo/status/1086164894905294849</t>
  </si>
  <si>
    <t>https://twitter.com/#!/cannabisencyclo/status/1086165023934734337</t>
  </si>
  <si>
    <t>https://twitter.com/#!/cannabisencyclo/status/1087988820266663936</t>
  </si>
  <si>
    <t>https://twitter.com/#!/cannabisencyclo/status/1076137515818446850</t>
  </si>
  <si>
    <t>https://twitter.com/#!/cannabisencyclo/status/1088237845574107136</t>
  </si>
  <si>
    <t>https://twitter.com/#!/cannabisencyclo/status/1088898159391199232</t>
  </si>
  <si>
    <t>https://twitter.com/#!/cannabisencyclo/status/1075920176644685824</t>
  </si>
  <si>
    <t>https://twitter.com/#!/cannabisencyclo/status/1089441750882500608</t>
  </si>
  <si>
    <t>https://twitter.com/#!/cannabisencyclo/status/1089948613638115330</t>
  </si>
  <si>
    <t>https://twitter.com/#!/cannabisencyclo/status/1090510903701790720</t>
  </si>
  <si>
    <t>https://twitter.com/#!/cannabisencyclo/status/1091010823751753728</t>
  </si>
  <si>
    <t>https://twitter.com/#!/cannabisencyclo/status/1080613357852348416</t>
  </si>
  <si>
    <t>https://twitter.com/#!/cannabisencyclo/status/1091353513945227264</t>
  </si>
  <si>
    <t>https://twitter.com/#!/cannabisencyclo/status/1091355556483223552</t>
  </si>
  <si>
    <t>https://twitter.com/#!/cannabisencyclo/status/1091917391708053505</t>
  </si>
  <si>
    <t>https://twitter.com/#!/cannabisencyclo/status/1092313873338687488</t>
  </si>
  <si>
    <t>https://twitter.com/#!/cannabisencyclo/status/1092446610770911232</t>
  </si>
  <si>
    <t>https://twitter.com/#!/cannabisencyclo/status/1092945291752267777</t>
  </si>
  <si>
    <t>https://twitter.com/#!/cannabisencyclo/status/1069804848780988417</t>
  </si>
  <si>
    <t>https://twitter.com/#!/cannabisencyclo/status/1073838956322508800</t>
  </si>
  <si>
    <t>https://twitter.com/#!/cannabisencyclo/status/1073983470198648832</t>
  </si>
  <si>
    <t>https://twitter.com/#!/cannabisencyclo/status/1073983831835762688</t>
  </si>
  <si>
    <t>https://twitter.com/#!/cannabisencyclo/status/1074610005561597952</t>
  </si>
  <si>
    <t>https://twitter.com/#!/cannabisencyclo/status/1080515331225903105</t>
  </si>
  <si>
    <t>https://twitter.com/#!/cannabisencyclo/status/1094299079138373633</t>
  </si>
  <si>
    <t>https://twitter.com/#!/cannabisencyclo/status/1095002629799739392</t>
  </si>
  <si>
    <t>https://twitter.com/#!/thatbilloakley/status/1095492842347089922</t>
  </si>
  <si>
    <t>https://twitter.com/#!/cannabisencyclo/status/1095485611388035072</t>
  </si>
  <si>
    <t>https://twitter.com/#!/cannabisencyclo/status/1095972409721597952</t>
  </si>
  <si>
    <t>https://twitter.com/#!/cannabisencyclo/status/1096074116522663936</t>
  </si>
  <si>
    <t>https://twitter.com/#!/cannabisencyclo/status/1096234489565523968</t>
  </si>
  <si>
    <t>https://twitter.com/#!/cannabisencyclo/status/1096248797343043584</t>
  </si>
  <si>
    <t>https://twitter.com/#!/cannabisencyclo/status/1096248986778779651</t>
  </si>
  <si>
    <t>https://twitter.com/#!/cannabisencyclo/status/1096467091543080960</t>
  </si>
  <si>
    <t>https://twitter.com/#!/cannabisencyclo/status/1096467615222947840</t>
  </si>
  <si>
    <t>https://twitter.com/#!/cannabisencyclo/status/1096628975672078336</t>
  </si>
  <si>
    <t>https://twitter.com/#!/cannabisencyclo/status/1096837040824475648</t>
  </si>
  <si>
    <t>https://twitter.com/#!/cannabisencyclo/status/1096838691786346496</t>
  </si>
  <si>
    <t>https://twitter.com/#!/cannabisencyclo/status/1097189011871821824</t>
  </si>
  <si>
    <t>https://twitter.com/#!/cannabisencyclo/status/1097189077974052865</t>
  </si>
  <si>
    <t>https://twitter.com/#!/edman1968/status/1097190706190397440</t>
  </si>
  <si>
    <t>https://twitter.com/#!/cannabisencyclo/status/1096465482075394050</t>
  </si>
  <si>
    <t>https://twitter.com/#!/cannabisencyclo/status/1097189710592565248</t>
  </si>
  <si>
    <t>https://twitter.com/#!/cannabisencyclo/status/1097189873625133057</t>
  </si>
  <si>
    <t>https://twitter.com/#!/cannabisencyclo/status/1097190863543853057</t>
  </si>
  <si>
    <t>https://twitter.com/#!/cannabisencyclo/status/1097193597709869056</t>
  </si>
  <si>
    <t>https://twitter.com/#!/cannabisencyclo/status/1097657906864914432</t>
  </si>
  <si>
    <t>https://twitter.com/#!/thatbilloakley/status/1097652151864647680</t>
  </si>
  <si>
    <t>https://twitter.com/#!/cannabisencyclo/status/1070200789082103809</t>
  </si>
  <si>
    <t>https://twitter.com/#!/cannabisencyclo/status/1073432462041083904</t>
  </si>
  <si>
    <t>https://twitter.com/#!/cannabisencyclo/status/1079547210847510528</t>
  </si>
  <si>
    <t>https://twitter.com/#!/cannabisencyclo/status/1079625134476906496</t>
  </si>
  <si>
    <t>https://twitter.com/#!/cannabisencyclo/status/1092928872910344192</t>
  </si>
  <si>
    <t>https://twitter.com/#!/cannabisencyclo/status/1092952298899279872</t>
  </si>
  <si>
    <t>https://twitter.com/#!/cannabisencyclo/status/1093970097381744640</t>
  </si>
  <si>
    <t>https://twitter.com/#!/cannabisencyclo/status/1095801086076579840</t>
  </si>
  <si>
    <t>https://twitter.com/#!/cannabisencyclo/status/1096231952279990272</t>
  </si>
  <si>
    <t>https://twitter.com/#!/cannabisencyclo/status/1096500144025944064</t>
  </si>
  <si>
    <t>https://twitter.com/#!/cannabisencyclo/status/1097637984780701696</t>
  </si>
  <si>
    <t>https://twitter.com/#!/chickybaby007/status/1097660835072110592</t>
  </si>
  <si>
    <t>1069805125420675073</t>
  </si>
  <si>
    <t>1070378981709488128</t>
  </si>
  <si>
    <t>1071615363178217473</t>
  </si>
  <si>
    <t>1072603169786597377</t>
  </si>
  <si>
    <t>1073753911746486274</t>
  </si>
  <si>
    <t>1074330425923985409</t>
  </si>
  <si>
    <t>1078082452759986176</t>
  </si>
  <si>
    <t>1080681924887224322</t>
  </si>
  <si>
    <t>1080683090744365057</t>
  </si>
  <si>
    <t>1080756114944229376</t>
  </si>
  <si>
    <t>1080894158133448706</t>
  </si>
  <si>
    <t>1082773617337864192</t>
  </si>
  <si>
    <t>1087723523794178050</t>
  </si>
  <si>
    <t>1089351490278445056</t>
  </si>
  <si>
    <t>1090792467627003904</t>
  </si>
  <si>
    <t>1073991203299966977</t>
  </si>
  <si>
    <t>1092176815676772357</t>
  </si>
  <si>
    <t>1092195088124411905</t>
  </si>
  <si>
    <t>1081536753746542597</t>
  </si>
  <si>
    <t>1092930327054635009</t>
  </si>
  <si>
    <t>1093800778353889285</t>
  </si>
  <si>
    <t>1094392212597682177</t>
  </si>
  <si>
    <t>1094788453919711232</t>
  </si>
  <si>
    <t>1095023917805096961</t>
  </si>
  <si>
    <t>1095827738974396417</t>
  </si>
  <si>
    <t>1095897060677746688</t>
  </si>
  <si>
    <t>1096259459972706305</t>
  </si>
  <si>
    <t>1096514335126384640</t>
  </si>
  <si>
    <t>1096515968891785218</t>
  </si>
  <si>
    <t>1097353449824493568</t>
  </si>
  <si>
    <t>1070437454161698817</t>
  </si>
  <si>
    <t>1070437753710493696</t>
  </si>
  <si>
    <t>1070453215278166017</t>
  </si>
  <si>
    <t>1070610643072503809</t>
  </si>
  <si>
    <t>1070610965220204544</t>
  </si>
  <si>
    <t>1071862990301843458</t>
  </si>
  <si>
    <t>1071463950750007297</t>
  </si>
  <si>
    <t>1095693564997132294</t>
  </si>
  <si>
    <t>1072523652975992832</t>
  </si>
  <si>
    <t>1072603018053455874</t>
  </si>
  <si>
    <t>1072602137610346499</t>
  </si>
  <si>
    <t>1073432632577318912</t>
  </si>
  <si>
    <t>1073471982652612608</t>
  </si>
  <si>
    <t>1073632121850191872</t>
  </si>
  <si>
    <t>1073678129745534978</t>
  </si>
  <si>
    <t>1073841839076065280</t>
  </si>
  <si>
    <t>1091356072474927104</t>
  </si>
  <si>
    <t>1073981013947121664</t>
  </si>
  <si>
    <t>1073980568977559553</t>
  </si>
  <si>
    <t>1073981906247548934</t>
  </si>
  <si>
    <t>1075581491529244672</t>
  </si>
  <si>
    <t>1075787847599157248</t>
  </si>
  <si>
    <t>1075789038114635777</t>
  </si>
  <si>
    <t>1075917998035103745</t>
  </si>
  <si>
    <t>1076139870979002370</t>
  </si>
  <si>
    <t>1076161314677026816</t>
  </si>
  <si>
    <t>1076147200256700416</t>
  </si>
  <si>
    <t>1076149449544523776</t>
  </si>
  <si>
    <t>1076136618384224256</t>
  </si>
  <si>
    <t>1076149866881929216</t>
  </si>
  <si>
    <t>1077618117231095808</t>
  </si>
  <si>
    <t>1077618749748854784</t>
  </si>
  <si>
    <t>1078316102306824192</t>
  </si>
  <si>
    <t>1079072736243113984</t>
  </si>
  <si>
    <t>1079996498085998592</t>
  </si>
  <si>
    <t>1079702618539200513</t>
  </si>
  <si>
    <t>1079999695521497088</t>
  </si>
  <si>
    <t>1080169836469252097</t>
  </si>
  <si>
    <t>1080152718847598593</t>
  </si>
  <si>
    <t>1080152971768287232</t>
  </si>
  <si>
    <t>1080372320747675650</t>
  </si>
  <si>
    <t>1069158904947453958</t>
  </si>
  <si>
    <t>1080379225239019520</t>
  </si>
  <si>
    <t>1080506276268765191</t>
  </si>
  <si>
    <t>1080625332439285760</t>
  </si>
  <si>
    <t>1080627508125421570</t>
  </si>
  <si>
    <t>1080625812984946688</t>
  </si>
  <si>
    <t>1080626729830338560</t>
  </si>
  <si>
    <t>1080886264012857345</t>
  </si>
  <si>
    <t>1080678479337709569</t>
  </si>
  <si>
    <t>1070461212213702656</t>
  </si>
  <si>
    <t>1081207951128387584</t>
  </si>
  <si>
    <t>1082090363240628224</t>
  </si>
  <si>
    <t>1070460484720066560</t>
  </si>
  <si>
    <t>1083541404574339075</t>
  </si>
  <si>
    <t>1083627198274129922</t>
  </si>
  <si>
    <t>1083649383583735808</t>
  </si>
  <si>
    <t>1084885818005544960</t>
  </si>
  <si>
    <t>1085223641560666114</t>
  </si>
  <si>
    <t>1085224171666235392</t>
  </si>
  <si>
    <t>1079281086918623233</t>
  </si>
  <si>
    <t>1081308442755649536</t>
  </si>
  <si>
    <t>1085637946336628736</t>
  </si>
  <si>
    <t>1080001685085315072</t>
  </si>
  <si>
    <t>1085640214201040896</t>
  </si>
  <si>
    <t>1085640972044619777</t>
  </si>
  <si>
    <t>1085644437806493697</t>
  </si>
  <si>
    <t>1085656031374368773</t>
  </si>
  <si>
    <t>1085676811000807428</t>
  </si>
  <si>
    <t>1085676637885091840</t>
  </si>
  <si>
    <t>1085687323075915777</t>
  </si>
  <si>
    <t>1071036022438416385</t>
  </si>
  <si>
    <t>1085688403687927808</t>
  </si>
  <si>
    <t>1086164894905294849</t>
  </si>
  <si>
    <t>1086165023934734337</t>
  </si>
  <si>
    <t>1087988820266663936</t>
  </si>
  <si>
    <t>1076137515818446850</t>
  </si>
  <si>
    <t>1088237845574107136</t>
  </si>
  <si>
    <t>1088898159391199232</t>
  </si>
  <si>
    <t>1075920176644685824</t>
  </si>
  <si>
    <t>1089441750882500608</t>
  </si>
  <si>
    <t>1089948613638115330</t>
  </si>
  <si>
    <t>1090510903701790720</t>
  </si>
  <si>
    <t>1091010823751753728</t>
  </si>
  <si>
    <t>1080613357852348416</t>
  </si>
  <si>
    <t>1091353513945227264</t>
  </si>
  <si>
    <t>1091355556483223552</t>
  </si>
  <si>
    <t>1091917391708053505</t>
  </si>
  <si>
    <t>1092313873338687488</t>
  </si>
  <si>
    <t>1092446610770911232</t>
  </si>
  <si>
    <t>1092945291752267777</t>
  </si>
  <si>
    <t>1069804848780988417</t>
  </si>
  <si>
    <t>1073838956322508800</t>
  </si>
  <si>
    <t>1073983470198648832</t>
  </si>
  <si>
    <t>1073983831835762688</t>
  </si>
  <si>
    <t>1074610005561597952</t>
  </si>
  <si>
    <t>1080515331225903105</t>
  </si>
  <si>
    <t>1094299079138373633</t>
  </si>
  <si>
    <t>1095002629799739392</t>
  </si>
  <si>
    <t>1095492842347089922</t>
  </si>
  <si>
    <t>1095485611388035072</t>
  </si>
  <si>
    <t>1095972409721597952</t>
  </si>
  <si>
    <t>1096074116522663936</t>
  </si>
  <si>
    <t>1096234489565523968</t>
  </si>
  <si>
    <t>1096248797343043584</t>
  </si>
  <si>
    <t>1096248986778779651</t>
  </si>
  <si>
    <t>1096467091543080960</t>
  </si>
  <si>
    <t>1096467615222947840</t>
  </si>
  <si>
    <t>1096628975672078336</t>
  </si>
  <si>
    <t>1096837040824475648</t>
  </si>
  <si>
    <t>1096838691786346496</t>
  </si>
  <si>
    <t>1097189011871821824</t>
  </si>
  <si>
    <t>1097189077974052865</t>
  </si>
  <si>
    <t>1097190706190397440</t>
  </si>
  <si>
    <t>1096465482075394050</t>
  </si>
  <si>
    <t>1097189710592565248</t>
  </si>
  <si>
    <t>1097189873625133057</t>
  </si>
  <si>
    <t>1097190863543853057</t>
  </si>
  <si>
    <t>1097193597709869056</t>
  </si>
  <si>
    <t>1097657906864914432</t>
  </si>
  <si>
    <t>1097652151864647680</t>
  </si>
  <si>
    <t>1070200789082103809</t>
  </si>
  <si>
    <t>1073432462041083904</t>
  </si>
  <si>
    <t>1079547210847510528</t>
  </si>
  <si>
    <t>1079625134476906496</t>
  </si>
  <si>
    <t>1092928872910344192</t>
  </si>
  <si>
    <t>1092952298899279872</t>
  </si>
  <si>
    <t>1093970097381744640</t>
  </si>
  <si>
    <t>1095801086076579840</t>
  </si>
  <si>
    <t>1096231952279990272</t>
  </si>
  <si>
    <t>1096500144025944064</t>
  </si>
  <si>
    <t>1097637984780701696</t>
  </si>
  <si>
    <t>1097660835072110592</t>
  </si>
  <si>
    <t>1072602475344117761</t>
  </si>
  <si>
    <t>1094390062819663872</t>
  </si>
  <si>
    <t>1095023594004987904</t>
  </si>
  <si>
    <t>1070343433368174592</t>
  </si>
  <si>
    <t>1070464920393867266</t>
  </si>
  <si>
    <t>1070510805735489536</t>
  </si>
  <si>
    <t>1072223262086549504</t>
  </si>
  <si>
    <t>1072601294035144704</t>
  </si>
  <si>
    <t>1073343256904097792</t>
  </si>
  <si>
    <t>1072287563078078464</t>
  </si>
  <si>
    <t>1073549638441984001</t>
  </si>
  <si>
    <t>1073636655351750656</t>
  </si>
  <si>
    <t>1073974067009593344</t>
  </si>
  <si>
    <t>1073845362681499648</t>
  </si>
  <si>
    <t>1075424097557868544</t>
  </si>
  <si>
    <t>1075641151447654406</t>
  </si>
  <si>
    <t>1075629674015920128</t>
  </si>
  <si>
    <t>1075846798638383104</t>
  </si>
  <si>
    <t>1075900520408145920</t>
  </si>
  <si>
    <t>1077399159559409666</t>
  </si>
  <si>
    <t>1077245911615655937</t>
  </si>
  <si>
    <t>1078078258573438979</t>
  </si>
  <si>
    <t>1078879169281441795</t>
  </si>
  <si>
    <t>1080027359573692416</t>
  </si>
  <si>
    <t>1080135631811104768</t>
  </si>
  <si>
    <t>1080320120289865728</t>
  </si>
  <si>
    <t>1069106671861981184</t>
  </si>
  <si>
    <t>1079611256565248000</t>
  </si>
  <si>
    <t>1080501040762552321</t>
  </si>
  <si>
    <t>1080579678593798144</t>
  </si>
  <si>
    <t>1080534207821017089</t>
  </si>
  <si>
    <t>1080596429507198977</t>
  </si>
  <si>
    <t>1070094320928198656</t>
  </si>
  <si>
    <t>1081082436044369921</t>
  </si>
  <si>
    <t>1082063439428706305</t>
  </si>
  <si>
    <t>1070357619854864384</t>
  </si>
  <si>
    <t>1083376456795750401</t>
  </si>
  <si>
    <t>1083191799374594048</t>
  </si>
  <si>
    <t>1083425916540211203</t>
  </si>
  <si>
    <t>1083810947603488768</t>
  </si>
  <si>
    <t>1085199125656817664</t>
  </si>
  <si>
    <t>1085071689942093824</t>
  </si>
  <si>
    <t>1079158247242706944</t>
  </si>
  <si>
    <t>1081070601916145664</t>
  </si>
  <si>
    <t>1085597827068096512</t>
  </si>
  <si>
    <t>1079976958010814464</t>
  </si>
  <si>
    <t>1085638377884463104</t>
  </si>
  <si>
    <t>1085617431282941952</t>
  </si>
  <si>
    <t>1085038450775113728</t>
  </si>
  <si>
    <t>1085554880515895296</t>
  </si>
  <si>
    <t>1082330749313773568</t>
  </si>
  <si>
    <t>1085677793206136834</t>
  </si>
  <si>
    <t>1071024496943996929</t>
  </si>
  <si>
    <t>1085656416285646849</t>
  </si>
  <si>
    <t>1086101063609012226</t>
  </si>
  <si>
    <t>1086099184468590594</t>
  </si>
  <si>
    <t>1087580942611374080</t>
  </si>
  <si>
    <t>1076084489422557184</t>
  </si>
  <si>
    <t>1088228735424155648</t>
  </si>
  <si>
    <t>1075919673584041984</t>
  </si>
  <si>
    <t>1089405132599488514</t>
  </si>
  <si>
    <t>1089638020649750528</t>
  </si>
  <si>
    <t>1090500037551972352</t>
  </si>
  <si>
    <t>1091006440045572096</t>
  </si>
  <si>
    <t>1080574296357986304</t>
  </si>
  <si>
    <t>1091093352424955904</t>
  </si>
  <si>
    <t>1091150549297160192</t>
  </si>
  <si>
    <t>1091879115999842304</t>
  </si>
  <si>
    <t>1092162467927674880</t>
  </si>
  <si>
    <t>1092435785964376064</t>
  </si>
  <si>
    <t>1092932809398857728</t>
  </si>
  <si>
    <t>1073812794774937600</t>
  </si>
  <si>
    <t>1073805727506956288</t>
  </si>
  <si>
    <t>1073791569751302146</t>
  </si>
  <si>
    <t>1074553736985333761</t>
  </si>
  <si>
    <t>1080222591313313792</t>
  </si>
  <si>
    <t>1093936235788128256</t>
  </si>
  <si>
    <t>1094775454081433601</t>
  </si>
  <si>
    <t>1095424706033811456</t>
  </si>
  <si>
    <t>1095872704195055617</t>
  </si>
  <si>
    <t>1095874079289151488</t>
  </si>
  <si>
    <t>1096182234174771200</t>
  </si>
  <si>
    <t>1096242162457403392</t>
  </si>
  <si>
    <t>1096182392614662146</t>
  </si>
  <si>
    <t>1096133439756034049</t>
  </si>
  <si>
    <t>1096185996058607616</t>
  </si>
  <si>
    <t>1096627752919134208</t>
  </si>
  <si>
    <t>1096797461706727424</t>
  </si>
  <si>
    <t>1096632595796905984</t>
  </si>
  <si>
    <t>1097153595718463488</t>
  </si>
  <si>
    <t>1097154824611815424</t>
  </si>
  <si>
    <t>1095932464613052416</t>
  </si>
  <si>
    <t>1096948921790881792</t>
  </si>
  <si>
    <t>1097115384392675328</t>
  </si>
  <si>
    <t>1097005759991373824</t>
  </si>
  <si>
    <t>1096958566903074816</t>
  </si>
  <si>
    <t>1073429933173616641</t>
  </si>
  <si>
    <t>1079161814816935937</t>
  </si>
  <si>
    <t>1079613357169160192</t>
  </si>
  <si>
    <t>1097623492105711617</t>
  </si>
  <si>
    <t>1311502922</t>
  </si>
  <si>
    <t/>
  </si>
  <si>
    <t>968189958040190976</t>
  </si>
  <si>
    <t>1363018068</t>
  </si>
  <si>
    <t>193337431</t>
  </si>
  <si>
    <t>17836026</t>
  </si>
  <si>
    <t>472977855</t>
  </si>
  <si>
    <t>5037191</t>
  </si>
  <si>
    <t>331120729</t>
  </si>
  <si>
    <t>60949435</t>
  </si>
  <si>
    <t>19252079</t>
  </si>
  <si>
    <t>946608964384575488</t>
  </si>
  <si>
    <t>28395645</t>
  </si>
  <si>
    <t>16683656</t>
  </si>
  <si>
    <t>111514392</t>
  </si>
  <si>
    <t>43180081</t>
  </si>
  <si>
    <t>3145909743</t>
  </si>
  <si>
    <t>2519728155</t>
  </si>
  <si>
    <t>61371461</t>
  </si>
  <si>
    <t>603901726</t>
  </si>
  <si>
    <t>815010</t>
  </si>
  <si>
    <t>847931163117334528</t>
  </si>
  <si>
    <t>33829337</t>
  </si>
  <si>
    <t>7121092</t>
  </si>
  <si>
    <t>767566536236150786</t>
  </si>
  <si>
    <t>4457222533</t>
  </si>
  <si>
    <t>54319115</t>
  </si>
  <si>
    <t>14348594</t>
  </si>
  <si>
    <t>256789870</t>
  </si>
  <si>
    <t>18497157</t>
  </si>
  <si>
    <t>235460252</t>
  </si>
  <si>
    <t>301220109</t>
  </si>
  <si>
    <t>17158189</t>
  </si>
  <si>
    <t>3044112645</t>
  </si>
  <si>
    <t>16444291</t>
  </si>
  <si>
    <t>19923144</t>
  </si>
  <si>
    <t>17732153</t>
  </si>
  <si>
    <t>1398759560</t>
  </si>
  <si>
    <t>15635604</t>
  </si>
  <si>
    <t>14506253</t>
  </si>
  <si>
    <t>2567763900</t>
  </si>
  <si>
    <t>24044209</t>
  </si>
  <si>
    <t>145320485</t>
  </si>
  <si>
    <t>52840398</t>
  </si>
  <si>
    <t>942156122</t>
  </si>
  <si>
    <t>31458109</t>
  </si>
  <si>
    <t>19599956</t>
  </si>
  <si>
    <t>15729017</t>
  </si>
  <si>
    <t>60520655</t>
  </si>
  <si>
    <t>104071616</t>
  </si>
  <si>
    <t>69020299</t>
  </si>
  <si>
    <t>22637974</t>
  </si>
  <si>
    <t>48049415</t>
  </si>
  <si>
    <t>25073877</t>
  </si>
  <si>
    <t>167421762</t>
  </si>
  <si>
    <t>27373679</t>
  </si>
  <si>
    <t>620263051</t>
  </si>
  <si>
    <t>223642689</t>
  </si>
  <si>
    <t>18369976</t>
  </si>
  <si>
    <t>26074296</t>
  </si>
  <si>
    <t>26579715</t>
  </si>
  <si>
    <t>3131963127</t>
  </si>
  <si>
    <t>898226852958937088</t>
  </si>
  <si>
    <t>250831586</t>
  </si>
  <si>
    <t>77402004</t>
  </si>
  <si>
    <t>177681327</t>
  </si>
  <si>
    <t>24897626</t>
  </si>
  <si>
    <t>58406508</t>
  </si>
  <si>
    <t>249346453</t>
  </si>
  <si>
    <t>22461427</t>
  </si>
  <si>
    <t>2654736588</t>
  </si>
  <si>
    <t>23028094</t>
  </si>
  <si>
    <t>165511377</t>
  </si>
  <si>
    <t>15224719</t>
  </si>
  <si>
    <t>2648605231</t>
  </si>
  <si>
    <t>16753407</t>
  </si>
  <si>
    <t>115485051</t>
  </si>
  <si>
    <t>754924040</t>
  </si>
  <si>
    <t>309175898</t>
  </si>
  <si>
    <t>178636796</t>
  </si>
  <si>
    <t>21850383</t>
  </si>
  <si>
    <t>981920849337892865</t>
  </si>
  <si>
    <t>und</t>
  </si>
  <si>
    <t>en</t>
  </si>
  <si>
    <t>tl</t>
  </si>
  <si>
    <t>in</t>
  </si>
  <si>
    <t>1092170864508846080</t>
  </si>
  <si>
    <t>Twitter for Android</t>
  </si>
  <si>
    <t>Instagram</t>
  </si>
  <si>
    <t>Twitter for iPhone</t>
  </si>
  <si>
    <t>Twitter Web Client</t>
  </si>
  <si>
    <t>Twitter Lite</t>
  </si>
  <si>
    <t>Twitter Web App</t>
  </si>
  <si>
    <t>Twitter for iPad</t>
  </si>
  <si>
    <t>Echofon</t>
  </si>
  <si>
    <t>TweetDeck</t>
  </si>
  <si>
    <t>-118.668404,33.704538 
-118.155409,33.704538 
-118.155409,34.337041 
-118.668404,34.337041</t>
  </si>
  <si>
    <t>-112.3239143,33.29026 
-111.9254391,33.29026 
-111.9254391,33.8154652 
-112.3239143,33.8154652</t>
  </si>
  <si>
    <t>-71.191421,42.227797 
-70.986004,42.227797 
-70.986004,42.399542 
-71.191421,42.399542</t>
  </si>
  <si>
    <t>-118.017789,33.788913 
-117.684389,33.788913 
-117.684389,33.896813 
-118.017789,33.896813</t>
  </si>
  <si>
    <t>-124.482003,32.528832 
-114.131212,32.528832 
-114.131212,42.009519 
-124.482003,42.009519</t>
  </si>
  <si>
    <t>-121.9270923,36.5737723 
-121.830974,36.5737723 
-121.830974,36.618826 
-121.9270923,36.618826</t>
  </si>
  <si>
    <t>-124.482003,32.528832 
-124.482003,42.009519 
-114.131212,42.009519 
-114.131212,32.528832</t>
  </si>
  <si>
    <t>-87.940033,41.644102 
-87.523993,41.644102 
-87.523993,42.0230669 
-87.940033,42.0230669</t>
  </si>
  <si>
    <t>-122.34266,37.699279 
-122.114711,37.699279 
-122.114711,37.8847092 
-122.34266,37.8847092</t>
  </si>
  <si>
    <t>-122.514926,37.708075 
-122.357031,37.708075 
-122.357031,37.833238 
-122.514926,37.833238</t>
  </si>
  <si>
    <t>United States</t>
  </si>
  <si>
    <t>US</t>
  </si>
  <si>
    <t>Los Angeles, CA</t>
  </si>
  <si>
    <t>Phoenix, AZ</t>
  </si>
  <si>
    <t>Boston, MA</t>
  </si>
  <si>
    <t>Anaheim, CA</t>
  </si>
  <si>
    <t>California, USA</t>
  </si>
  <si>
    <t>Monterey, CA</t>
  </si>
  <si>
    <t>Chicago, IL</t>
  </si>
  <si>
    <t>Oakland, CA</t>
  </si>
  <si>
    <t>San Francisco, CA</t>
  </si>
  <si>
    <t>3b77caf94bfc81fe</t>
  </si>
  <si>
    <t>5c62ffb0f0f3479d</t>
  </si>
  <si>
    <t>67b98f17fdcf20be</t>
  </si>
  <si>
    <t>0c2e6999105f8070</t>
  </si>
  <si>
    <t>fbd6d2f5a4e4a15e</t>
  </si>
  <si>
    <t>49af5b43d4963f4c</t>
  </si>
  <si>
    <t>1d9a5370a355ab0c</t>
  </si>
  <si>
    <t>ab2f2fac83aa388d</t>
  </si>
  <si>
    <t>5a110d312052166f</t>
  </si>
  <si>
    <t>Los Angeles</t>
  </si>
  <si>
    <t>Phoenix</t>
  </si>
  <si>
    <t>Boston</t>
  </si>
  <si>
    <t>Anaheim</t>
  </si>
  <si>
    <t>California</t>
  </si>
  <si>
    <t>Monterey</t>
  </si>
  <si>
    <t>Chicago</t>
  </si>
  <si>
    <t>Oakland</t>
  </si>
  <si>
    <t>San Francisco</t>
  </si>
  <si>
    <t>city</t>
  </si>
  <si>
    <t>admin</t>
  </si>
  <si>
    <t>https://api.twitter.com/1.1/geo/id/3b77caf94bfc81fe.json</t>
  </si>
  <si>
    <t>https://api.twitter.com/1.1/geo/id/5c62ffb0f0f3479d.json</t>
  </si>
  <si>
    <t>https://api.twitter.com/1.1/geo/id/67b98f17fdcf20be.json</t>
  </si>
  <si>
    <t>https://api.twitter.com/1.1/geo/id/0c2e6999105f8070.json</t>
  </si>
  <si>
    <t>https://api.twitter.com/1.1/geo/id/fbd6d2f5a4e4a15e.json</t>
  </si>
  <si>
    <t>https://api.twitter.com/1.1/geo/id/49af5b43d4963f4c.json</t>
  </si>
  <si>
    <t>https://api.twitter.com/1.1/geo/id/1d9a5370a355ab0c.json</t>
  </si>
  <si>
    <t>https://api.twitter.com/1.1/geo/id/ab2f2fac83aa388d.json</t>
  </si>
  <si>
    <t>https://api.twitter.com/1.1/geo/id/5a110d312052166f.json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</si>
  <si>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</si>
  <si>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</si>
  <si>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</si>
  <si>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</si>
  <si>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</si>
  <si>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</si>
  <si>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</si>
  <si>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</si>
  <si>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</si>
  <si>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</si>
  <si>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</si>
  <si>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</si>
  <si>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</si>
  <si>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</si>
  <si>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</si>
  <si>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</si>
  <si>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</si>
  <si>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</si>
  <si>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</si>
  <si>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</si>
  <si>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</si>
  <si>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</si>
  <si>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Nobody</t>
  </si>
  <si>
    <t>Rodrigo Alves</t>
  </si>
  <si>
    <t>Denver Nuggets</t>
  </si>
  <si>
    <t>Ry Prichard</t>
  </si>
  <si>
    <t>Waffleye</t>
  </si>
  <si>
    <t>The HIGH Finance Show</t>
  </si>
  <si>
    <t>Eugene Monroe</t>
  </si>
  <si>
    <t>Amanda _xD83D__xDC78__xD83C__xDFFC_</t>
  </si>
  <si>
    <t>Slightly Stoopid</t>
  </si>
  <si>
    <t>we is out now!</t>
  </si>
  <si>
    <t>Mike Hart, M.D</t>
  </si>
  <si>
    <t>Oregon NORML</t>
  </si>
  <si>
    <t>NORML</t>
  </si>
  <si>
    <t>Doc Flower</t>
  </si>
  <si>
    <t>FUCK THATS DELICIOUS</t>
  </si>
  <si>
    <t>VICELAND</t>
  </si>
  <si>
    <t>VICE</t>
  </si>
  <si>
    <t>Alchemist</t>
  </si>
  <si>
    <t>Army of Potheads</t>
  </si>
  <si>
    <t>Hamilton Morris</t>
  </si>
  <si>
    <t>420.CANNiLIVE</t>
  </si>
  <si>
    <t>MassRoots</t>
  </si>
  <si>
    <t>Cannabis Culture</t>
  </si>
  <si>
    <t>Ed Rosenthal</t>
  </si>
  <si>
    <t>Jodie Emery</t>
  </si>
  <si>
    <t>Krishna Sai Andavolu</t>
  </si>
  <si>
    <t>Vanessa Lavorato</t>
  </si>
  <si>
    <t>Cheryl Shuman</t>
  </si>
  <si>
    <t>Abdullah</t>
  </si>
  <si>
    <t>Blinke</t>
  </si>
  <si>
    <t>Bubbles</t>
  </si>
  <si>
    <t>NoelCaslerComedy</t>
  </si>
  <si>
    <t>Kathy Griffin</t>
  </si>
  <si>
    <t>Tom Arnold</t>
  </si>
  <si>
    <t>Mike Liller</t>
  </si>
  <si>
    <t>Rich N</t>
  </si>
  <si>
    <t>Pamela Acedo</t>
  </si>
  <si>
    <t>Monterey Bay Aquarium</t>
  </si>
  <si>
    <t>Disco Gandalf</t>
  </si>
  <si>
    <t>BoobieM</t>
  </si>
  <si>
    <t>Danny</t>
  </si>
  <si>
    <t>BADMAASH</t>
  </si>
  <si>
    <t>CANNABISTS Group</t>
  </si>
  <si>
    <t>Jackie Mae</t>
  </si>
  <si>
    <t>Undena Leake Jackson</t>
  </si>
  <si>
    <t>Andy Juett</t>
  </si>
  <si>
    <t>Sid Pink</t>
  </si>
  <si>
    <t>Cannoisseurs</t>
  </si>
  <si>
    <t>creator</t>
  </si>
  <si>
    <t>Dan Eye el</t>
  </si>
  <si>
    <t>Vanessa Reen</t>
  </si>
  <si>
    <t>OffgridLife on Steem</t>
  </si>
  <si>
    <t>Jennifer Koch</t>
  </si>
  <si>
    <t>ERIC FYRE</t>
  </si>
  <si>
    <t>Cloud Creamery</t>
  </si>
  <si>
    <t>Jeff Possiel</t>
  </si>
  <si>
    <t>Troy Dayton</t>
  </si>
  <si>
    <t>Joe Rogan</t>
  </si>
  <si>
    <t>Montel Williams</t>
  </si>
  <si>
    <t>Melissa Etheridge</t>
  </si>
  <si>
    <t>Dr. Michele Ross</t>
  </si>
  <si>
    <t>Keith Stroup</t>
  </si>
  <si>
    <t>Aaron Herzberg</t>
  </si>
  <si>
    <t>Wanda L. James</t>
  </si>
  <si>
    <t>Dr. Sanjay Gupta</t>
  </si>
  <si>
    <t>croy</t>
  </si>
  <si>
    <t>Emily</t>
  </si>
  <si>
    <t>Lyra Tradgard</t>
  </si>
  <si>
    <t>WFD</t>
  </si>
  <si>
    <t>Blah Blah Something Blah!</t>
  </si>
  <si>
    <t>Dave</t>
  </si>
  <si>
    <t>Alton Brown</t>
  </si>
  <si>
    <t>Allen Iverson</t>
  </si>
  <si>
    <t>Utkarsh Ambudkar</t>
  </si>
  <si>
    <t>Hillary Dixler Canavan</t>
  </si>
  <si>
    <t>MAURICE LAMARCHE</t>
  </si>
  <si>
    <t>Simpsons Podcast!</t>
  </si>
  <si>
    <t>Casey Boyd</t>
  </si>
  <si>
    <t>David Yusefzadeh</t>
  </si>
  <si>
    <t>Joseph Sasto</t>
  </si>
  <si>
    <t>Dana Schwartz</t>
  </si>
  <si>
    <t>Bill Esparza</t>
  </si>
  <si>
    <t>Eater LA</t>
  </si>
  <si>
    <t>Kevin Pelton</t>
  </si>
  <si>
    <t>Michael Porter Jr</t>
  </si>
  <si>
    <t>Open Mike Eagle</t>
  </si>
  <si>
    <t>Jamal Murray</t>
  </si>
  <si>
    <t>Scott Hastings</t>
  </si>
  <si>
    <t>NBA on TNT</t>
  </si>
  <si>
    <t>Sarah Silverman</t>
  </si>
  <si>
    <t>Jordan Scott</t>
  </si>
  <si>
    <t>Akilah Hughes</t>
  </si>
  <si>
    <t>United Airlines</t>
  </si>
  <si>
    <t>Seth Watson</t>
  </si>
  <si>
    <t>Donald J. Trump</t>
  </si>
  <si>
    <t>Guy Fieri</t>
  </si>
  <si>
    <t>Jared Rizzi</t>
  </si>
  <si>
    <t>grantpaaaaaaaaaaaaaaaaaaaaaaaaaaaaaaaaaaaaaaacheck</t>
  </si>
  <si>
    <t>Derek Leo</t>
  </si>
  <si>
    <t>MF_Brown @ Earth</t>
  </si>
  <si>
    <t>Caroline on Crack</t>
  </si>
  <si>
    <t>BOOM Roasted</t>
  </si>
  <si>
    <t>Mr. Rojo</t>
  </si>
  <si>
    <t>Sephora</t>
  </si>
  <si>
    <t>The Herbal Cult</t>
  </si>
  <si>
    <t>BILL OAKLEY</t>
  </si>
  <si>
    <t>Prince Fielder</t>
  </si>
  <si>
    <t xml:space="preserve">shruti patel  </t>
  </si>
  <si>
    <t>Jerry Beach</t>
  </si>
  <si>
    <t>Michael Price</t>
  </si>
  <si>
    <t>Josh Weinstein</t>
  </si>
  <si>
    <t>John Hodgman</t>
  </si>
  <si>
    <t>Chris Herring</t>
  </si>
  <si>
    <t>Danny Marang</t>
  </si>
  <si>
    <t>jack allison</t>
  </si>
  <si>
    <t>Doughboys</t>
  </si>
  <si>
    <t>Mike Drucker</t>
  </si>
  <si>
    <t>Gowri Chandra _xD83C__xDF55_</t>
  </si>
  <si>
    <t>Emily Heller</t>
  </si>
  <si>
    <t>NBA</t>
  </si>
  <si>
    <t>Matt Gourley</t>
  </si>
  <si>
    <t>Paul F. Tompkins</t>
  </si>
  <si>
    <t>Robert Maguire</t>
  </si>
  <si>
    <t>HBO</t>
  </si>
  <si>
    <t>taylor</t>
  </si>
  <si>
    <t>Adam Perry Lang</t>
  </si>
  <si>
    <t>AIR JORDAN: A FOOD PODCAST</t>
  </si>
  <si>
    <t>Joel McHale</t>
  </si>
  <si>
    <t>Clemson Football</t>
  </si>
  <si>
    <t>Eugene Gu, MD</t>
  </si>
  <si>
    <t>miplar _xD83C__xDDEA__xD83C__xDDFA_</t>
  </si>
  <si>
    <t>Rian Johnson</t>
  </si>
  <si>
    <t>Boots Riley</t>
  </si>
  <si>
    <t>Nick Wiger</t>
  </si>
  <si>
    <t>gabrus_xD83D__xDEBD_</t>
  </si>
  <si>
    <t>FedoraMark ⬛️ gelatenous Rubik’s cube</t>
  </si>
  <si>
    <t>The White House</t>
  </si>
  <si>
    <t>Rep. Eric Swalwell</t>
  </si>
  <si>
    <t>THE KID MERO _xD83C__xDDE9__xD83C__xDDF4_</t>
  </si>
  <si>
    <t>Nathaniel Friedman</t>
  </si>
  <si>
    <t>Gennefer Gross</t>
  </si>
  <si>
    <t>Ronald Funches</t>
  </si>
  <si>
    <t>Billy Wayne Davis</t>
  </si>
  <si>
    <t>Michael Lee</t>
  </si>
  <si>
    <t>Barstool Sports</t>
  </si>
  <si>
    <t>JR Smith</t>
  </si>
  <si>
    <t>Danny Leroux</t>
  </si>
  <si>
    <t>Steve Agee</t>
  </si>
  <si>
    <t>Fatima Ali</t>
  </si>
  <si>
    <t>Julia Prescott</t>
  </si>
  <si>
    <t>Julie McDowall</t>
  </si>
  <si>
    <t>Van</t>
  </si>
  <si>
    <t>Amir Blumenfeld</t>
  </si>
  <si>
    <t>Human Jazz Cabbage</t>
  </si>
  <si>
    <t>libby watson</t>
  </si>
  <si>
    <t>Shampoodler</t>
  </si>
  <si>
    <t>Molly Jong-Fast</t>
  </si>
  <si>
    <t>Chase Mitchell</t>
  </si>
  <si>
    <t>IdahoGal</t>
  </si>
  <si>
    <t>Miller Lite</t>
  </si>
  <si>
    <t>HowDidThisGetMade?</t>
  </si>
  <si>
    <t>Paul Scheer</t>
  </si>
  <si>
    <t>Dwayne Johnson</t>
  </si>
  <si>
    <t>CRT</t>
  </si>
  <si>
    <t>FreddysSteakburgers</t>
  </si>
  <si>
    <t>Rob Perez</t>
  </si>
  <si>
    <t>Micah Adams</t>
  </si>
  <si>
    <t>Jordan Peele</t>
  </si>
  <si>
    <t>Matt Oswalt</t>
  </si>
  <si>
    <t>Al Yankovic</t>
  </si>
  <si>
    <t>Patricia I. Escárcega</t>
  </si>
  <si>
    <t>Will Miles</t>
  </si>
  <si>
    <t>Andy Richter</t>
  </si>
  <si>
    <t>Vince Mancini</t>
  </si>
  <si>
    <t>Jess Dweck</t>
  </si>
  <si>
    <t>EtQBrute?</t>
  </si>
  <si>
    <t>Justin Ling</t>
  </si>
  <si>
    <t>Conan O'Brien</t>
  </si>
  <si>
    <t>TheShrike</t>
  </si>
  <si>
    <t>Ed Borderman</t>
  </si>
  <si>
    <t>Mike Singer</t>
  </si>
  <si>
    <t>Matthew Kang</t>
  </si>
  <si>
    <t>Steven Kim</t>
  </si>
  <si>
    <t>jamieloftus _xD83C__xDFC2_</t>
  </si>
  <si>
    <t>Cracker Barrel</t>
  </si>
  <si>
    <t>Veronica Castro</t>
  </si>
  <si>
    <t>Andrei Zmievski</t>
  </si>
  <si>
    <t>Jornalista, comentarista de basquete do @SporTV. Ex-@reboteblog, falando sobre NBB+LBF aqui e sobre NBA lá no @nba2pontos. Se der, punk rock e séries também.</t>
  </si>
  <si>
    <t>Tweets from a mile up. #MileHighBasketball</t>
  </si>
  <si>
    <t>Cannabis Specialist/Co-Host on Viceland's Bong Appétit - photographer, writer, consultant.</t>
  </si>
  <si>
    <t>The first cannabis leaf-shaped waffle maker.</t>
  </si>
  <si>
    <t>_xD83E__xDD47_ #1 #Cannabis &amp; #PersonalFinance Show _xD83C__xDF31_Where #Marijuana Marries #Money! _xD83D__xDCFA_Season 1 airing now_xD83D__xDD25_Click #LinkInBio _xD83D__xDD25_ _xD83C__xDF10_21+Only _xD83D__xDE45__xD83C__xDFFB_‍♂️No Cannabis For Sale</t>
  </si>
  <si>
    <t>Proud father and loving husband. Cool friend. Retired @NFL athlete. Partner @ GTI. Cannabis Advocate. Spread Love! ✊_xD83C__xDFFE__xD83C__xDF31__xD83D__xDD25_</t>
  </si>
  <si>
    <t>I research sex &amp; cannabis _xD83C__xDF3F_</t>
  </si>
  <si>
    <t>New album Everyday Life, Everyday People out now! #JustPassingThrough2018 Fall Tour November 2-18 with special guest @hiriemusic.</t>
  </si>
  <si>
    <t>my debut album “we” is out now! _xD83C__xDF3B_ come be the newest member of the broken hearts club tour _xD83D__xDC94_ get ur tix to tour &amp; listen to we below</t>
  </si>
  <si>
    <t>Founder &amp; Medical Director @readytogoclinic. Co-Author of Friendly Fire. Cannabis focused practice. Create the life you deserve. Not medical advice.</t>
  </si>
  <si>
    <t>Dedicated to promoting positive legal, social, and political change in support of cannabis and the many adults who use it.</t>
  </si>
  <si>
    <t>Providing A Voice for Responsible Marijuana Consumers - Join Us: https://t.co/0Osu6b5kqV</t>
  </si>
  <si>
    <t>Cannabis advocate, consultant, and grower. Brain damage survivor. @Dynavap affiliate (all views are my own) DM for discount code #Cannabis #IStandWithAlexis</t>
  </si>
  <si>
    <t>The TV channel from @VICE. Sign up for our good newsletters: http://bit.ly/1Rw7TX9 (646) 851-0347</t>
  </si>
  <si>
    <t>The definitive guide to enlightening information.</t>
  </si>
  <si>
    <t>I made a few beats here and there</t>
  </si>
  <si>
    <t>We're the #AOP! We need Commanders, Allies and Friends! Join us! Over N Out!
#AOPSalute #Stonerfam
#TheHighCommand (THC) 
#IAmCannabis
#WeAreCannabis
#Cannafam</t>
  </si>
  <si>
    <t>Creator of Hamilton's Pharmacopeia</t>
  </si>
  <si>
    <t>#Hope Slinger—#Opioid Warrior—Combating Pain &amp; Fighting #Addiction with #Cannabis — DM if you’re struggling with Addiction—_xD83C__xDF31__xD83D__xDEAB__xD83D__xDC8A_ #PlantsOverPills</t>
  </si>
  <si>
    <t>MassRoots is a leading technology platform for cannabis consumers. Download in the App Store or Google Play! Our stock is publicly-traded (OTCQB:MSRT).</t>
  </si>
  <si>
    <t>The official home of Cannabis Culture &amp; Pot TV. Marijuana news, entertainment, politics &amp; activism, since 1994. Cannabis stores, lounges &amp; more!</t>
  </si>
  <si>
    <t>“The Guru of Ganja” Ed Rosenthal is a leading cannabis horticulture authority, author, educator, social activist and legalization pioneer.</t>
  </si>
  <si>
    <t>Cannabis hemp activist, civil liberties advocate✌_xD83C__xDFFB_ @CannabisCulture @JodiesJoint @Fair_Cannabis @CCVaporLounge @CCHQstore PotTV @CannabisAmnesty #CannabisTruth</t>
  </si>
  <si>
    <t>Host and Executive Producer, WEEDIQUETTE on @viceland</t>
  </si>
  <si>
    <t>@Marigold_Sweets / Bong Appétit</t>
  </si>
  <si>
    <t>#DealMaker #Investor #Entrepreneur #QueenOfCannabis #BeverlyHills #CannabisClub #USA #Canada #Europe #LatinAmerica https://www.linkedin.com/in/cherylshuman</t>
  </si>
  <si>
    <t>mgmt: russell@regardingentertainment.com</t>
  </si>
  <si>
    <t>Parent. Friend. Lover. Fighter. Worker. Student. Gamer. Nerd. Bookworm. Homebody. Traveller. Citizen. Believer. Artist. CODA.</t>
  </si>
  <si>
    <t>@TrailerParkBoys on @Netflix! Go to http://www.swearnet.com for all things TPB!</t>
  </si>
  <si>
    <t>NYC Based Stand Up Comedian</t>
  </si>
  <si>
    <t>Mayor of Zero F**Ksville. 2-Time Emmy &amp; Grammy Award Winning Comedian. 2-Time NYT Bestselling Author. 23 specials.</t>
  </si>
  <si>
    <t>Iowa Hawkeye Co-Creator Jax &amp; Quinn #Resist</t>
  </si>
  <si>
    <t>Proud Liberal, advocate for rights and equality, motorcyclist, hedonist, cannabist...</t>
  </si>
  <si>
    <t>Your aquarium with a mission to inspire conservation of the ocean in the streets, how do you do fellow kids in the tweets | @SeafoodWatch</t>
  </si>
  <si>
    <t>Cold: DJ, Gamer, Foodie, Husband.</t>
  </si>
  <si>
    <t>Roll Tide. God made black beautiful. God made Boobie beautiful. I cook. I clean...I mind my business. CannaChef. Soldier. Mother....quiet fortitude....</t>
  </si>
  <si>
    <t>• Red-neck • vape enthusiast _xD83D__xDCA8_ •Gamer _xD83C__xDFAE_ •Taken by @daddysmew • meme enthusiast _xD83E__xDD21_ • 420 _xD83C__xDF41_</t>
  </si>
  <si>
    <t>FOLLOW US ON IG: @BADMAASHLA - - - - - - -    -  -_xD83D__xDCCD_418 N Fairfax Avenue / _xD83D__xDCCD_108 W 2nd Street</t>
  </si>
  <si>
    <t>I just wanna meet Post Malone _xD83E__xDD37__xD83C__xDFFB_‍♀️ that’s it.  pretty much just spam</t>
  </si>
  <si>
    <t>Woman of God, Pastor, Author, Wife, Mother, Daughter, Sister, Cousin &amp; Friend. LOVER OF FOOOD &amp; SHOES BABAY! Loves to Cook. Business all the Way!</t>
  </si>
  <si>
    <t>EP: Super Troopers 2. Host/Creator @jaguarmorning. @sexpotcomedy. Hidden America. Other stuff. Dad. Producer. Actor. Comedy.</t>
  </si>
  <si>
    <t>Z-lebrity Host; Writer; Content Developer;  @FuckTape_Music; Outlandish Attire Fancier; Irritainment; #SBOT™ TwitPlace Math Checker. NOT a Vampire.</t>
  </si>
  <si>
    <t>Owner of Cannoisseurs LLC.
Email:Work@Cannoisseurs.com</t>
  </si>
  <si>
    <t>marketing, advertising, consulting. Ohigho native living in ColoRADo.</t>
  </si>
  <si>
    <t>Just a chef playing  music.</t>
  </si>
  <si>
    <t>Minion,SPN,SGA,BeingHuman,SG1,Sanctuary,Dexter,Castle,Dr Who, BSG,Hawaii 5.0, Walking Dead, Sci-Fi,Gamer. Bong Appetit. Abdullah Saeed.</t>
  </si>
  <si>
    <t>Crypto network Creator and Curator. #Steem #Tron #Smoke_io Promotion.</t>
  </si>
  <si>
    <t>http://sleauxmeaux.com</t>
  </si>
  <si>
    <t>A Daily Dank Dabber living in Orange County California</t>
  </si>
  <si>
    <t>Cannabis Ice Cream</t>
  </si>
  <si>
    <t>Driven by curiosity....</t>
  </si>
  <si>
    <t>CEO of cannabis investment and research firm</t>
  </si>
  <si>
    <t>Stand up comic/mixed martial arts fanatic/psychedelic adventurer Host of The Joe Rogan Experience #FreakParty http://www.facebook.com/JOEROGAN</t>
  </si>
  <si>
    <t>Montel Williams is the name behind one of the longest running talk shows in the history of television. (For press/biz @lucid_pr / @jonfranks) #TheResistance</t>
  </si>
  <si>
    <t>#MelissaEtheridge Official. American #Rock #SingerSongwriter, #Guitarist #Activist - #MemphisRockandSoul out now!</t>
  </si>
  <si>
    <t>PhD Neuroscientist &amp; MBA, Author of @vitaminweed &amp; CEO of @infused_health. Contact for #cannabis speaking: michele@infusedhealth.com. #BB11</t>
  </si>
  <si>
    <t>Public Interest attorney;NORML founder;  currently NORML Legal Counsel</t>
  </si>
  <si>
    <t>Founder of Bud &amp; Bloom dispensary in Santa Ana. Lawyer &amp; Cannabis Entrepreneur. Favorite strain: Northern Lights. Aloha.</t>
  </si>
  <si>
    <t>Pot, Politics and Restaurants. In a nutshell, that's what I do...</t>
  </si>
  <si>
    <t>Staff Neurosurgeon, Emory Clinic; CNN Chief Medical Correspondent</t>
  </si>
  <si>
    <t>18+// #companion // Only 5’2”, yet I feel atop a skyscraper within you. // “You either live or die, but you will do something.”</t>
  </si>
  <si>
    <t>The papers, Josh! Where's the papers?!</t>
  </si>
  <si>
    <t>Why does everything have to be one way or the other? Why not a bit of both?</t>
  </si>
  <si>
    <t>Find me on your #radio! 3-7pm M-F on @wildcountry965 #Radio4Life Follow me on IG: CohenOnTheCobb</t>
  </si>
  <si>
    <t>Thyme Lord</t>
  </si>
  <si>
    <t>Official page of AI https://t.co/de8Y65z01J</t>
  </si>
  <si>
    <t>new album “VANITY” now available everywhere ▪️IG: @utktheinc</t>
  </si>
  <si>
    <t>Restaurant Editor @Eater, #VoxUnion. Send tips and pitches: hillary@eater.com. There are four lights. https://t.co/Ighl3mGLJt</t>
  </si>
  <si>
    <t>I was The Brain on Pinky &amp; The Brain; Egon on RGB; Kif, Morbo &amp; Calculon on Futurama; and Mr. Big in Zootopia. So, wait. Why are you ON a TV show but IN a film?</t>
  </si>
  <si>
    <t>@AllieGoertz &amp; @JuliaPrescott's Simpsons podcast! @Teepublic store: https://t.co/xffVYwDQVi</t>
  </si>
  <si>
    <t>@MADmagazine Assistant Editor, nice young man</t>
  </si>
  <si>
    <t>lover of food and cannabis</t>
  </si>
  <si>
    <t>TOP CHEF Finalist ▪️ ▪️ Instagram: @chef.joe.sasto ▪️ Inquiries: chefjoesasto@gmail.com</t>
  </si>
  <si>
    <t>Correspondent @EW. Author of AND WE'RE OFF and CHOOSE YOUR OWN DISASTER. See also: @GuyInYourMFA, @DystopianYA</t>
  </si>
  <si>
    <t>Pro saxophonist, James Beard award winning writer @eaterla, world's 1st tacorazzo. Owner @clubtengohambre IG/Snap @streetgourmetla</t>
  </si>
  <si>
    <t>Food news and dining guides for Los Angeles. Tweets by @mattatouille</t>
  </si>
  <si>
    <t>Serving tacos in Los Angeles at 1200 N Highland Ave, 90038. @tacos1986LA on IG</t>
  </si>
  <si>
    <t>NBA writer for ESPN. Co-host of the Fabulous @peltoncast. Pocket square enthusiast. Using numbers to learn about the game.</t>
  </si>
  <si>
    <t>what happens when I try to relax is out now. shows: http://bit.ly/1Z8Jui7 ig: open_mike_eagle #teamfreethinkers</t>
  </si>
  <si>
    <t>Guard For The Denver Nuggets_xD83C__xDFF9__xD83C__xDFAF_ #BeMore</t>
  </si>
  <si>
    <t>i believe in depth of spirit in the heart of mankind and the will to be better then i am today tomorrow! My opinions are all mine alone!</t>
  </si>
  <si>
    <t>Home of EJ, Kenny, Shaq &amp; Chuck</t>
  </si>
  <si>
    <t>we're on a planet in outer space</t>
  </si>
  <si>
    <t>Huge Nuggets fan and a major film buff. Now a host of the @cinemappodcast for @theallround</t>
  </si>
  <si>
    <t>Comedy person | Blog: https://t.co/PYfL4hZxmf | @crookedmedia contributor |@SundanceOrg Alum | Pre-order OBVIOUSLY out 9/24!</t>
  </si>
  <si>
    <t>Conversations with you here are 280 characters-friendly. Tweet us any time. For a formal response visit https://t.co/cpgjUnDsve.</t>
  </si>
  <si>
    <t>Light political commentary and nonsense provider</t>
  </si>
  <si>
    <t>45th President of the United States of America_xD83C__xDDFA__xD83C__xDDF8_</t>
  </si>
  <si>
    <t>Sean Spicer: 'That's the silliest thing I've ever heard'
jrizzi@gmail.com</t>
  </si>
  <si>
    <t>trash / listen to @normpod</t>
  </si>
  <si>
    <t>Fan of Wisconsin sports and beer. Timeline is pretty much news aggregation. Support @MADACC</t>
  </si>
  <si>
    <t>LA // NikeTalk (NT) // Professional Gamer metalfacebrown@gmail.com</t>
  </si>
  <si>
    <t>Official drinker for @EaterLA / @liquor (also @CocktailTease)</t>
  </si>
  <si>
    <t>I took the pic in my header</t>
  </si>
  <si>
    <t>Eclectic. Sarcastic. Ginger. A-Hole.</t>
  </si>
  <si>
    <t>Discover the latest in #beauty. Explore our selection of #makeup, #skincare, #fragrance, #haircare, &amp; more from iconic &amp; emerging brands. Let’s beauty together.</t>
  </si>
  <si>
    <t>New stuff coming from the Ganja Gurus soon? We will take you higher!</t>
  </si>
  <si>
    <t>TV Writer &amp; Creator of #SteamedHams &amp; “The Gordon Ramsay of Fast Food” - @thewrap</t>
  </si>
  <si>
    <t>Texas Rangers 1st baseman #84</t>
  </si>
  <si>
    <t>Molly's Dad. NY sportswriter. Long-suffering Hofstra fan/chronicler. BBWAA since '16, PHWA rookie. Simpsons fan. '80s sponge. I'm all about the niche.</t>
  </si>
  <si>
    <t>SIMPSONS writer, everything else watcher. Co-Creator/Showrunner of the Netflix animated series F IS FOR FAMILY. Season 3 now streaming. FIFF tweets @FIFFNetflix</t>
  </si>
  <si>
    <t>Disenchantment, Simpsons, Futurama, Strange Hill High, Mission Hill &amp; Gravity Falls</t>
  </si>
  <si>
    <t>My new book is called VACATIONLAND. I like it and maybe you will: http://bit.ly/painfulbeaches</t>
  </si>
  <si>
    <t>Senior NBA writer for ESPN/FiveThirtyEight. Adjunct professor at Northwestern. Ex-Knicks beat writer at The Wall Street Journal. University of Michigan alum.</t>
  </si>
  <si>
    <t>_xD83D__xDCFA_:Co-Host of @NBCSNorthwest Blazers Outsiders Pre/Postgame Show _xD83D__xDCBB_: Co-Host of @blazersedge Pod _xD83D__xDCDD_: @blazersedge</t>
  </si>
  <si>
    <t>co-host of @JackAMOnTwitch. co-host of @strugglesesh. producer @mitchlivenow. former writer for academy awards, jimmy kimmel. #StillVotingMyOssoff</t>
  </si>
  <si>
    <t>The podcast about chain restaurants, hosted by @BDayBoysMitch &amp; @nickwiger. New episodes Thursdays. Subscribe on Patreon to get a weekly bonus episode.</t>
  </si>
  <si>
    <t>Undeniably Handsome</t>
  </si>
  <si>
    <t>Writer (Full Frontal with Samantha Bee, President Show, Adam Ruins Everything, Nintendo, Marvel, Tonight Show, Bill Nye, Onion, SNL, IGN), Comedian, Podcast man</t>
  </si>
  <si>
    <t>food journalist at @foodandwine @cntraveler @thrillist @lamag @tastingtable @vice</t>
  </si>
  <si>
    <t>I'm a comedian! I have a podcast called Baby Geniuses. Buy my new album PASTA now!</t>
  </si>
  <si>
    <t>30 teams, 1 goal. #ThisIsWhyWePlay</t>
  </si>
  <si>
    <t>Making my way through all sorts of podcasting, acting, and design endeavors. You can learn more at the link below. May good luck plumb snow you under.</t>
  </si>
  <si>
    <t>Comedian/Actorian: BoJack Horseman - Threedom - Superego - Instagram: http://Instagram.com/pftompkins</t>
  </si>
  <si>
    <t>Research Director @CREWcrew | Former Dark Money maven at @OpenSecretsDC | As seen on/in/at CNN, NPR, WaPo, NYT, Harvard | Self-hating cat person | He blocked me</t>
  </si>
  <si>
    <t>It's not TV. It's HBO.</t>
  </si>
  <si>
    <t>where is tom cruise when u need him</t>
  </si>
  <si>
    <t>I have a food podcast called Air Jordan, which was also my bar mitzvah theme.</t>
  </si>
  <si>
    <t>I really don’t like ice in my drinks.</t>
  </si>
  <si>
    <t>Official. #ALLIN. _xD83D__xDC05_What A Time to Be a Tiger _xD83D__xDC3E_ Fans: http://ClemsonTigers.com || Recruits: http://daboswinney.com/</t>
  </si>
  <si>
    <t>Surgeon-scientist trying to save the lives of infants with congenital heart and kidney diseases. Subpoenaed but not silenced by Congress. Sued Trump and won.</t>
  </si>
  <si>
    <t>@DieRotenBullen-Fan @Mixcloud-Actor #Nonazis-Supporter #Racism-Opponent #ChryslerCrossfire-Driver #Resist</t>
  </si>
  <si>
    <t>little grey cells</t>
  </si>
  <si>
    <t>If you didn't catch it in theaters- Sorry To Bother You is out now on Digital/Blu-Ray/DVD.</t>
  </si>
  <si>
    <t>Sick Tiger. Hunk</t>
  </si>
  <si>
    <t>#1 FUCCBOI podcast: HIGH&amp;MIGHTY. He STILL plays rugby and D&amp;D IG: @gabrus</t>
  </si>
  <si>
    <t>Animator. Filmmaker. Sentient spork. Hat person. Prompt critical. #KillfaceForPresident. ₃.₁₄₁₅₉ @TheToonwerks</t>
  </si>
  <si>
    <t>Welcome to @WhiteHouse! Follow for the latest from President @realDonaldTrump and his Administration. Tweets may be archived: https://t.co/IURuMIrzxb</t>
  </si>
  <si>
    <t>Husband &amp; Papa to Nelson/Cricket. CA Congressman @HouseJudiciary/@HouseIntel. Promise of America: if you work hard, you do better &amp; dream bigger #FreedomToDream</t>
  </si>
  <si>
    <t>#MLBG EL HIJO DE TITO Y FIFA_xD83C__xDDE9__xD83C__xDDF4_ #RIPCEET #RIPYAMS #FREEFREAKY #FREETAX #FREESINCE #BODEGABOYS @SHODESUSANDMERO DEBUTS 2-21!! TUNE IN BALLBAGS!!</t>
  </si>
  <si>
    <t>Edit: @victoryjournal. Write: @GQMagazine. Work: @dandcnewyork. Co-founder: FreeDarko. Opinions mine. friedman.nathaniel@gmail.com</t>
  </si>
  <si>
    <t>Burger-obsessed TV writer. Co-creator of the SATC spin-off, BERGER, with my co-pilot for life, @davidgrossTV. Food &amp; Entertainment Scribe @Mandatory.</t>
  </si>
  <si>
    <t>Giggle Fit on ITunes @comedycentral On demand Google Play, Album on Apple Music, Spotify •Father • Entertainer • Leading Man • Gettin Better Podcast</t>
  </si>
  <si>
    <t>_xD83D__xDCF8_: @AdamSmithPhotog</t>
  </si>
  <si>
    <t>Senior Writer for @TheAthleticNBA. Kansas City, Mo. native. Florida A&amp;M grad. Former ATLien. Washington Post alum. KAΨ. Used to love hip-hop</t>
  </si>
  <si>
    <t>Viva La Stool - Download the Barstool Sports app https://www.barstoolsports.com/download</t>
  </si>
  <si>
    <t>Demi, Peyton an Dakota</t>
  </si>
  <si>
    <t>Minutiae for the masses. Sportswriter, author &amp; podcast host (Dunc'd On/RealGM Radio/Warriors Watch/#TwitterNBAShow) CBA @sn_nba/@realgm Warriors @TheAthleticSF</t>
  </si>
  <si>
    <t>act/jokes/photography</t>
  </si>
  <si>
    <t>Bringing Pakistani food to the world on a modern, creative platform                                           Instagram: cheffati</t>
  </si>
  <si>
    <t>I write for teevee. Creator of #Townies on @Blackpills. Host of @SimpsonsPod and #JPLectureSeries. Professional Dad.</t>
  </si>
  <si>
    <t>Writing a book about nuclear war. Reviews in @thetimes, @theeconomist, @thetls, @spectator, @guardian /
Podcast http://apple.co/2tKRgGg ariel1212@hotmail.co.uk</t>
  </si>
  <si>
    <t>runs @van_labs | wrote Fist Fight |founded @mitchdotpizza | listens to Doughboys | knows bugmane | directs @mitchlivenow | ❤️@jzabs | full time @twitch streamer</t>
  </si>
  <si>
    <t>I'm good either way.</t>
  </si>
  <si>
    <t>Former weed reviewer for the @DenverPost. 
Founder of @thegrowoff. 
Shower food enthusiast.
https://t.co/bOjfDI4szN 
Pitches: info@jakebrowne.com</t>
  </si>
  <si>
    <t>politics @splinter_news. british. send me tips: libby.watson@splinternews.com</t>
  </si>
  <si>
    <t>still soulless, still ginger, token lib @bulwarkonline, @jdforward, board member @arenasummit, novels, wife @mattgreenfield. No relation to Kim Jong un.</t>
  </si>
  <si>
    <t>I write for TV and clean up my dog’s shit with a little bag</t>
  </si>
  <si>
    <t>Proudly resisting Trump</t>
  </si>
  <si>
    <t>The original light beer—great tasting and less filling. Holding True since 1975. Content is for 21+ only. Drink Responsibly. MBC MKE, WI.</t>
  </si>
  <si>
    <t>Official Twitter for the award-winning weekly comedy podcast on @Earwolf that celebrates bad movies. Hosted by @PaulScheer, @MsJuneDiane, and Jason Mantzoukas!</t>
  </si>
  <si>
    <t>Black Monday. The League. Human Giant. NTSF:SD:SUV:: Veep. 30 Rock. Disaster Artist. @hdtgm @unspooled &amp; I write some @marvel comic books // IG:PaulScheer</t>
  </si>
  <si>
    <t>Chivalrous gentleman.. just add fine tequila.</t>
  </si>
  <si>
    <t>Famous for a weekend once for talking about a panel I didn't attend. Support women directors, women writers,women athletes,women who create,defy,&amp; run the world</t>
  </si>
  <si>
    <t>Freshly-churned frozen custard &amp; cooked-to-order steakburgers make Freddy’s the Taste that Brings You Back! Share your Freddy's memories with us! #ilovefreddys</t>
  </si>
  <si>
    <t>Co-Host of BUCKETS with @CassidyHubbarth. Season 3 coming soon @ActionNetworkHQ &amp; TBA. Ball is Wife.</t>
  </si>
  <si>
    <t>Managing editor for Global Editions of NBA dot com/DAZN. Host on NBA Soundsystem. Former ESPN numbers guy. Unabashed Dukie. Gordon Bombay stan.</t>
  </si>
  <si>
    <t>Founder of @Monkeypaw Productions. 'GET OUT', 'Lovecraft Country', 'Key &amp; Peele', 'Keanu', 'The Last O.G’, ‘The Twilight Zone’...</t>
  </si>
  <si>
    <t>I write on Mystery Science Theater 3000, awards shows, and occasionally do punch-up on movies. All for just 3 easy payments of $19.99!</t>
  </si>
  <si>
    <t>You know... the "Eat It" guy.</t>
  </si>
  <si>
    <t>Avocado enthusiast. Hija de naranjerx. Restaurant critic at The Los Angeles Times.</t>
  </si>
  <si>
    <t>@ComedyCentral Comic To Watch (https://t.co/QOJU7meCmY) Writer (@GethardShow) Actor (@DifficultOnHulu, @CrashingHBO) Co-host (@HWDBUPodcast, @ComedyAtTheKnit)</t>
  </si>
  <si>
    <t>mammal</t>
  </si>
  <si>
    <t>Senior Film&amp;Culture Writer, Uproxx. Founder of Filmdrunk and the Frotcast. Bylines at GQ, The Ringer. Food, film, fights. http://uproxx.com/author/vince/</t>
  </si>
  <si>
    <t>Writer for the TV. Some melted cheese in a rubbery flap.</t>
  </si>
  <si>
    <t>all wildly unpopular tweets are my own</t>
  </si>
  <si>
    <t>Tomorrow's some kind of strangerland, where all the news is good. ✳ Freelance journalist. Co-host @oppocast / justinling@protonmail.com</t>
  </si>
  <si>
    <t>The voice of the people. Sorry, people.</t>
  </si>
  <si>
    <t>In the beginning was the Word. Then came the fucking word processor. Then came the thought processor. Then came the death of literature. And so it goes-D.S.:HYP</t>
  </si>
  <si>
    <t>The ponytail of Dusko Ivanovic is my spirit animal. Bill Walton for president. Made in Grunn.</t>
  </si>
  <si>
    <t>Nuggets beat writer for Denver Post. Formerly of USA TODAY, CBSSports and CSNChicago. Cleveland, Madison. E-mail: mdsinger13@gmail.com</t>
  </si>
  <si>
    <t>Editor of Eater LA @eaterla. Host of K-Town, an Eater web series about Korean food in America. USC 2007. Email inquiries/tips to kang at eater dot com.</t>
  </si>
  <si>
    <t>Born and raised in SoCal, USC Grad, now living 3000 miles away in Bristol, CT! I overtweet about SC, Lakers, Raiders, SF Giants and TV!</t>
  </si>
  <si>
    <t>you can be unethical and still be legal that's the way i live my life haha (comedian // @bechdelcast)</t>
  </si>
  <si>
    <t>Eat. Shop. Relax. Pleasing People since 1969.</t>
  </si>
  <si>
    <t>Wine Buyer/Wine Lackey.  Hi-Time Wine Cellars</t>
  </si>
  <si>
    <t>Coder, photographer, relentless traveler, beer judge, Russian</t>
  </si>
  <si>
    <t>Rio de Janeiro, Brasil</t>
  </si>
  <si>
    <t>Pepsi Center</t>
  </si>
  <si>
    <t>Massachusetts, USA</t>
  </si>
  <si>
    <t>Baltimore, MD</t>
  </si>
  <si>
    <t>ECU</t>
  </si>
  <si>
    <t>San Diego, CA</t>
  </si>
  <si>
    <t>bed</t>
  </si>
  <si>
    <t>London, Ontario</t>
  </si>
  <si>
    <t>Portland, OR</t>
  </si>
  <si>
    <t>Washington DC</t>
  </si>
  <si>
    <t>Michigan, USA</t>
  </si>
  <si>
    <t>FLUSHING, QUEENS</t>
  </si>
  <si>
    <t>Brooklyn, NY</t>
  </si>
  <si>
    <t>fall back.</t>
  </si>
  <si>
    <t>Fort Wahnee (For Twah Nee)</t>
  </si>
  <si>
    <t>Danksylvania</t>
  </si>
  <si>
    <t>Worldwide</t>
  </si>
  <si>
    <t>Vancouver, BC</t>
  </si>
  <si>
    <t>Beverly Hills, California</t>
  </si>
  <si>
    <t>WA</t>
  </si>
  <si>
    <t>Sunnyvale, NS</t>
  </si>
  <si>
    <t>Westernport, MD</t>
  </si>
  <si>
    <t xml:space="preserve">El Paso, Texas </t>
  </si>
  <si>
    <t>Saint Louis</t>
  </si>
  <si>
    <t>Oklahoma, USA</t>
  </si>
  <si>
    <t>Lebanon, TN</t>
  </si>
  <si>
    <t>Los Angeles, CA / Denver, CO</t>
  </si>
  <si>
    <t>The Earth Planet</t>
  </si>
  <si>
    <t>Los Angeles, Ca.</t>
  </si>
  <si>
    <t>snap - buckeye4 _xD83D__xDC7B_</t>
  </si>
  <si>
    <t>Pensacola floriduh</t>
  </si>
  <si>
    <t>New Zealand</t>
  </si>
  <si>
    <t xml:space="preserve">Mars </t>
  </si>
  <si>
    <t>Garden Grove, CA</t>
  </si>
  <si>
    <t>Rhode Island, USA</t>
  </si>
  <si>
    <t>Miami / NYC</t>
  </si>
  <si>
    <t>Washington, DC</t>
  </si>
  <si>
    <t>Irvine, CA</t>
  </si>
  <si>
    <t>Denver, CO</t>
  </si>
  <si>
    <t>30,000 feet up in the air</t>
  </si>
  <si>
    <t>your moms house</t>
  </si>
  <si>
    <t>New York</t>
  </si>
  <si>
    <t>Northwest Indiana</t>
  </si>
  <si>
    <t>Everywhere</t>
  </si>
  <si>
    <t xml:space="preserve">Jean Claude Van Damme's house </t>
  </si>
  <si>
    <t>Hollywood, Los Angeles</t>
  </si>
  <si>
    <t>Seattle, WA</t>
  </si>
  <si>
    <t>Missouri, USA</t>
  </si>
  <si>
    <t>the black lodge</t>
  </si>
  <si>
    <t>Denver, USA</t>
  </si>
  <si>
    <t>ÜT: 39.610682,-104.898415</t>
  </si>
  <si>
    <t>Atlanta, GA</t>
  </si>
  <si>
    <t xml:space="preserve">state of Palestine </t>
  </si>
  <si>
    <t>Brooklyn, NYC</t>
  </si>
  <si>
    <t>los angeles</t>
  </si>
  <si>
    <t>Milwaukee, WI</t>
  </si>
  <si>
    <t>Twitter Advice Consultant</t>
  </si>
  <si>
    <t>Nowhere Special</t>
  </si>
  <si>
    <t>Virginia, USA</t>
  </si>
  <si>
    <t>Southern California</t>
  </si>
  <si>
    <t>Portland, OR and Los Angeles, CA</t>
  </si>
  <si>
    <t>Long Island</t>
  </si>
  <si>
    <t>LA/Manchester/Dreamland</t>
  </si>
  <si>
    <t>Tualatin, Or</t>
  </si>
  <si>
    <t>New York, NY</t>
  </si>
  <si>
    <t>Los Angeles for now</t>
  </si>
  <si>
    <t>Pasadena, CA</t>
  </si>
  <si>
    <t>HOLLYWOOD, U.S.A.</t>
  </si>
  <si>
    <t>#CHS ✈ #France ✈ #台灣 ✈#DC</t>
  </si>
  <si>
    <t>LOS ANGELES</t>
  </si>
  <si>
    <t>Galactica actual</t>
  </si>
  <si>
    <t>Clemson, SC</t>
  </si>
  <si>
    <t>eugenegu@ganogen.org</t>
  </si>
  <si>
    <t>Vielau, Saxony, Europe</t>
  </si>
  <si>
    <t>Oakland- which isn't near L.A.</t>
  </si>
  <si>
    <t>Santa Monica, CA</t>
  </si>
  <si>
    <t>LA via LI</t>
  </si>
  <si>
    <t>The not-so-distant future</t>
  </si>
  <si>
    <t>Washington, D.C.</t>
  </si>
  <si>
    <t>East Bay, CA &amp; DC (CA-15)</t>
  </si>
  <si>
    <t>EAST TREMONT AVE</t>
  </si>
  <si>
    <t>_xD83C__xDFF4_‍☠️</t>
  </si>
  <si>
    <t>Philadelphia (sometimes DC)</t>
  </si>
  <si>
    <t>America</t>
  </si>
  <si>
    <t>@teamswish ig</t>
  </si>
  <si>
    <t>Eagle Rock, CA</t>
  </si>
  <si>
    <t>Glasgow</t>
  </si>
  <si>
    <t>Hollywood</t>
  </si>
  <si>
    <t>Denver</t>
  </si>
  <si>
    <t xml:space="preserve">George Soros' basement </t>
  </si>
  <si>
    <t>Deep Red Idaho</t>
  </si>
  <si>
    <t>Headquartered in Wichita, KS</t>
  </si>
  <si>
    <t>Charlotte, NC</t>
  </si>
  <si>
    <t>new york, ny</t>
  </si>
  <si>
    <t>Burbank, CA</t>
  </si>
  <si>
    <t>Littleton, CO</t>
  </si>
  <si>
    <t>Toronto/Ottawa</t>
  </si>
  <si>
    <t>New Jersey, USA</t>
  </si>
  <si>
    <t>the Netherlands</t>
  </si>
  <si>
    <t>la but more importantly boston</t>
  </si>
  <si>
    <t>Orange County, California</t>
  </si>
  <si>
    <t>Austin, TX</t>
  </si>
  <si>
    <t>https://t.co/WehanqAU9Q</t>
  </si>
  <si>
    <t>https://t.co/8ddaaCIdOI</t>
  </si>
  <si>
    <t>https://t.co/tj4BfeZ7s4</t>
  </si>
  <si>
    <t>https://linktr.ee/the_high_finance_show</t>
  </si>
  <si>
    <t>http://WWW.EUGENEMONROE.COM</t>
  </si>
  <si>
    <t>http://www.instagram.com/missamanda1895</t>
  </si>
  <si>
    <t>https://t.co/bIDNgPAW26</t>
  </si>
  <si>
    <t>http://www.gnash.us/we</t>
  </si>
  <si>
    <t>https://www.amazon.com/Friendly-Fire-Ditching-Pills-Lighting/dp/0692137696/ref=sr_1_1?ie=UTF8&amp;qid=15</t>
  </si>
  <si>
    <t>http://www.ornorml.org</t>
  </si>
  <si>
    <t>https://t.co/Xf1zvgDtnx</t>
  </si>
  <si>
    <t>https://viceland.com/</t>
  </si>
  <si>
    <t>http://t.co/ynuk0xrVyG</t>
  </si>
  <si>
    <t>https://armyofpotheads.com</t>
  </si>
  <si>
    <t>https://www.instagram.com/420.cannilive/</t>
  </si>
  <si>
    <t>http://www.MassRoots.com</t>
  </si>
  <si>
    <t>http://www.cannabisculture.com</t>
  </si>
  <si>
    <t>http://bit.ly/BeyondBudsNG</t>
  </si>
  <si>
    <t>http://t.co/2czJ3uqz6s</t>
  </si>
  <si>
    <t>https://t.co/HZgsfWuOPN</t>
  </si>
  <si>
    <t>http://www.CherylShuman.com</t>
  </si>
  <si>
    <t>http://www.swearnet.com</t>
  </si>
  <si>
    <t>http://KathyGriffin.com</t>
  </si>
  <si>
    <t>http://www.youtube.com/watch?v=eV3TsEsfvl4</t>
  </si>
  <si>
    <t>https://t.co/LCQXTggshF</t>
  </si>
  <si>
    <t>http://giftsforgamersandgeeks.com</t>
  </si>
  <si>
    <t>http://www.BADMAASHLA.com</t>
  </si>
  <si>
    <t>http://www.powerpraisedeliverance.org</t>
  </si>
  <si>
    <t>http://www.andyjuett.com</t>
  </si>
  <si>
    <t>https://t.co/Sfr90h8gbU</t>
  </si>
  <si>
    <t>https://t.co/B5tblayD7Q</t>
  </si>
  <si>
    <t>https://t.co/tvY4Wqx2Bl</t>
  </si>
  <si>
    <t>http://steemit.com/@offgridlife</t>
  </si>
  <si>
    <t>http://DailyDank.Club</t>
  </si>
  <si>
    <t>http://cloudcreamery.co</t>
  </si>
  <si>
    <t>https://bit.ly/2P0V1gc</t>
  </si>
  <si>
    <t>http://www.joerogan.net</t>
  </si>
  <si>
    <t>https://t.co/i2r08tt0Qa</t>
  </si>
  <si>
    <t>https://t.co/7d1ptiH96e</t>
  </si>
  <si>
    <t>https://infusedhealth.com</t>
  </si>
  <si>
    <t>http://www.norml.org</t>
  </si>
  <si>
    <t>http://aaronherzberg.com</t>
  </si>
  <si>
    <t>http://www.simplypure.com</t>
  </si>
  <si>
    <t>https://t.co/TOlC9YadhB</t>
  </si>
  <si>
    <t>https://tradgard.in</t>
  </si>
  <si>
    <t>http://www.country965.com/shows/dave-cohen</t>
  </si>
  <si>
    <t>http://bit.ly/BitterLikeMe</t>
  </si>
  <si>
    <t>https://t.co/K650ibo8YQ</t>
  </si>
  <si>
    <t>https://open.spotify.com/album/6UbP35FXKZMz6QWVmZLOMG?si=FcK68LIVT5eQ6bQIgEqQog</t>
  </si>
  <si>
    <t>https://t.co/vB6wwy8tzR</t>
  </si>
  <si>
    <t>https://www.facebook.com/pages/Maurice-LaMarche/143246355757663?fref=ts</t>
  </si>
  <si>
    <t>https://t.co/4T6edvxL4G</t>
  </si>
  <si>
    <t>http://www.joesasto.com</t>
  </si>
  <si>
    <t>https://www.amazon.com/Choose-Your-Disaster-Dana-Schwartz/dp/1478970391</t>
  </si>
  <si>
    <t>https://www.amazon.com/L-Mexicano-Bill-Esparza/dp/1945551003</t>
  </si>
  <si>
    <t>http://la.eater.com</t>
  </si>
  <si>
    <t>https://t.co/qPyJSbYVfV</t>
  </si>
  <si>
    <t>https://www.facebook.com/kpelton</t>
  </si>
  <si>
    <t>http://mikeeagle.net</t>
  </si>
  <si>
    <t>http://youtube.com/sarahsilverman</t>
  </si>
  <si>
    <t>https://t.co/cCrovRERaN</t>
  </si>
  <si>
    <t>https://t.co/zbk6AGOnwz</t>
  </si>
  <si>
    <t>http://www.Instagram.com/realDonaldTrump</t>
  </si>
  <si>
    <t>https://t.co/kwt2oWU17I</t>
  </si>
  <si>
    <t>http://packtothefuture.com</t>
  </si>
  <si>
    <t>https://t.co/JNH1yy51Ht</t>
  </si>
  <si>
    <t>http://Instagram.com/carolineoncrack</t>
  </si>
  <si>
    <t>http://cash.me/$McBeardFace</t>
  </si>
  <si>
    <t>https://www.sephora.com</t>
  </si>
  <si>
    <t>http://www.theherbalcult.com</t>
  </si>
  <si>
    <t>https://www.instagram.com/thatbilloakley</t>
  </si>
  <si>
    <t>http://t.co/RpsUP4wyCh</t>
  </si>
  <si>
    <t>http://t.co/p2hxOGyig4</t>
  </si>
  <si>
    <t>https://en.wikipedia.org/wiki/Josh_Weinstein</t>
  </si>
  <si>
    <t>http://www.johnhodgman.com</t>
  </si>
  <si>
    <t>https://t.co/WfjhfWLlRv</t>
  </si>
  <si>
    <t>https://t.co/jOuEcpI2gb</t>
  </si>
  <si>
    <t>https://t.co/8ooO97fFAS</t>
  </si>
  <si>
    <t>https://www.patreon.com/doughboys</t>
  </si>
  <si>
    <t>https://itunes.apple.com/us/podcast/how-to-be-a-person/id1004161297?mt=2</t>
  </si>
  <si>
    <t>https://t.co/zgayJGbziK</t>
  </si>
  <si>
    <t>https://t.co/jl4XR1kxQz</t>
  </si>
  <si>
    <t>http://NBA.com</t>
  </si>
  <si>
    <t>http://MattGourley.com</t>
  </si>
  <si>
    <t>http://www.paulftompkins.com</t>
  </si>
  <si>
    <t>https://en.m.wikipedia.org/wiki/Emoluments_Clause</t>
  </si>
  <si>
    <t>https://t.co/3or88vLaSX</t>
  </si>
  <si>
    <t>http://t.co/Mn25Y2YTMX</t>
  </si>
  <si>
    <t>http://t.co/SEdtiNvuoW</t>
  </si>
  <si>
    <t>https://itunes.apple.com/us/podcast/air-jordan-a-food-podcast/id1437334078?mt=2</t>
  </si>
  <si>
    <t>http://www.joelmchale.com</t>
  </si>
  <si>
    <t>http://DaboSwinney.com</t>
  </si>
  <si>
    <t>https://t.co/VJI8avMedS</t>
  </si>
  <si>
    <t>https://t.co/JPgTm3doci</t>
  </si>
  <si>
    <t>https://t.co/TXoF7iVRAR</t>
  </si>
  <si>
    <t>http://www.facebook.com/people/Boots-Riley/520078663</t>
  </si>
  <si>
    <t>http://gabrus.com</t>
  </si>
  <si>
    <t>https://t.co/7LMk60MhBI</t>
  </si>
  <si>
    <t>https://t.co/wyOVgSLgBV</t>
  </si>
  <si>
    <t>http://swalwell.house.gov</t>
  </si>
  <si>
    <t>https://www.youtube.com/results?search_query=THE+KID+MERO</t>
  </si>
  <si>
    <t>http://freedarko.blogspot.com</t>
  </si>
  <si>
    <t>https://t.co/lsBk5OoKsR</t>
  </si>
  <si>
    <t>http://www.ronfunches.com</t>
  </si>
  <si>
    <t>https://t.co/H8XMVMFDQd</t>
  </si>
  <si>
    <t>https://theathletic.com/author/michael-lee/</t>
  </si>
  <si>
    <t>http://www.barstoolsports.com</t>
  </si>
  <si>
    <t>https://t.co/aJXuuF1IKl</t>
  </si>
  <si>
    <t>https://t.co/CkOqOqYx0l</t>
  </si>
  <si>
    <t>https://tinyurl.com/ycj7scgt</t>
  </si>
  <si>
    <t>http://www.juliemcdowall.com</t>
  </si>
  <si>
    <t>https://twitch.tv/vanbrand</t>
  </si>
  <si>
    <t>http://www.jakeandamir.com</t>
  </si>
  <si>
    <t>https://t.co/qZxife7TX3</t>
  </si>
  <si>
    <t>http://Instagram.com/digbymustache</t>
  </si>
  <si>
    <t>https://www.instagram.com/mollyjongfast/?hl=en</t>
  </si>
  <si>
    <t>http://www.imdb.com/name/nm6345142/</t>
  </si>
  <si>
    <t>http://t.co/EDeMQhnnqT</t>
  </si>
  <si>
    <t>http://www.earwolf.com/show/how-did-this-get-made/</t>
  </si>
  <si>
    <t>http://www.paulscheer.com</t>
  </si>
  <si>
    <t>https://t.co/d8ek4QZH0i</t>
  </si>
  <si>
    <t>https://t.co/AjLPKgm0Fh</t>
  </si>
  <si>
    <t>https://www.instagram.com/world_wide_wob/</t>
  </si>
  <si>
    <t>https://www.instagram.com/mattoswaltva/</t>
  </si>
  <si>
    <t>http://weirdal.com</t>
  </si>
  <si>
    <t>https://t.co/Zvk8ZQ9FTN</t>
  </si>
  <si>
    <t>https://t.co/C7Jqp9zGZV</t>
  </si>
  <si>
    <t>http://uproxx.com/filmdrunk/</t>
  </si>
  <si>
    <t>http://www.justinling.ca</t>
  </si>
  <si>
    <t>https://www.youtube.com/user/bklinger62</t>
  </si>
  <si>
    <t>https://t.co/huol2AhtTI</t>
  </si>
  <si>
    <t>http://t.co/8UB3G9dS</t>
  </si>
  <si>
    <t>https://t.co/WLR4RN8aI2</t>
  </si>
  <si>
    <t>https://t.co/R808uppUf0</t>
  </si>
  <si>
    <t>http://www.hitimewine.net</t>
  </si>
  <si>
    <t>https://t.co/GwZtWimRHf</t>
  </si>
  <si>
    <t>Quito</t>
  </si>
  <si>
    <t>Mountain Time (US &amp; Canada)</t>
  </si>
  <si>
    <t>Eastern Time (US &amp; Canada)</t>
  </si>
  <si>
    <t>Central Time (US &amp; Canada)</t>
  </si>
  <si>
    <t>London</t>
  </si>
  <si>
    <t>Arizona</t>
  </si>
  <si>
    <t>Pacific Time (US &amp; Canada)</t>
  </si>
  <si>
    <t>https://pbs.twimg.com/profile_banners/957580179861274625/1517187243</t>
  </si>
  <si>
    <t>https://pbs.twimg.com/profile_banners/4815322763/1503736124</t>
  </si>
  <si>
    <t>https://pbs.twimg.com/profile_banners/26074296/1543457203</t>
  </si>
  <si>
    <t>https://pbs.twimg.com/profile_banners/1311502922/1492836195</t>
  </si>
  <si>
    <t>https://pbs.twimg.com/profile_banners/1016509786924306432/1542650376</t>
  </si>
  <si>
    <t>https://pbs.twimg.com/profile_banners/1049301299882332162/1539008133</t>
  </si>
  <si>
    <t>https://pbs.twimg.com/profile_banners/134930954/1478117996</t>
  </si>
  <si>
    <t>https://pbs.twimg.com/profile_banners/968189958040190976/1519766122</t>
  </si>
  <si>
    <t>https://pbs.twimg.com/profile_banners/15532987/1531456073</t>
  </si>
  <si>
    <t>https://pbs.twimg.com/profile_banners/30092973/1547232475</t>
  </si>
  <si>
    <t>https://pbs.twimg.com/profile_banners/99961254/1520617751</t>
  </si>
  <si>
    <t>https://pbs.twimg.com/profile_banners/83951545/1519867612</t>
  </si>
  <si>
    <t>https://pbs.twimg.com/profile_banners/16668573/1509033561</t>
  </si>
  <si>
    <t>https://pbs.twimg.com/profile_banners/894333769020256261/1542933062</t>
  </si>
  <si>
    <t>https://pbs.twimg.com/profile_banners/80706281/1505235424</t>
  </si>
  <si>
    <t>https://pbs.twimg.com/profile_banners/3806553495/1548862676</t>
  </si>
  <si>
    <t>https://pbs.twimg.com/profile_banners/23818581/1546899098</t>
  </si>
  <si>
    <t>https://pbs.twimg.com/profile_banners/20647266/1523291405</t>
  </si>
  <si>
    <t>https://pbs.twimg.com/profile_banners/2205689113/1486846437</t>
  </si>
  <si>
    <t>https://pbs.twimg.com/profile_banners/364369195/1400986173</t>
  </si>
  <si>
    <t>https://pbs.twimg.com/profile_banners/293250004/1520421048</t>
  </si>
  <si>
    <t>https://pbs.twimg.com/profile_banners/451636774/1501004903</t>
  </si>
  <si>
    <t>https://pbs.twimg.com/profile_banners/27785451/1487751535</t>
  </si>
  <si>
    <t>https://pbs.twimg.com/profile_banners/19559148/1548452838</t>
  </si>
  <si>
    <t>https://pbs.twimg.com/profile_banners/26127640/1549140059</t>
  </si>
  <si>
    <t>https://pbs.twimg.com/profile_banners/603901726/1524100655</t>
  </si>
  <si>
    <t>https://pbs.twimg.com/profile_banners/15138829/1504768798</t>
  </si>
  <si>
    <t>https://pbs.twimg.com/profile_banners/105347801/1481656463</t>
  </si>
  <si>
    <t>https://pbs.twimg.com/profile_banners/967356530214387712/1519474441</t>
  </si>
  <si>
    <t>https://pbs.twimg.com/profile_banners/412373159/1542062562</t>
  </si>
  <si>
    <t>https://pbs.twimg.com/profile_banners/1073047860260814848/1544675431</t>
  </si>
  <si>
    <t>https://pbs.twimg.com/profile_banners/21148293/1503853317</t>
  </si>
  <si>
    <t>https://pbs.twimg.com/profile_banners/28395645/1535745055</t>
  </si>
  <si>
    <t>https://pbs.twimg.com/profile_banners/2785800238/1426012165</t>
  </si>
  <si>
    <t>https://pbs.twimg.com/profile_banners/14750983/1544139654</t>
  </si>
  <si>
    <t>https://pbs.twimg.com/profile_banners/1017061068777107457/1547986993</t>
  </si>
  <si>
    <t>https://pbs.twimg.com/profile_banners/817459221272862721/1546372712</t>
  </si>
  <si>
    <t>https://pbs.twimg.com/profile_banners/960341766565187584/1517798869</t>
  </si>
  <si>
    <t>https://pbs.twimg.com/profile_banners/769960406/1470905746</t>
  </si>
  <si>
    <t>https://pbs.twimg.com/profile_banners/1003612642420969472/1530804663</t>
  </si>
  <si>
    <t>https://pbs.twimg.com/profile_banners/879555637281214464/1547184281</t>
  </si>
  <si>
    <t>https://pbs.twimg.com/profile_banners/1152683334/1490916123</t>
  </si>
  <si>
    <t>https://pbs.twimg.com/profile_banners/111514392/1541165198</t>
  </si>
  <si>
    <t>https://pbs.twimg.com/profile_banners/14504319/1424706014</t>
  </si>
  <si>
    <t>https://pbs.twimg.com/profile_banners/4344024914/1547895242</t>
  </si>
  <si>
    <t>https://pbs.twimg.com/profile_banners/65912265/1439348028</t>
  </si>
  <si>
    <t>https://pbs.twimg.com/profile_banners/14232408/1542408376</t>
  </si>
  <si>
    <t>https://pbs.twimg.com/profile_banners/706652435960324096/1457507880</t>
  </si>
  <si>
    <t>https://pbs.twimg.com/profile_banners/1363018068/1464942860</t>
  </si>
  <si>
    <t>https://pbs.twimg.com/profile_banners/193337431/1402063687</t>
  </si>
  <si>
    <t>https://pbs.twimg.com/profile_banners/18208354/1536958228</t>
  </si>
  <si>
    <t>https://pbs.twimg.com/profile_banners/28096105/1478388091</t>
  </si>
  <si>
    <t>https://pbs.twimg.com/profile_banners/35885940/1536361807</t>
  </si>
  <si>
    <t>https://pbs.twimg.com/profile_banners/19760382/1535266262</t>
  </si>
  <si>
    <t>https://pbs.twimg.com/profile_banners/17946398/1401806079</t>
  </si>
  <si>
    <t>https://pbs.twimg.com/profile_banners/2771557126/1478191997</t>
  </si>
  <si>
    <t>https://pbs.twimg.com/profile_banners/471996704/1501640063</t>
  </si>
  <si>
    <t>https://pbs.twimg.com/profile_banners/18170896/1423758375</t>
  </si>
  <si>
    <t>https://pbs.twimg.com/profile_banners/396883149/1421763698</t>
  </si>
  <si>
    <t>https://pbs.twimg.com/profile_banners/1020909924719603712/1548375531</t>
  </si>
  <si>
    <t>https://pbs.twimg.com/profile_banners/115275690/1367464927</t>
  </si>
  <si>
    <t>https://pbs.twimg.com/profile_banners/922570692515848193/1510945213</t>
  </si>
  <si>
    <t>https://pbs.twimg.com/profile_banners/480011072/1532804225</t>
  </si>
  <si>
    <t>https://pbs.twimg.com/profile_banners/293850289/1521585688</t>
  </si>
  <si>
    <t>https://pbs.twimg.com/profile_banners/20177956/1498590558</t>
  </si>
  <si>
    <t>https://pbs.twimg.com/profile_banners/26133470/1548395461</t>
  </si>
  <si>
    <t>https://pbs.twimg.com/profile_banners/472977855/1403911861</t>
  </si>
  <si>
    <t>https://pbs.twimg.com/profile_banners/16557618/1482422521</t>
  </si>
  <si>
    <t>https://pbs.twimg.com/profile_banners/2946713780/1490035813</t>
  </si>
  <si>
    <t>https://pbs.twimg.com/profile_banners/5037191/1532127579</t>
  </si>
  <si>
    <t>https://pbs.twimg.com/profile_banners/362826804/1372217531</t>
  </si>
  <si>
    <t>https://pbs.twimg.com/profile_banners/904855934886748160/1509414540</t>
  </si>
  <si>
    <t>https://pbs.twimg.com/profile_banners/331120729/1529428856</t>
  </si>
  <si>
    <t>https://pbs.twimg.com/profile_banners/60949435/1504675686</t>
  </si>
  <si>
    <t>https://pbs.twimg.com/profile_banners/16510540/1411343400</t>
  </si>
  <si>
    <t>https://pbs.twimg.com/profile_banners/1024937471702839296/1541876790</t>
  </si>
  <si>
    <t>https://pbs.twimg.com/profile_banners/19252079/1519881023</t>
  </si>
  <si>
    <t>https://pbs.twimg.com/profile_banners/946608964384575488/1514738639</t>
  </si>
  <si>
    <t>https://pbs.twimg.com/profile_banners/16683656/1541130083</t>
  </si>
  <si>
    <t>https://pbs.twimg.com/profile_banners/3184000707/1497806619</t>
  </si>
  <si>
    <t>https://pbs.twimg.com/profile_banners/43180081/1408676679</t>
  </si>
  <si>
    <t>https://pbs.twimg.com/profile_banners/22178780/1550270893</t>
  </si>
  <si>
    <t>https://pbs.twimg.com/profile_banners/30364057/1535429604</t>
  </si>
  <si>
    <t>https://pbs.twimg.com/profile_banners/61371461/1478976172</t>
  </si>
  <si>
    <t>https://pbs.twimg.com/profile_banners/260907612/1520279429</t>
  </si>
  <si>
    <t>https://pbs.twimg.com/profile_banners/815010/1456503501</t>
  </si>
  <si>
    <t>https://pbs.twimg.com/profile_banners/25073877/1543104015</t>
  </si>
  <si>
    <t>https://pbs.twimg.com/profile_banners/27083523/1513278137</t>
  </si>
  <si>
    <t>https://pbs.twimg.com/profile_banners/19576571/1538412684</t>
  </si>
  <si>
    <t>https://pbs.twimg.com/profile_banners/23341251/1548045483</t>
  </si>
  <si>
    <t>https://pbs.twimg.com/profile_banners/847931163117334528/1517186557</t>
  </si>
  <si>
    <t>https://pbs.twimg.com/profile_banners/33829337/1513664017</t>
  </si>
  <si>
    <t>https://pbs.twimg.com/profile_banners/7121092/1530906176</t>
  </si>
  <si>
    <t>https://pbs.twimg.com/profile_banners/3243124913/1545376496</t>
  </si>
  <si>
    <t>https://pbs.twimg.com/profile_banners/767566536236150786/1541370995</t>
  </si>
  <si>
    <t>https://pbs.twimg.com/profile_banners/46186400/1539374907</t>
  </si>
  <si>
    <t>https://pbs.twimg.com/profile_banners/4457222533/1466054944</t>
  </si>
  <si>
    <t>https://pbs.twimg.com/profile_banners/177681327/1549578263</t>
  </si>
  <si>
    <t>https://pbs.twimg.com/profile_banners/876505818/1395282681</t>
  </si>
  <si>
    <t>https://pbs.twimg.com/profile_banners/149557345/1405529291</t>
  </si>
  <si>
    <t>https://pbs.twimg.com/profile_banners/54319115/1486880446</t>
  </si>
  <si>
    <t>https://pbs.twimg.com/profile_banners/51360498/1543268820</t>
  </si>
  <si>
    <t>https://pbs.twimg.com/profile_banners/1611098694/1527362345</t>
  </si>
  <si>
    <t>https://pbs.twimg.com/profile_banners/14348594/1493134150</t>
  </si>
  <si>
    <t>https://pbs.twimg.com/profile_banners/370706811/1503615611</t>
  </si>
  <si>
    <t>https://pbs.twimg.com/profile_banners/256789870/1538784785</t>
  </si>
  <si>
    <t>https://pbs.twimg.com/profile_banners/18497157/1529009595</t>
  </si>
  <si>
    <t>https://pbs.twimg.com/profile_banners/3145909743/1493078317</t>
  </si>
  <si>
    <t>https://pbs.twimg.com/profile_banners/301220109/1480704662</t>
  </si>
  <si>
    <t>https://pbs.twimg.com/profile_banners/17158189/1483151685</t>
  </si>
  <si>
    <t>https://pbs.twimg.com/profile_banners/3044112645/1513916733</t>
  </si>
  <si>
    <t>https://pbs.twimg.com/profile_banners/16444291/1507405591</t>
  </si>
  <si>
    <t>https://pbs.twimg.com/profile_banners/19923144/1549605178</t>
  </si>
  <si>
    <t>https://pbs.twimg.com/profile_banners/17033335/1434041431</t>
  </si>
  <si>
    <t>https://pbs.twimg.com/profile_banners/17732153/1550392817</t>
  </si>
  <si>
    <t>https://pbs.twimg.com/profile_banners/1398759560/1495733696</t>
  </si>
  <si>
    <t>https://pbs.twimg.com/profile_banners/15635604/1549904982</t>
  </si>
  <si>
    <t>https://pbs.twimg.com/profile_banners/3159045401/1429101199</t>
  </si>
  <si>
    <t>https://pbs.twimg.com/profile_banners/523822734/1548883484</t>
  </si>
  <si>
    <t>https://pbs.twimg.com/profile_banners/14506253/1534808783</t>
  </si>
  <si>
    <t>https://pbs.twimg.com/profile_banners/1655877529/1543782799</t>
  </si>
  <si>
    <t>https://pbs.twimg.com/profile_banners/65497475/1529872806</t>
  </si>
  <si>
    <t>https://pbs.twimg.com/profile_banners/2567763900/1546118178</t>
  </si>
  <si>
    <t>https://pbs.twimg.com/profile_banners/25629019/1548976050</t>
  </si>
  <si>
    <t>https://pbs.twimg.com/profile_banners/24044209/1520658161</t>
  </si>
  <si>
    <t>https://pbs.twimg.com/profile_banners/235460252/1465280820</t>
  </si>
  <si>
    <t>https://pbs.twimg.com/profile_banners/145320485/1398278046</t>
  </si>
  <si>
    <t>https://pbs.twimg.com/profile_banners/52840398/1550082049</t>
  </si>
  <si>
    <t>https://pbs.twimg.com/profile_banners/822215673812119553/1549426544</t>
  </si>
  <si>
    <t>https://pbs.twimg.com/profile_banners/942156122/1548969863</t>
  </si>
  <si>
    <t>https://pbs.twimg.com/profile_banners/31458109/1437007287</t>
  </si>
  <si>
    <t>https://pbs.twimg.com/profile_banners/19599956/1506642523</t>
  </si>
  <si>
    <t>https://pbs.twimg.com/profile_banners/15729017/1547409353</t>
  </si>
  <si>
    <t>https://pbs.twimg.com/profile_banners/60520655/1544112080</t>
  </si>
  <si>
    <t>https://pbs.twimg.com/profile_banners/104071616/1512421396</t>
  </si>
  <si>
    <t>https://pbs.twimg.com/profile_banners/69020299/1540857438</t>
  </si>
  <si>
    <t>https://pbs.twimg.com/profile_banners/22637974/1493661451</t>
  </si>
  <si>
    <t>https://pbs.twimg.com/profile_banners/349719397/1478881274</t>
  </si>
  <si>
    <t>https://pbs.twimg.com/profile_banners/48049415/1466412521</t>
  </si>
  <si>
    <t>https://pbs.twimg.com/profile_banners/167421762/1538516210</t>
  </si>
  <si>
    <t>https://pbs.twimg.com/profile_banners/27373679/1529430912</t>
  </si>
  <si>
    <t>https://pbs.twimg.com/profile_banners/620263051/1533205110</t>
  </si>
  <si>
    <t>https://pbs.twimg.com/profile_banners/223642689/1474660086</t>
  </si>
  <si>
    <t>https://pbs.twimg.com/profile_banners/17836026/1398240599</t>
  </si>
  <si>
    <t>https://pbs.twimg.com/profile_banners/18369976/1537391377</t>
  </si>
  <si>
    <t>https://pbs.twimg.com/profile_banners/26579715/1452578839</t>
  </si>
  <si>
    <t>https://pbs.twimg.com/profile_banners/3131963127/1547858266</t>
  </si>
  <si>
    <t>https://pbs.twimg.com/profile_banners/14298769/1525384512</t>
  </si>
  <si>
    <t>https://pbs.twimg.com/profile_banners/27628334/1499968935</t>
  </si>
  <si>
    <t>https://pbs.twimg.com/profile_banners/509145315/1488925925</t>
  </si>
  <si>
    <t>https://pbs.twimg.com/profile_banners/1419352615/1436992581</t>
  </si>
  <si>
    <t>https://pbs.twimg.com/profile_banners/6480652/1546402925</t>
  </si>
  <si>
    <t>https://pbs.twimg.com/profile_banners/250831586/1543853844</t>
  </si>
  <si>
    <t>https://pbs.twimg.com/profile_banners/77402004/1405363398</t>
  </si>
  <si>
    <t>https://pbs.twimg.com/profile_banners/250820810/1537452904</t>
  </si>
  <si>
    <t>https://pbs.twimg.com/profile_banners/24897626/1410823895</t>
  </si>
  <si>
    <t>https://pbs.twimg.com/profile_banners/58406508/1530504121</t>
  </si>
  <si>
    <t>https://pbs.twimg.com/profile_banners/63302020/1518137859</t>
  </si>
  <si>
    <t>https://pbs.twimg.com/profile_banners/249346453/1535948757</t>
  </si>
  <si>
    <t>https://pbs.twimg.com/profile_banners/22461427/1398828117</t>
  </si>
  <si>
    <t>https://pbs.twimg.com/profile_banners/2654736588/1449349611</t>
  </si>
  <si>
    <t>https://pbs.twimg.com/profile_banners/23028094/1457563039</t>
  </si>
  <si>
    <t>https://pbs.twimg.com/profile_banners/165511377/1505971978</t>
  </si>
  <si>
    <t>https://pbs.twimg.com/profile_banners/15224719/1529349027</t>
  </si>
  <si>
    <t>https://pbs.twimg.com/profile_banners/2648605231/1550244637</t>
  </si>
  <si>
    <t>https://pbs.twimg.com/profile_banners/16753407/1538010043</t>
  </si>
  <si>
    <t>https://pbs.twimg.com/profile_banners/754924040/1525893685</t>
  </si>
  <si>
    <t>https://pbs.twimg.com/profile_banners/178636796/1546613397</t>
  </si>
  <si>
    <t>https://pbs.twimg.com/profile_banners/309175898/1415725402</t>
  </si>
  <si>
    <t>https://pbs.twimg.com/profile_banners/15858175/1467570312</t>
  </si>
  <si>
    <t>https://pbs.twimg.com/profile_banners/981920849337892865/1522944194</t>
  </si>
  <si>
    <t>https://pbs.twimg.com/profile_banners/301112153/1539016846</t>
  </si>
  <si>
    <t>https://pbs.twimg.com/profile_banners/10090072/1359593388</t>
  </si>
  <si>
    <t>pt</t>
  </si>
  <si>
    <t>de</t>
  </si>
  <si>
    <t>http://abs.twimg.com/images/themes/theme1/bg.png</t>
  </si>
  <si>
    <t>http://abs.twimg.com/images/themes/theme2/bg.gif</t>
  </si>
  <si>
    <t>http://abs.twimg.com/images/themes/theme5/bg.gif</t>
  </si>
  <si>
    <t>http://pbs.twimg.com/profile_background_images/881766434/52bdac45a0fec084cce5f820578313ba.jpeg</t>
  </si>
  <si>
    <t>http://abs.twimg.com/images/themes/theme14/bg.gif</t>
  </si>
  <si>
    <t>http://abs.twimg.com/images/themes/theme9/bg.gif</t>
  </si>
  <si>
    <t>http://abs.twimg.com/images/themes/theme17/bg.gif</t>
  </si>
  <si>
    <t>http://abs.twimg.com/images/themes/theme10/bg.gif</t>
  </si>
  <si>
    <t>http://abs.twimg.com/images/themes/theme4/bg.gif</t>
  </si>
  <si>
    <t>http://pbs.twimg.com/profile_background_images/292685718/DSCN2325-b.jpg</t>
  </si>
  <si>
    <t>http://abs.twimg.com/images/themes/theme18/bg.gif</t>
  </si>
  <si>
    <t>http://abs.twimg.com/images/themes/theme6/bg.gif</t>
  </si>
  <si>
    <t>http://abs.twimg.com/images/themes/theme15/bg.png</t>
  </si>
  <si>
    <t>http://abs.twimg.com/images/themes/theme16/bg.gif</t>
  </si>
  <si>
    <t>http://pbs.twimg.com/profile_background_images/472279413/APL-Twitter.jpg</t>
  </si>
  <si>
    <t>http://abs.twimg.com/images/themes/theme12/bg.gif</t>
  </si>
  <si>
    <t>http://abs.twimg.com/images/themes/theme13/bg.gif</t>
  </si>
  <si>
    <t>http://abs.twimg.com/images/themes/theme7/bg.gif</t>
  </si>
  <si>
    <t>http://pbs.twimg.com/profile_background_images/519918730524913664/1Q5dFict.png</t>
  </si>
  <si>
    <t>http://pbs.twimg.com/profile_background_images/550375372622024704/t422Xm0n.jpeg</t>
  </si>
  <si>
    <t>http://abs.twimg.com/images/themes/theme8/bg.gif</t>
  </si>
  <si>
    <t>http://pbs.twimg.com/profile_images/901359514779131904/pqKaHLqd_normal.jpg</t>
  </si>
  <si>
    <t>http://pbs.twimg.com/profile_images/1073846294035087361/TQzh3aOg_normal.jpg</t>
  </si>
  <si>
    <t>http://pbs.twimg.com/profile_images/1049302104421126145/ZmiHMgZk_normal.jpg</t>
  </si>
  <si>
    <t>http://pbs.twimg.com/profile_images/829057277629964288/xycMwOCn_normal.jpg</t>
  </si>
  <si>
    <t>http://pbs.twimg.com/profile_images/999077231648432128/jW2Zwk8K_normal.jpg</t>
  </si>
  <si>
    <t>http://pbs.twimg.com/profile_images/1083798047774134274/YGpJJTDr_normal.jpg</t>
  </si>
  <si>
    <t>http://pbs.twimg.com/profile_images/935924578588672000/xqR1sH3h_normal.jpg</t>
  </si>
  <si>
    <t>http://pbs.twimg.com/profile_images/969021057301532672/sicPjbgM_normal.jpg</t>
  </si>
  <si>
    <t>http://pbs.twimg.com/profile_images/658666517995778048/C4-qlh8T_normal.jpg</t>
  </si>
  <si>
    <t>http://pbs.twimg.com/profile_images/1083798037640695808/wftJ50_j_normal.jpg</t>
  </si>
  <si>
    <t>http://pbs.twimg.com/profile_images/907649264674902017/K0zKqahS_normal.jpg</t>
  </si>
  <si>
    <t>http://pbs.twimg.com/profile_images/1021877773248475137/SuR-kj5N_normal.jpg</t>
  </si>
  <si>
    <t>http://pbs.twimg.com/profile_images/672036189273120768/4_Esv2H4_normal.jpg</t>
  </si>
  <si>
    <t>http://pbs.twimg.com/profile_images/983381292921249792/q9ZSS1Uc_normal.jpg</t>
  </si>
  <si>
    <t>http://pbs.twimg.com/profile_images/830520930262667264/d-bk2g3r_normal.jpg</t>
  </si>
  <si>
    <t>http://pbs.twimg.com/profile_images/677028348070076416/bz6g3tqJ_normal.jpg</t>
  </si>
  <si>
    <t>http://pbs.twimg.com/profile_images/987332690453164032/Y67Ss6Nr_normal.jpg</t>
  </si>
  <si>
    <t>http://pbs.twimg.com/profile_images/889905064034291712/A4aWOAPf_normal.jpg</t>
  </si>
  <si>
    <t>http://pbs.twimg.com/profile_images/834315817139499009/BIDJwxYz_normal.jpg</t>
  </si>
  <si>
    <t>http://pbs.twimg.com/profile_images/971534440890482689/ix4srmZp_normal.jpg</t>
  </si>
  <si>
    <t>http://pbs.twimg.com/profile_images/1091795529107820544/-ljshv1D_normal.jpg</t>
  </si>
  <si>
    <t>http://pbs.twimg.com/profile_images/413137802029584384/U-XF2HC9_normal.jpeg</t>
  </si>
  <si>
    <t>http://pbs.twimg.com/profile_images/584599847195389952/dhwqhJaY_normal.jpg</t>
  </si>
  <si>
    <t>http://pbs.twimg.com/profile_images/819361864794730496/Za3gY7X0_normal.jpg</t>
  </si>
  <si>
    <t>http://pbs.twimg.com/profile_images/1061028687233961986/CxKW4MX0_normal.jpg</t>
  </si>
  <si>
    <t>http://pbs.twimg.com/profile_images/1062109108541644801/sw89K0Uu_normal.jpg</t>
  </si>
  <si>
    <t>http://pbs.twimg.com/profile_images/1073049375788683264/zSwq0vc0_normal.jpg</t>
  </si>
  <si>
    <t>http://pbs.twimg.com/profile_images/1042439772797652992/9ZJ04h46_normal.jpg</t>
  </si>
  <si>
    <t>http://pbs.twimg.com/profile_images/991757354856153088/8u_DOP8S_normal.jpg</t>
  </si>
  <si>
    <t>http://pbs.twimg.com/profile_images/1052779033665171456/6hXXPOo__normal.jpg</t>
  </si>
  <si>
    <t>http://pbs.twimg.com/profile_images/707465663699353600/nGY2QpyA_normal.jpg</t>
  </si>
  <si>
    <t>http://pbs.twimg.com/profile_images/738650013325135873/u_uhcfqT_normal.jpg</t>
  </si>
  <si>
    <t>http://pbs.twimg.com/profile_images/420243616720646145/HHN1R6TO_normal.jpeg</t>
  </si>
  <si>
    <t>http://pbs.twimg.com/profile_images/552307347851210752/vrXDcTFC_normal.jpeg</t>
  </si>
  <si>
    <t>http://pbs.twimg.com/profile_images/836806687076007938/lmBpy0VX_normal.jpg</t>
  </si>
  <si>
    <t>http://pbs.twimg.com/profile_images/978364692879040513/3j6QwzoA_normal.jpg</t>
  </si>
  <si>
    <t>http://pbs.twimg.com/profile_images/1033607340778385409/gpXVvOm8_normal.jpg</t>
  </si>
  <si>
    <t>http://pbs.twimg.com/profile_images/2340192439/vhzvl510tnrzj7yq5hgs_normal.jpeg</t>
  </si>
  <si>
    <t>http://pbs.twimg.com/profile_images/858776866710102016/g1VIDknF_normal.jpg</t>
  </si>
  <si>
    <t>http://pbs.twimg.com/profile_images/1042814635643068416/3KSHIw7c_normal.jpg</t>
  </si>
  <si>
    <t>http://pbs.twimg.com/profile_images/565909322828218368/SSjUXQMG_normal.jpeg</t>
  </si>
  <si>
    <t>http://pbs.twimg.com/profile_images/738189229814079492/tzIdHpZq_normal.jpg</t>
  </si>
  <si>
    <t>http://pbs.twimg.com/profile_images/879779254568968192/dLB7Cwfk_normal.jpg</t>
  </si>
  <si>
    <t>http://pbs.twimg.com/profile_images/1088675583402352641/S-Sl9tFP_normal.jpg</t>
  </si>
  <si>
    <t>http://pbs.twimg.com/profile_images/1072681841025404928/i28Pnz2o_normal.jpg</t>
  </si>
  <si>
    <t>http://pbs.twimg.com/profile_images/417553521467084800/SZXBWAn5_normal.jpeg</t>
  </si>
  <si>
    <t>http://pbs.twimg.com/profile_images/843897737787588608/3KaR0Tab_normal.jpg</t>
  </si>
  <si>
    <t>http://pbs.twimg.com/profile_images/983473568896892928/ZcEkVwgN_normal.jpg</t>
  </si>
  <si>
    <t>http://pbs.twimg.com/profile_images/770759921356996609/uKt3_mmU_normal.jpg</t>
  </si>
  <si>
    <t>http://pbs.twimg.com/profile_images/925177487906062336/wOBZojPM_normal.jpg</t>
  </si>
  <si>
    <t>http://pbs.twimg.com/profile_images/925182126475137025/xOEMYrgE_normal.jpg</t>
  </si>
  <si>
    <t>http://pbs.twimg.com/profile_images/513842689482035200/tIpzHcEW_normal.png</t>
  </si>
  <si>
    <t>http://pbs.twimg.com/profile_images/1061334139415093248/eRgTchpb_normal.jpg</t>
  </si>
  <si>
    <t>http://pbs.twimg.com/profile_images/725934680403398657/RflRvMdR_normal.jpg</t>
  </si>
  <si>
    <t>http://pbs.twimg.com/profile_images/946610374966685696/K1fyA4m4_normal.jpg</t>
  </si>
  <si>
    <t>http://pbs.twimg.com/profile_images/1088138258880507905/oa4Fgxtl_normal.jpg</t>
  </si>
  <si>
    <t>http://pbs.twimg.com/profile_images/880221803733438464/G09JqOqz_normal.jpg</t>
  </si>
  <si>
    <t>http://pbs.twimg.com/profile_images/519665570241712128/oySCJ_jq_normal.jpeg</t>
  </si>
  <si>
    <t>http://pbs.twimg.com/profile_images/1096541711994630145/hewCuMtX_normal.jpg</t>
  </si>
  <si>
    <t>http://pbs.twimg.com/profile_images/869453546298646528/BAgmD_Vn_normal.jpg</t>
  </si>
  <si>
    <t>http://pbs.twimg.com/profile_images/461611609517871105/IwYKXusk_normal.png</t>
  </si>
  <si>
    <t>http://pbs.twimg.com/profile_images/1080536531088142336/QZg6-1Rv_normal.jpg</t>
  </si>
  <si>
    <t>http://pbs.twimg.com/profile_images/1013780820253859841/pfecaTsC_normal.jpg</t>
  </si>
  <si>
    <t>http://pbs.twimg.com/profile_images/874276197357596672/kUuht00m_normal.jpg</t>
  </si>
  <si>
    <t>http://pbs.twimg.com/profile_images/1029057768399892480/6E_Na0TP_normal.jpg</t>
  </si>
  <si>
    <t>http://pbs.twimg.com/profile_images/1038070046625546240/jAwvSU0w_normal.jpg</t>
  </si>
  <si>
    <t>http://pbs.twimg.com/profile_images/985692243917852672/DI-nWV4q_normal.jpg</t>
  </si>
  <si>
    <t>http://pbs.twimg.com/profile_images/957778816876929024/fX7G1Lj7_normal.jpg</t>
  </si>
  <si>
    <t>http://pbs.twimg.com/profile_images/1080341693998686208/PIprYtw-_normal.jpg</t>
  </si>
  <si>
    <t>http://pbs.twimg.com/profile_images/690716731703070721/yf5qOig4_normal.jpg</t>
  </si>
  <si>
    <t>http://pbs.twimg.com/profile_images/1088803294540111874/AEq-4z0I_normal.jpg</t>
  </si>
  <si>
    <t>http://pbs.twimg.com/profile_images/1075513850479472643/vjQtD3Yu_normal.jpg</t>
  </si>
  <si>
    <t>http://pbs.twimg.com/profile_images/459373077822861312/nHUto8C6_normal.jpeg</t>
  </si>
  <si>
    <t>http://pbs.twimg.com/profile_images/446470360355971072/jYqnsu5t_normal.jpeg</t>
  </si>
  <si>
    <t>http://pbs.twimg.com/profile_images/489451260945260544/zVnSM7sB_normal.jpeg</t>
  </si>
  <si>
    <t>http://pbs.twimg.com/profile_images/981137381859340290/uFzSAaL7_normal.jpg</t>
  </si>
  <si>
    <t>http://pbs.twimg.com/profile_images/1087208719866195968/4B0SfVO7_normal.jpg</t>
  </si>
  <si>
    <t>http://pbs.twimg.com/profile_images/1001490917377822722/aK9VByWH_normal.jpg</t>
  </si>
  <si>
    <t>http://pbs.twimg.com/profile_images/1078111132102086656/zsQ3bkg9_normal.jpg</t>
  </si>
  <si>
    <t>http://pbs.twimg.com/profile_images/1031420857464188928/AeLBWSRt_normal.jpg</t>
  </si>
  <si>
    <t>http://pbs.twimg.com/profile_images/1095451830077669376/QhbEzvyV_normal.jpg</t>
  </si>
  <si>
    <t>http://pbs.twimg.com/profile_images/947946174014558208/Wq-Cj_UQ_normal.jpg</t>
  </si>
  <si>
    <t>http://pbs.twimg.com/profile_images/853381668446625795/GBi-aTly_normal.jpg</t>
  </si>
  <si>
    <t>http://pbs.twimg.com/profile_images/1487095335/sadness_normal.png</t>
  </si>
  <si>
    <t>http://pbs.twimg.com/profile_images/1054842693057097728/bpVSOgnA_normal.jpg</t>
  </si>
  <si>
    <t>http://pbs.twimg.com/profile_images/921248739746033665/cjBVcCJG_normal.jpg</t>
  </si>
  <si>
    <t>http://pbs.twimg.com/profile_images/483774249895604224/gUrn1ZgF_normal.jpeg</t>
  </si>
  <si>
    <t>http://pbs.twimg.com/profile_images/1017291771481489408/7eogiLws_normal.jpg</t>
  </si>
  <si>
    <t>http://pbs.twimg.com/profile_images/1049819197683974144/15zLkLvi_normal.jpg</t>
  </si>
  <si>
    <t>http://pbs.twimg.com/profile_images/1083522510849748992/a4GGLvx2_normal.jpg</t>
  </si>
  <si>
    <t>http://pbs.twimg.com/profile_images/588432538227634176/Hw0Wqnb6_normal.jpg</t>
  </si>
  <si>
    <t>http://pbs.twimg.com/profile_images/888371328/twitter_normal.jpg</t>
  </si>
  <si>
    <t>http://pbs.twimg.com/profile_images/1051270628022542336/jdtwWA3c_normal.jpg</t>
  </si>
  <si>
    <t>http://pbs.twimg.com/profile_images/1031688926593867776/2pVTh_DF_normal.jpg</t>
  </si>
  <si>
    <t>http://pbs.twimg.com/profile_images/1024602997710618624/fyWn4Aq2_normal.jpg</t>
  </si>
  <si>
    <t>http://pbs.twimg.com/profile_images/1062027697440706560/SZ__-Au3_normal.jpg</t>
  </si>
  <si>
    <t>http://pbs.twimg.com/profile_images/1027584394251448322/rlrKu1Ji_normal.jpg</t>
  </si>
  <si>
    <t>http://pbs.twimg.com/profile_images/1058719666674094080/XR7mv8ZP_normal.jpg</t>
  </si>
  <si>
    <t>http://pbs.twimg.com/profile_images/749636414082469888/aC2LO3cR_normal.jpg</t>
  </si>
  <si>
    <t>http://pbs.twimg.com/profile_images/884531450707562496/oFE1qn0-_normal.jpg</t>
  </si>
  <si>
    <t>http://pbs.twimg.com/profile_images/697195172925304832/t5nik0jk_normal.jpg</t>
  </si>
  <si>
    <t>http://pbs.twimg.com/profile_images/1083616566015676418/KqHOucoc_normal.jpg</t>
  </si>
  <si>
    <t>http://pbs.twimg.com/profile_images/1059888693945630720/yex0Gcbi_normal.jpg</t>
  </si>
  <si>
    <t>http://pbs.twimg.com/profile_images/1083558899029032961/tweWUB8Y_normal.jpg</t>
  </si>
  <si>
    <t>http://pbs.twimg.com/profile_images/1086098650537869318/pVFDUFXT_normal.jpg</t>
  </si>
  <si>
    <t>http://pbs.twimg.com/profile_images/1016495056465715200/8Uk_77N9_normal.jpg</t>
  </si>
  <si>
    <t>http://pbs.twimg.com/profile_images/1080361857360117761/qP7Z31LZ_normal.jpg</t>
  </si>
  <si>
    <t>http://pbs.twimg.com/profile_images/1060668681208774657/I2epZIek_normal.jpg</t>
  </si>
  <si>
    <t>http://pbs.twimg.com/profile_images/1072707989667282944/R-gTENgA_normal.jpg</t>
  </si>
  <si>
    <t>http://pbs.twimg.com/profile_images/1058444729816440832/pQUvQtVl_normal.jpg</t>
  </si>
  <si>
    <t>http://pbs.twimg.com/profile_images/797111946243936256/qbW1-iIU_normal.jpg</t>
  </si>
  <si>
    <t>http://pbs.twimg.com/profile_images/871765178718736384/t0hG7a4Q_normal.jpg</t>
  </si>
  <si>
    <t>http://pbs.twimg.com/profile_images/1047237906971029504/Op8Fsogw_normal.jpg</t>
  </si>
  <si>
    <t>http://pbs.twimg.com/profile_images/715385124507009024/lSddDY1b_normal.jpg</t>
  </si>
  <si>
    <t>http://pbs.twimg.com/profile_images/1029162724612161536/Voaqm5R9_normal.jpg</t>
  </si>
  <si>
    <t>http://pbs.twimg.com/profile_images/1093192637157380097/TeHLsLMC_normal.jpg</t>
  </si>
  <si>
    <t>http://pbs.twimg.com/profile_images/1080939901367930880/Mim9StFY_normal.jpg</t>
  </si>
  <si>
    <t>http://pbs.twimg.com/profile_images/869685162677739520/8WFKvFEV_normal.jpg</t>
  </si>
  <si>
    <t>http://pbs.twimg.com/profile_images/917945073744121856/_COu0_uK_normal.jpg</t>
  </si>
  <si>
    <t>http://pbs.twimg.com/profile_images/1095367445706141697/A-8fLxqU_normal.jpg</t>
  </si>
  <si>
    <t>http://pbs.twimg.com/profile_images/584155909506539521/PkCGP1GR_normal.jpg</t>
  </si>
  <si>
    <t>http://pbs.twimg.com/profile_images/1073931183375945728/y7luQqfx_normal.jpg</t>
  </si>
  <si>
    <t>http://pbs.twimg.com/profile_images/902416091334316033/uTczYAHI_normal.jpg</t>
  </si>
  <si>
    <t>http://pbs.twimg.com/profile_images/839228347959783424/YJy8nELd_normal.jpg</t>
  </si>
  <si>
    <t>http://pbs.twimg.com/profile_images/677239551954313216/BMrB--kc_normal.jpg</t>
  </si>
  <si>
    <t>http://pbs.twimg.com/profile_images/816379517111369728/97eh1C5-_normal.jpg</t>
  </si>
  <si>
    <t>http://pbs.twimg.com/profile_images/3478244961/01ebfc40ecc194a2abc81e82ab877af4_normal.jpeg</t>
  </si>
  <si>
    <t>http://pbs.twimg.com/profile_images/488754806199042048/WmfZGcpD_normal.jpeg</t>
  </si>
  <si>
    <t>http://pbs.twimg.com/profile_images/929735443293224960/dSNKuVRG_normal.jpg</t>
  </si>
  <si>
    <t>http://pbs.twimg.com/profile_images/1093692763294572544/0nkLNLat_normal.jpg</t>
  </si>
  <si>
    <t>http://pbs.twimg.com/profile_images/1029214919269523456/yMFUTjC5_normal.jpg</t>
  </si>
  <si>
    <t>http://pbs.twimg.com/profile_images/783445386375507969/nTv88w7E_normal.jpg</t>
  </si>
  <si>
    <t>http://pbs.twimg.com/profile_images/722184632288960512/ZUh_hO61_normal.jpg</t>
  </si>
  <si>
    <t>http://pbs.twimg.com/profile_images/246073324/IL2_normal.jpg</t>
  </si>
  <si>
    <t>http://pbs.twimg.com/profile_images/708068002449661953/yZ8Fe0JT_normal.jpg</t>
  </si>
  <si>
    <t>http://pbs.twimg.com/profile_images/743826618423050240/URHv7TK2_normal.jpg</t>
  </si>
  <si>
    <t>http://pbs.twimg.com/profile_images/958942013570793473/iWaEPtBu_normal.jpg</t>
  </si>
  <si>
    <t>http://pbs.twimg.com/profile_images/1008786868446453762/MI-gXaEp_normal.jpg</t>
  </si>
  <si>
    <t>http://pbs.twimg.com/profile_images/567054338845986817/NumlFMhY_normal.jpeg</t>
  </si>
  <si>
    <t>http://pbs.twimg.com/profile_images/489591351634194433/hL1V288f_normal.jpeg</t>
  </si>
  <si>
    <t>http://pbs.twimg.com/profile_images/1045177373531009024/-RcORkL4_normal.jpg</t>
  </si>
  <si>
    <t>http://pbs.twimg.com/profile_images/730612231021322240/Rl0_QYhL_normal.jpg</t>
  </si>
  <si>
    <t>http://pbs.twimg.com/profile_images/2498676032/image_normal.jpg</t>
  </si>
  <si>
    <t>http://pbs.twimg.com/profile_images/870636910724513793/HrbvyJv0_normal.jpg</t>
  </si>
  <si>
    <t>http://pbs.twimg.com/profile_images/964003521149325312/qnruCPm-_normal.jpg</t>
  </si>
  <si>
    <t>http://pbs.twimg.com/profile_images/2847538068/75225d68fa59c29ed85a37576e058fbb_normal.png</t>
  </si>
  <si>
    <t>http://pbs.twimg.com/profile_images/981927296591249408/RNugwOqO_normal.jpg</t>
  </si>
  <si>
    <t>http://pbs.twimg.com/profile_images/824994998454214656/FIq7H6gO_normal.jpg</t>
  </si>
  <si>
    <t>http://pbs.twimg.com/profile_images/448301181324894208/vqY_gIaL_normal.jpeg</t>
  </si>
  <si>
    <t>Open Twitter Page for This Person</t>
  </si>
  <si>
    <t>https://twitter.com/jesuispipis</t>
  </si>
  <si>
    <t>https://twitter.com/rodrigo77alves</t>
  </si>
  <si>
    <t>https://twitter.com/nuggets</t>
  </si>
  <si>
    <t>https://twitter.com/cannabisencyclo</t>
  </si>
  <si>
    <t>https://twitter.com/waffleye</t>
  </si>
  <si>
    <t>https://twitter.com/highfinanceshow</t>
  </si>
  <si>
    <t>https://twitter.com/mreugenemonroe</t>
  </si>
  <si>
    <t>https://twitter.com/missamanda1895</t>
  </si>
  <si>
    <t>https://twitter.com/slightlystoopid</t>
  </si>
  <si>
    <t>https://twitter.com/gnash</t>
  </si>
  <si>
    <t>https://twitter.com/drmikehart</t>
  </si>
  <si>
    <t>https://twitter.com/ornorml</t>
  </si>
  <si>
    <t>https://twitter.com/norml</t>
  </si>
  <si>
    <t>https://twitter.com/realmedicinemi</t>
  </si>
  <si>
    <t>https://twitter.com/actionbronson</t>
  </si>
  <si>
    <t>https://twitter.com/viceland</t>
  </si>
  <si>
    <t>https://twitter.com/vice</t>
  </si>
  <si>
    <t>https://twitter.com/alchemist</t>
  </si>
  <si>
    <t>https://twitter.com/armyofpotheads</t>
  </si>
  <si>
    <t>https://twitter.com/hamiltonmorris</t>
  </si>
  <si>
    <t>https://twitter.com/cannilive</t>
  </si>
  <si>
    <t>https://twitter.com/massroots</t>
  </si>
  <si>
    <t>https://twitter.com/cannabisculture</t>
  </si>
  <si>
    <t>https://twitter.com/edrosenthal</t>
  </si>
  <si>
    <t>https://twitter.com/jodieemery</t>
  </si>
  <si>
    <t>https://twitter.com/kandavolu</t>
  </si>
  <si>
    <t>https://twitter.com/vanessamarigold</t>
  </si>
  <si>
    <t>https://twitter.com/cherylshuman</t>
  </si>
  <si>
    <t>https://twitter.com/imyourkid</t>
  </si>
  <si>
    <t>https://twitter.com/blinke11</t>
  </si>
  <si>
    <t>https://twitter.com/msmithbubbles</t>
  </si>
  <si>
    <t>https://twitter.com/caslernoel</t>
  </si>
  <si>
    <t>https://twitter.com/kathygriffin</t>
  </si>
  <si>
    <t>https://twitter.com/tomarnold</t>
  </si>
  <si>
    <t>https://twitter.com/n7nms</t>
  </si>
  <si>
    <t>https://twitter.com/richnwdc</t>
  </si>
  <si>
    <t>https://twitter.com/periodpam</t>
  </si>
  <si>
    <t>https://twitter.com/montereyaq</t>
  </si>
  <si>
    <t>https://twitter.com/cold9111</t>
  </si>
  <si>
    <t>https://twitter.com/chefapelila</t>
  </si>
  <si>
    <t>https://twitter.com/djgotvapes</t>
  </si>
  <si>
    <t>https://twitter.com/badmaashla</t>
  </si>
  <si>
    <t>https://twitter.com/cannabistsgroup</t>
  </si>
  <si>
    <t>https://twitter.com/jackiemae_18</t>
  </si>
  <si>
    <t>https://twitter.com/druyljjr</t>
  </si>
  <si>
    <t>https://twitter.com/andyjuett</t>
  </si>
  <si>
    <t>https://twitter.com/sid_pink</t>
  </si>
  <si>
    <t>https://twitter.com/cannaboisseurs</t>
  </si>
  <si>
    <t>https://twitter.com/bluntbuckeye</t>
  </si>
  <si>
    <t>https://twitter.com/daneyeel1</t>
  </si>
  <si>
    <t>https://twitter.com/vanessareen</t>
  </si>
  <si>
    <t>https://twitter.com/offgrid</t>
  </si>
  <si>
    <t>https://twitter.com/jenniferkochsh1</t>
  </si>
  <si>
    <t>https://twitter.com/dailydank714</t>
  </si>
  <si>
    <t>https://twitter.com/cloudcreamery</t>
  </si>
  <si>
    <t>https://twitter.com/jeffpossiel</t>
  </si>
  <si>
    <t>https://twitter.com/tdazzl</t>
  </si>
  <si>
    <t>https://twitter.com/joerogan</t>
  </si>
  <si>
    <t>https://twitter.com/montel_williams</t>
  </si>
  <si>
    <t>https://twitter.com/metheridge</t>
  </si>
  <si>
    <t>https://twitter.com/drmicheleross</t>
  </si>
  <si>
    <t>https://twitter.com/keithstroup</t>
  </si>
  <si>
    <t>https://twitter.com/herzberg10</t>
  </si>
  <si>
    <t>https://twitter.com/wandaljames</t>
  </si>
  <si>
    <t>https://twitter.com/drsanjaygupta</t>
  </si>
  <si>
    <t>https://twitter.com/chuckweets</t>
  </si>
  <si>
    <t>https://twitter.com/emflow86</t>
  </si>
  <si>
    <t>https://twitter.com/blondtradgard</t>
  </si>
  <si>
    <t>https://twitter.com/sir_blobfish</t>
  </si>
  <si>
    <t>https://twitter.com/blahblah420blaa</t>
  </si>
  <si>
    <t>https://twitter.com/cohenonthecobb</t>
  </si>
  <si>
    <t>https://twitter.com/altonbrown</t>
  </si>
  <si>
    <t>https://twitter.com/alleniverson</t>
  </si>
  <si>
    <t>https://twitter.com/utktheinc</t>
  </si>
  <si>
    <t>https://twitter.com/hillarydixler</t>
  </si>
  <si>
    <t>https://twitter.com/mauricelamarche</t>
  </si>
  <si>
    <t>https://twitter.com/simpsonspod</t>
  </si>
  <si>
    <t>https://twitter.com/caseybboyd</t>
  </si>
  <si>
    <t>https://twitter.com/chefyusef</t>
  </si>
  <si>
    <t>https://twitter.com/seancurley</t>
  </si>
  <si>
    <t>https://twitter.com/chefjoesasto</t>
  </si>
  <si>
    <t>https://twitter.com/danaschwartzzz</t>
  </si>
  <si>
    <t>https://twitter.com/streetgourmetla</t>
  </si>
  <si>
    <t>https://twitter.com/eaterla</t>
  </si>
  <si>
    <t>https://twitter.com/tacos1986</t>
  </si>
  <si>
    <t>https://twitter.com/kpelton</t>
  </si>
  <si>
    <t>https://twitter.com/mpjr</t>
  </si>
  <si>
    <t>https://twitter.com/mike_eagle</t>
  </si>
  <si>
    <t>https://twitter.com/bemore27</t>
  </si>
  <si>
    <t>https://twitter.com/scotthastings</t>
  </si>
  <si>
    <t>https://twitter.com/nbaontnt</t>
  </si>
  <si>
    <t>https://twitter.com/sarahksilverman</t>
  </si>
  <si>
    <t>https://twitter.com/jordandan53</t>
  </si>
  <si>
    <t>https://twitter.com/akilahobviously</t>
  </si>
  <si>
    <t>https://twitter.com/united</t>
  </si>
  <si>
    <t>https://twitter.com/thesethwatson</t>
  </si>
  <si>
    <t>https://twitter.com/realdonaldtrump</t>
  </si>
  <si>
    <t>https://twitter.com/guyfieri</t>
  </si>
  <si>
    <t>https://twitter.com/jaredrizzi</t>
  </si>
  <si>
    <t>https://twitter.com/grantpa</t>
  </si>
  <si>
    <t>https://twitter.com/derekmke</t>
  </si>
  <si>
    <t>https://twitter.com/mf_brown</t>
  </si>
  <si>
    <t>https://twitter.com/carolineoncrack</t>
  </si>
  <si>
    <t>https://twitter.com/koopa_kinte</t>
  </si>
  <si>
    <t>https://twitter.com/r3dlefft</t>
  </si>
  <si>
    <t>https://twitter.com/sephora</t>
  </si>
  <si>
    <t>https://twitter.com/theherbalcult</t>
  </si>
  <si>
    <t>https://twitter.com/thatbilloakley</t>
  </si>
  <si>
    <t>https://twitter.com/realpfielder28</t>
  </si>
  <si>
    <t>https://twitter.com/shrutip8</t>
  </si>
  <si>
    <t>https://twitter.com/jerrybeach73</t>
  </si>
  <si>
    <t>https://twitter.com/mikepriceinla</t>
  </si>
  <si>
    <t>https://twitter.com/joshstrangehill</t>
  </si>
  <si>
    <t>https://twitter.com/hodgman</t>
  </si>
  <si>
    <t>https://twitter.com/herring_nba</t>
  </si>
  <si>
    <t>https://twitter.com/dmarang</t>
  </si>
  <si>
    <t>https://twitter.com/jackallisonlol</t>
  </si>
  <si>
    <t>https://twitter.com/doughboyspod</t>
  </si>
  <si>
    <t>https://twitter.com/skizelo</t>
  </si>
  <si>
    <t>https://twitter.com/mikedrucker</t>
  </si>
  <si>
    <t>https://twitter.com/gowri_chandra</t>
  </si>
  <si>
    <t>https://twitter.com/mremilyheller</t>
  </si>
  <si>
    <t>https://twitter.com/nba</t>
  </si>
  <si>
    <t>https://twitter.com/mattgourley</t>
  </si>
  <si>
    <t>https://twitter.com/pftompkins</t>
  </si>
  <si>
    <t>https://twitter.com/robertmaguire_</t>
  </si>
  <si>
    <t>https://twitter.com/hbo</t>
  </si>
  <si>
    <t>https://twitter.com/russo_brothers</t>
  </si>
  <si>
    <t>https://twitter.com/adamperrylang</t>
  </si>
  <si>
    <t>https://twitter.com/jordanokun</t>
  </si>
  <si>
    <t>https://twitter.com/joelmchale</t>
  </si>
  <si>
    <t>https://twitter.com/clemsonfb</t>
  </si>
  <si>
    <t>https://twitter.com/eugenegu</t>
  </si>
  <si>
    <t>https://twitter.com/mikplat</t>
  </si>
  <si>
    <t>https://twitter.com/rianjohnson</t>
  </si>
  <si>
    <t>https://twitter.com/bootsriley</t>
  </si>
  <si>
    <t>https://twitter.com/nickwiger</t>
  </si>
  <si>
    <t>https://twitter.com/gabrus</t>
  </si>
  <si>
    <t>https://twitter.com/th1rt3en_tm</t>
  </si>
  <si>
    <t>https://twitter.com/whitehouse</t>
  </si>
  <si>
    <t>https://twitter.com/repswalwell</t>
  </si>
  <si>
    <t>https://twitter.com/thekidmero</t>
  </si>
  <si>
    <t>https://twitter.com/freedarko</t>
  </si>
  <si>
    <t>https://twitter.com/gennefer</t>
  </si>
  <si>
    <t>https://twitter.com/ronfunches</t>
  </si>
  <si>
    <t>https://twitter.com/billywaynedavis</t>
  </si>
  <si>
    <t>https://twitter.com/mrmichaellee</t>
  </si>
  <si>
    <t>https://twitter.com/barstoolsports</t>
  </si>
  <si>
    <t>https://twitter.com/therealjrsmith</t>
  </si>
  <si>
    <t>https://twitter.com/dannyleroux</t>
  </si>
  <si>
    <t>https://twitter.com/steveagee</t>
  </si>
  <si>
    <t>https://twitter.com/cheffati</t>
  </si>
  <si>
    <t>https://twitter.com/juliaprescott</t>
  </si>
  <si>
    <t>https://twitter.com/julieamcdowall</t>
  </si>
  <si>
    <t>https://twitter.com/vanthebrand</t>
  </si>
  <si>
    <t>https://twitter.com/jakeandamir</t>
  </si>
  <si>
    <t>https://twitter.com/fakejakebrowne</t>
  </si>
  <si>
    <t>https://twitter.com/libbycwatson</t>
  </si>
  <si>
    <t>https://twitter.com/shampoodler</t>
  </si>
  <si>
    <t>https://twitter.com/mollyjongfast</t>
  </si>
  <si>
    <t>https://twitter.com/chasemit</t>
  </si>
  <si>
    <t>https://twitter.com/idahogal1006</t>
  </si>
  <si>
    <t>https://twitter.com/millerlite</t>
  </si>
  <si>
    <t>https://twitter.com/hdtgm</t>
  </si>
  <si>
    <t>https://twitter.com/paulscheer</t>
  </si>
  <si>
    <t>https://twitter.com/therock</t>
  </si>
  <si>
    <t>https://twitter.com/storyofeverest</t>
  </si>
  <si>
    <t>https://twitter.com/freddysusa</t>
  </si>
  <si>
    <t>https://twitter.com/worldwidewob</t>
  </si>
  <si>
    <t>https://twitter.com/micahadams13</t>
  </si>
  <si>
    <t>https://twitter.com/jordanpeele</t>
  </si>
  <si>
    <t>https://twitter.com/mattoswaltva</t>
  </si>
  <si>
    <t>https://twitter.com/alyankovic</t>
  </si>
  <si>
    <t>https://twitter.com/piescarcega</t>
  </si>
  <si>
    <t>https://twitter.com/mrwillmiles</t>
  </si>
  <si>
    <t>https://twitter.com/andyrichter</t>
  </si>
  <si>
    <t>https://twitter.com/vincemancini</t>
  </si>
  <si>
    <t>https://twitter.com/thedweck</t>
  </si>
  <si>
    <t>https://twitter.com/getbenthompson</t>
  </si>
  <si>
    <t>https://twitter.com/justin_ling</t>
  </si>
  <si>
    <t>https://twitter.com/conanobrien</t>
  </si>
  <si>
    <t>https://twitter.com/bklinger62</t>
  </si>
  <si>
    <t>https://twitter.com/edman1968</t>
  </si>
  <si>
    <t>https://twitter.com/msinger</t>
  </si>
  <si>
    <t>https://twitter.com/mattatouille</t>
  </si>
  <si>
    <t>https://twitter.com/stevenyk</t>
  </si>
  <si>
    <t>https://twitter.com/jamieloftushelp</t>
  </si>
  <si>
    <t>https://twitter.com/crackerbarrel</t>
  </si>
  <si>
    <t>https://twitter.com/chickybaby007</t>
  </si>
  <si>
    <t>https://twitter.com/a</t>
  </si>
  <si>
    <t>jesuispipis
@CannabisEncyclo @nuggets @rodrigo77alves</t>
  </si>
  <si>
    <t xml:space="preserve">rodrigo77alves
</t>
  </si>
  <si>
    <t xml:space="preserve">nuggets
</t>
  </si>
  <si>
    <t>cannabisencyclo
@thatbilloakley Damn they should
probably serve these at @CrackerBarrel
with gravy as the dip haha. Call
them “Lil’ Sallies”.</t>
  </si>
  <si>
    <t>waffleye
A large part of our inspiration
for creating Waffleye came from
watching #bongappetit while our
founder was undergoing chemo treatment.
This #keto recipe is for @CannabisEncyclo,
the… https://t.co/g5DH17oliN</t>
  </si>
  <si>
    <t>highfinanceshow
We had a blast at the #EatSacrilicious
#CannabisDinner in #SouthBoston
yesterday - especially great to
meet two guys we were long time
fans of @MrEugeneMonroe and @CannabisEncyclo
-you guys have proven to hustle
hard &amp;amp; go 10x all in on your
passion _xD83C__xDF31_ https://t.co/rlkCmUz5EI</t>
  </si>
  <si>
    <t xml:space="preserve">mreugenemonroe
</t>
  </si>
  <si>
    <t>missamanda1895
@JodieEmery @edrosenthal @CannabisCulture
@MassRoots @ImYourKid @CherylShuman
@CannabisEncyclo @VanessaMarigold
@CANNiLIVE @kandavolu @HamiltonMorris
@ArmyOfPotheads @Alchemist @VICE
@VICELAND @ActionBronson @realmedicineMI
@NORML @ornorml @drmikehart @gnash
@SlightlyStoopid</t>
  </si>
  <si>
    <t xml:space="preserve">slightlystoopid
</t>
  </si>
  <si>
    <t xml:space="preserve">gnash
</t>
  </si>
  <si>
    <t xml:space="preserve">drmikehart
</t>
  </si>
  <si>
    <t xml:space="preserve">ornorml
</t>
  </si>
  <si>
    <t xml:space="preserve">norml
</t>
  </si>
  <si>
    <t xml:space="preserve">realmedicinemi
</t>
  </si>
  <si>
    <t xml:space="preserve">actionbronson
</t>
  </si>
  <si>
    <t xml:space="preserve">viceland
</t>
  </si>
  <si>
    <t xml:space="preserve">vice
</t>
  </si>
  <si>
    <t xml:space="preserve">alchemist
</t>
  </si>
  <si>
    <t xml:space="preserve">armyofpotheads
</t>
  </si>
  <si>
    <t xml:space="preserve">hamiltonmorris
</t>
  </si>
  <si>
    <t xml:space="preserve">cannilive
</t>
  </si>
  <si>
    <t xml:space="preserve">massroots
</t>
  </si>
  <si>
    <t xml:space="preserve">cannabisculture
</t>
  </si>
  <si>
    <t xml:space="preserve">edrosenthal
</t>
  </si>
  <si>
    <t xml:space="preserve">jodieemery
</t>
  </si>
  <si>
    <t xml:space="preserve">kandavolu
</t>
  </si>
  <si>
    <t>vanessamarigold
@CannabisEncyclo @GuyFieri it wasn’t
a mirage</t>
  </si>
  <si>
    <t xml:space="preserve">cherylshuman
</t>
  </si>
  <si>
    <t xml:space="preserve">imyourkid
</t>
  </si>
  <si>
    <t>blinke11
@CannabisEncyclo @TomArnold @kathygriffin
@CaslerNoel @MSmithBubbles https://t.co/GyzYYnzdd1</t>
  </si>
  <si>
    <t xml:space="preserve">msmithbubbles
</t>
  </si>
  <si>
    <t xml:space="preserve">caslernoel
</t>
  </si>
  <si>
    <t xml:space="preserve">kathygriffin
</t>
  </si>
  <si>
    <t xml:space="preserve">tomarnold
</t>
  </si>
  <si>
    <t>n7nms
@CannabisEncyclo Ry, Love your
knowledge on BongAppetit! Should
I grind and decarb, or decarb and
grind? What works… https://t.co/7ZE1ntaXVe</t>
  </si>
  <si>
    <t>richnwdc
Thanks to @VanessaMarigold @CannabisEncyclo
@ImYourKid and Bong Appetit and
Kevin Bledsoe, I got my grill lit
tonig… https://t.co/ncelBzC16E</t>
  </si>
  <si>
    <t>periodpam
RT @CannabisEncyclo: I went to
@MontereyAq and witnessed some
sort of crab messiah phenomenon.
Seriously, what’s happening here?
#crabmessi…</t>
  </si>
  <si>
    <t>montereyaq
@CannabisEncyclo _xD83D__xDE02__xD83D__xDE02__xD83D__xDE02_</t>
  </si>
  <si>
    <t>cold9111
RT @CannabisEncyclo: I went to
@MontereyAq and witnessed some
sort of crab messiah phenomenon.
Seriously, what’s happening here?
#crabmessi…</t>
  </si>
  <si>
    <t>chefapelila
RT @CannabisEncyclo: I went to
@MontereyAq and witnessed some
sort of crab messiah phenomenon.
Seriously, what’s happening here?
#crabmessi…</t>
  </si>
  <si>
    <t>djgotvapes
RT @CannabisEncyclo: I went to
@MontereyAq and witnessed some
sort of crab messiah phenomenon.
Seriously, what’s happening here?
#crabmessi…</t>
  </si>
  <si>
    <t>badmaashla
â€œback home smokin legalâ€ -
Remember when we did that?! Shoutout
@imyourkid &amp;amp; @CannabisEncyclo
&amp;amp; @vanessamarigold #BADMAASH
#BADMAASHLA #bongappetit #indianfood
#marijuana ãƒ»ãƒ»ãƒ» ðŸ”¥ðŸ”¥ðŸ”¥
@â€¦ https://t.co/Ax6WrFYnhQ</t>
  </si>
  <si>
    <t>cannabistsgroup
Did you know that marijuana milkshakes,
called Bhang, are very popular
in India? #marijuana #thc #cbd
. . @CannabisEncyclo</t>
  </si>
  <si>
    <t>jackiemae_18
@CannabisEncyclo and @VanessaMarigold
Bong Appetiti is so addicting.
Thank you guys for sharing such
beautiful gr… https://t.co/LyiuBQqZZA</t>
  </si>
  <si>
    <t>druyljjr
Learn to be well! #cannabis #cannabiscommunity
#cannabisculture #cannabisgrow
cannabis_noire @CannabisEncyclo…
https://t.co/jpUXZYdtaB</t>
  </si>
  <si>
    <t>andyjuett
@CannabisEncyclo @nuggets @NBAonTNT
Big honey!</t>
  </si>
  <si>
    <t xml:space="preserve">sid_pink
</t>
  </si>
  <si>
    <t>cannaboisseurs
@CannabisEncyclo ðŸ¤˜ðŸ½ðŸ¤˜ðŸ½
https://t.co/IYAiuHZF1L</t>
  </si>
  <si>
    <t>bluntbuckeye
@CannabisEncyclo https://t.co/mDY0J2LRZU</t>
  </si>
  <si>
    <t>daneyeel1
@CannabisEncyclo Oh budz master..weedquilla
and weedgaritas are the way. A
bit difficult and a lot of prep
but thanx to your decarb techniques
I have found the perfect margarita.
Why infuse mezcal...eat the worm!
Get that lil bastard high first
tho. _xD83D__xDE08_</t>
  </si>
  <si>
    <t>vanessareen
@CannabisEncyclo I love watching
you and the gang on Bong Apertit.
You guys are so amazing.</t>
  </si>
  <si>
    <t>offgrid
@dailydank714 @jenniferkochsh1
@CannabisEncyclo Awesome dude.
Cannadian Cannabis Stocks pumping
hard man.Thanks to Trudeau. Going
to the moon man. Buy buy buy.</t>
  </si>
  <si>
    <t xml:space="preserve">jenniferkochsh1
</t>
  </si>
  <si>
    <t xml:space="preserve">dailydank714
</t>
  </si>
  <si>
    <t>cloudcreamery
@CannabisEncyclo helping us out
with the liquid nitrogen Saturday
night with https://t.co/0vGhmquuzx
cmaz.made _xD83C__xDF32__xD83C__xDF32__xD83C__xDF32__xD83C__xDF66__xD83C__xDF66__xD83C__xDF66_ . . . .
#cannabis #edibles #losangeles
#infused #treats #terpquest #terpenes…
https://t.co/rouc2XtHKm</t>
  </si>
  <si>
    <t>jeffpossiel
@kandavolu @drsanjaygupta @WandaLJames
@herzberg10 @keithstroup @drmicheleross
@metheridge @CherylShuman @Montel_Williams
@joerogan @tdazzl @CannabisEncyclo</t>
  </si>
  <si>
    <t xml:space="preserve">tdazzl
</t>
  </si>
  <si>
    <t xml:space="preserve">joerogan
</t>
  </si>
  <si>
    <t xml:space="preserve">montel_williams
</t>
  </si>
  <si>
    <t xml:space="preserve">metheridge
</t>
  </si>
  <si>
    <t xml:space="preserve">drmicheleross
</t>
  </si>
  <si>
    <t xml:space="preserve">keithstroup
</t>
  </si>
  <si>
    <t xml:space="preserve">herzberg10
</t>
  </si>
  <si>
    <t xml:space="preserve">wandaljames
</t>
  </si>
  <si>
    <t xml:space="preserve">drsanjaygupta
</t>
  </si>
  <si>
    <t>chuckweets
@CannabisEncyclo I’m having trouble
finding recipes for making butter
with oil. Is it possible?</t>
  </si>
  <si>
    <t>emflow86
RT @CannabisEncyclo: I went to
@MontereyAq and witnessed some
sort of crab messiah phenomenon.
Seriously, what’s happening here?
#crabmessi…</t>
  </si>
  <si>
    <t>blondtradgard
@CannabisEncyclo Not wrong.</t>
  </si>
  <si>
    <t>sir_blobfish
@CannabisEncyclo I’m just outside
of NYC in the Hudson Valley, anxiously
awaiting our legalization date
(4/1/2020 i… https://t.co/TRHiSL9PrQ</t>
  </si>
  <si>
    <t>blahblah420blaa
@CannabisEncyclo I wish...Im stuck
in Indiana. I would kill for a
job at an extraction lab. Im tired
of making my o… https://t.co/umTAcc60gA</t>
  </si>
  <si>
    <t>cohenonthecobb
@CannabisEncyclo is the @altonbrown
of #Cannabis</t>
  </si>
  <si>
    <t xml:space="preserve">altonbrown
</t>
  </si>
  <si>
    <t xml:space="preserve">alleniverson
</t>
  </si>
  <si>
    <t xml:space="preserve">utktheinc
</t>
  </si>
  <si>
    <t xml:space="preserve">hillarydixler
</t>
  </si>
  <si>
    <t xml:space="preserve">mauricelamarche
</t>
  </si>
  <si>
    <t xml:space="preserve">simpsonspod
</t>
  </si>
  <si>
    <t xml:space="preserve">caseybboyd
</t>
  </si>
  <si>
    <t>chefyusef
Always enjoy trips to LA with @CannabisEncyclo
_xD83C__xDF32__xD83C__xDF32__xD83C__xDF32__xD83C__xDF66__xD83C__xDF66__xD83C__xDF66_ . . . . #cannabis
#edibles #losangeles #infused #treats
#terpquest #terpenes #green #marijuana
#dinnercrew #winter #cannabiscommunity…
https://t.co/8xJdHcIQuv</t>
  </si>
  <si>
    <t xml:space="preserve">seancurley
</t>
  </si>
  <si>
    <t xml:space="preserve">chefjoesasto
</t>
  </si>
  <si>
    <t xml:space="preserve">danaschwartzzz
</t>
  </si>
  <si>
    <t>streetgourmetla
@CannabisEncyclo @tacos1986 @eaterla
_xD83C__xDF2E__xD83D__xDD25_</t>
  </si>
  <si>
    <t xml:space="preserve">eaterla
</t>
  </si>
  <si>
    <t xml:space="preserve">tacos1986
</t>
  </si>
  <si>
    <t xml:space="preserve">kpelton
</t>
  </si>
  <si>
    <t xml:space="preserve">mpjr
</t>
  </si>
  <si>
    <t xml:space="preserve">mike_eagle
</t>
  </si>
  <si>
    <t xml:space="preserve">bemore27
</t>
  </si>
  <si>
    <t xml:space="preserve">scotthastings
</t>
  </si>
  <si>
    <t xml:space="preserve">nbaontnt
</t>
  </si>
  <si>
    <t xml:space="preserve">sarahksilverman
</t>
  </si>
  <si>
    <t xml:space="preserve">jordandan53
</t>
  </si>
  <si>
    <t xml:space="preserve">akilahobviously
</t>
  </si>
  <si>
    <t xml:space="preserve">united
</t>
  </si>
  <si>
    <t>thesethwatson
@CannabisEncyclo @realDonaldTrump
He would have had to read about
them. Sooo</t>
  </si>
  <si>
    <t xml:space="preserve">realdonaldtrump
</t>
  </si>
  <si>
    <t xml:space="preserve">guyfieri
</t>
  </si>
  <si>
    <t xml:space="preserve">jaredrizzi
</t>
  </si>
  <si>
    <t xml:space="preserve">grantpa
</t>
  </si>
  <si>
    <t xml:space="preserve">derekmke
</t>
  </si>
  <si>
    <t xml:space="preserve">mf_brown
</t>
  </si>
  <si>
    <t xml:space="preserve">carolineoncrack
</t>
  </si>
  <si>
    <t xml:space="preserve">koopa_kinte
</t>
  </si>
  <si>
    <t xml:space="preserve">r3dlefft
</t>
  </si>
  <si>
    <t xml:space="preserve">sephora
</t>
  </si>
  <si>
    <t>theherbalcult
@CannabisEncyclo @thatbilloakley
How would any fast food chain or
major brand reconcile with the
fda saying they ca… https://t.co/kpZGrH3gaO</t>
  </si>
  <si>
    <t>thatbilloakley
@CannabisEncyclo DEEP FRIED Salisbury
steaks</t>
  </si>
  <si>
    <t xml:space="preserve">realpfielder28
</t>
  </si>
  <si>
    <t xml:space="preserve">shrutip8
</t>
  </si>
  <si>
    <t>jerrybeach73
@CannabisEncyclo @thatbilloakley
@Joshstrangehill @mikepriceinla
"Your appeal has been &amp;lt;denied&amp;gt;."</t>
  </si>
  <si>
    <t xml:space="preserve">mikepriceinla
</t>
  </si>
  <si>
    <t xml:space="preserve">joshstrangehill
</t>
  </si>
  <si>
    <t xml:space="preserve">hodgman
</t>
  </si>
  <si>
    <t xml:space="preserve">herring_nba
</t>
  </si>
  <si>
    <t xml:space="preserve">dmarang
</t>
  </si>
  <si>
    <t xml:space="preserve">jackallisonlol
</t>
  </si>
  <si>
    <t xml:space="preserve">doughboyspod
</t>
  </si>
  <si>
    <t xml:space="preserve">skizelo
</t>
  </si>
  <si>
    <t xml:space="preserve">mikedrucker
</t>
  </si>
  <si>
    <t>gowri_chandra
@CannabisEncyclo SAME I used to
live in Denver (from Colorado)
and moved from Seattle lol</t>
  </si>
  <si>
    <t xml:space="preserve">mremilyheller
</t>
  </si>
  <si>
    <t xml:space="preserve">nba
</t>
  </si>
  <si>
    <t xml:space="preserve">mattgourley
</t>
  </si>
  <si>
    <t xml:space="preserve">pftompkins
</t>
  </si>
  <si>
    <t xml:space="preserve">robertmaguire_
</t>
  </si>
  <si>
    <t xml:space="preserve">hbo
</t>
  </si>
  <si>
    <t xml:space="preserve">russo_brothers
</t>
  </si>
  <si>
    <t xml:space="preserve">adamperrylang
</t>
  </si>
  <si>
    <t xml:space="preserve">jordanokun
</t>
  </si>
  <si>
    <t xml:space="preserve">joelmchale
</t>
  </si>
  <si>
    <t xml:space="preserve">clemsonfb
</t>
  </si>
  <si>
    <t xml:space="preserve">eugenegu
</t>
  </si>
  <si>
    <t xml:space="preserve">mikplat
</t>
  </si>
  <si>
    <t xml:space="preserve">rianjohnson
</t>
  </si>
  <si>
    <t xml:space="preserve">bootsriley
</t>
  </si>
  <si>
    <t xml:space="preserve">nickwiger
</t>
  </si>
  <si>
    <t xml:space="preserve">gabrus
</t>
  </si>
  <si>
    <t xml:space="preserve">th1rt3en_tm
</t>
  </si>
  <si>
    <t xml:space="preserve">whitehouse
</t>
  </si>
  <si>
    <t xml:space="preserve">repswalwell
</t>
  </si>
  <si>
    <t xml:space="preserve">thekidmero
</t>
  </si>
  <si>
    <t>freedarko
@CannabisEncyclo Thank you!</t>
  </si>
  <si>
    <t xml:space="preserve">gennefer
</t>
  </si>
  <si>
    <t xml:space="preserve">ronfunches
</t>
  </si>
  <si>
    <t xml:space="preserve">billywaynedavis
</t>
  </si>
  <si>
    <t xml:space="preserve">mrmichaellee
</t>
  </si>
  <si>
    <t xml:space="preserve">barstoolsports
</t>
  </si>
  <si>
    <t xml:space="preserve">therealjrsmith
</t>
  </si>
  <si>
    <t xml:space="preserve">dannyleroux
</t>
  </si>
  <si>
    <t xml:space="preserve">steveagee
</t>
  </si>
  <si>
    <t xml:space="preserve">cheffati
</t>
  </si>
  <si>
    <t xml:space="preserve">juliaprescott
</t>
  </si>
  <si>
    <t xml:space="preserve">julieamcdowall
</t>
  </si>
  <si>
    <t xml:space="preserve">vanthebrand
</t>
  </si>
  <si>
    <t xml:space="preserve">jakeandamir
</t>
  </si>
  <si>
    <t xml:space="preserve">fakejakebrowne
</t>
  </si>
  <si>
    <t xml:space="preserve">libbycwatson
</t>
  </si>
  <si>
    <t xml:space="preserve">shampoodler
</t>
  </si>
  <si>
    <t xml:space="preserve">mollyjongfast
</t>
  </si>
  <si>
    <t xml:space="preserve">chasemit
</t>
  </si>
  <si>
    <t xml:space="preserve">idahogal1006
</t>
  </si>
  <si>
    <t xml:space="preserve">millerlite
</t>
  </si>
  <si>
    <t xml:space="preserve">hdtgm
</t>
  </si>
  <si>
    <t xml:space="preserve">paulscheer
</t>
  </si>
  <si>
    <t xml:space="preserve">therock
</t>
  </si>
  <si>
    <t xml:space="preserve">storyofeverest
</t>
  </si>
  <si>
    <t xml:space="preserve">freddysusa
</t>
  </si>
  <si>
    <t xml:space="preserve">worldwidewob
</t>
  </si>
  <si>
    <t xml:space="preserve">micahadams13
</t>
  </si>
  <si>
    <t xml:space="preserve">jordanpeele
</t>
  </si>
  <si>
    <t xml:space="preserve">mattoswaltva
</t>
  </si>
  <si>
    <t xml:space="preserve">alyankovic
</t>
  </si>
  <si>
    <t xml:space="preserve">piescarcega
</t>
  </si>
  <si>
    <t xml:space="preserve">mrwillmiles
</t>
  </si>
  <si>
    <t xml:space="preserve">andyrichter
</t>
  </si>
  <si>
    <t xml:space="preserve">vincemancini
</t>
  </si>
  <si>
    <t xml:space="preserve">thedweck
</t>
  </si>
  <si>
    <t xml:space="preserve">getbenthompson
</t>
  </si>
  <si>
    <t xml:space="preserve">justin_ling
</t>
  </si>
  <si>
    <t xml:space="preserve">conanobrien
</t>
  </si>
  <si>
    <t xml:space="preserve">bklinger62
</t>
  </si>
  <si>
    <t>edman1968
@CannabisEncyclo @msinger A two
inches vertical is still a vertical
_xD83D__xDE02_</t>
  </si>
  <si>
    <t xml:space="preserve">msinger
</t>
  </si>
  <si>
    <t xml:space="preserve">mattatouille
</t>
  </si>
  <si>
    <t xml:space="preserve">stevenyk
</t>
  </si>
  <si>
    <t xml:space="preserve">jamieloftushelp
</t>
  </si>
  <si>
    <t xml:space="preserve">crackerbarrel
</t>
  </si>
  <si>
    <t>chickybaby007
@thatbilloakley @CannabisEncyclo
Hallelujah!!</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</si>
  <si>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</si>
  <si>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</si>
  <si>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</si>
  <si>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</si>
  <si>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</si>
  <si>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</si>
  <si>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</si>
  <si>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</si>
  <si>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</si>
  <si>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</si>
  <si>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</si>
  <si>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</si>
  <si>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</si>
  <si>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</si>
  <si>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</si>
  <si>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</si>
  <si>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</si>
  <si>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</si>
  <si>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</si>
  <si>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</si>
  <si>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</si>
  <si>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</si>
  <si>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</si>
  <si>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</si>
  <si>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</si>
  <si>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</si>
  <si>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</si>
  <si>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</si>
  <si>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</si>
  <si>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</si>
  <si>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</si>
  <si>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</si>
  <si>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</si>
  <si>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</si>
  <si>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</si>
  <si>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</si>
  <si>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</si>
  <si>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</si>
  <si>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</si>
  <si>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</si>
  <si>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</si>
  <si>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</si>
  <si>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</si>
  <si>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</si>
  <si>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</si>
  <si>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</si>
  <si>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</si>
  <si>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</si>
  <si>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</si>
  <si>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</si>
  <si>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</si>
  <si>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</si>
  <si>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</si>
  <si>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</si>
  <si>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</si>
  <si>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</si>
  <si>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</si>
  <si>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</si>
  <si>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</si>
  <si>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</si>
  <si>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</si>
  <si>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</si>
  <si>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</si>
  <si>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</si>
  <si>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</si>
  <si>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</si>
  <si>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</si>
  <si>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</si>
  <si>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</si>
  <si>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</si>
  <si>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</si>
  <si>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</si>
  <si>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</si>
  <si>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</si>
  <si>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</si>
  <si>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</si>
  <si>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</si>
  <si>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</si>
  <si>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</si>
  <si>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http://madegallery.la</t>
  </si>
  <si>
    <t>Entire Graph Count</t>
  </si>
  <si>
    <t>Top URLs in Tweet in G1</t>
  </si>
  <si>
    <t>https://www.instagram.com/p/BthXBAHlAJ3/?utm_source=ig_twitter_share&amp;igshid=10xpussb6b2bl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</si>
  <si>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</si>
  <si>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</si>
  <si>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</si>
  <si>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</si>
  <si>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</si>
  <si>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</si>
  <si>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</si>
  <si>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</si>
  <si>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</si>
  <si>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</si>
  <si>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</si>
  <si>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</si>
  <si>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</si>
  <si>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</si>
  <si>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</si>
  <si>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</si>
  <si>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</si>
  <si>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</si>
  <si>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</si>
  <si>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</si>
  <si>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http://madegallery.la https://www.instagram.com/p/Bq_s00glJqZ/?utm_source=ig_twitter_share&amp;igshid=1b8f2erh4sohn https://www.instagram.com/p/BthMXmDFZDt/?utm_source=ig_twitter_share&amp;igshid=g7ubn0bb3u4m https://www.instagram.com/p/BthXBAHlAJ3/?utm_source=ig_twitter_share&amp;igshid=10xpussb6b2bl https://www.instagram.com/p/Btol3ICl-Cp/?utm_source=ig_twitter_share&amp;igshid=kh56fmvqzb6h https://www.instagram.com/p/Bt1mf7il7bA/?utm_source=ig_twitter_share&amp;igshid=i50u63vjo8p5 https://www.instagram.com/p/Bt6kZUulp5k/?utm_source=ig_twitter_share&amp;igshid=5i38qbqwhixm https://twitter.com/i/web/status/1080678479337709569 https://www.instagram.com/p/BrIrPhEl4Fk/?utm_source=ig_twitter_share&amp;igshid=13zmwq3kdkfr6 https://www.instagram.com/p/BsFU2lnlQtc/?utm_source=ig_twitter_share&amp;igshid=jjl9o937ugop</t>
  </si>
  <si>
    <t>https://twitter.com/i/web/status/1089351490278445056 https://www.instagram.com/p/BsZCSQhBi-Q/?utm_source=ig_twitter_share&amp;igshid=nsppot0hhcdx https://twitter.com/i/web/status/1078082452759986176</t>
  </si>
  <si>
    <t>https://www.instagram.com/p/BrLgskTFvRF/?utm_source=ig_twitter_share&amp;igshid=10el81ho36y7k https://www.instagram.com/p/Bt01mrhn8TZ/?utm_source=ig_twitter_share&amp;igshid=6favpysrtr1i</t>
  </si>
  <si>
    <t>Top Domains in Tweet in Entire Graph</t>
  </si>
  <si>
    <t>madegallery.la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</si>
  <si>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</si>
  <si>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</si>
  <si>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</si>
  <si>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</si>
  <si>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</si>
  <si>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</si>
  <si>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</si>
  <si>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</si>
  <si>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</si>
  <si>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</si>
  <si>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</si>
  <si>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madegallery.la youtube.com</t>
  </si>
  <si>
    <t>twitter.com instagram.com</t>
  </si>
  <si>
    <t>Top Hashtags in Tweet in Entire Graph</t>
  </si>
  <si>
    <t>marijuana</t>
  </si>
  <si>
    <t>edibles</t>
  </si>
  <si>
    <t>losangeles</t>
  </si>
  <si>
    <t>infused</t>
  </si>
  <si>
    <t>treats</t>
  </si>
  <si>
    <t>terpquest</t>
  </si>
  <si>
    <t>terpenes</t>
  </si>
  <si>
    <t>cannabiscommunity</t>
  </si>
  <si>
    <t>bongappetit</t>
  </si>
  <si>
    <t>Top Hashtags in Tweet in G1</t>
  </si>
  <si>
    <t>dogsofig</t>
  </si>
  <si>
    <t>dogsofinstagram</t>
  </si>
  <si>
    <t>innout</t>
  </si>
  <si>
    <t>puppypattie</t>
  </si>
  <si>
    <t>dogsofla</t>
  </si>
  <si>
    <t>weeddogs</t>
  </si>
  <si>
    <t>cuteaf</t>
  </si>
  <si>
    <t>cutenessoverload</t>
  </si>
  <si>
    <t>Top Hashtags in Tweet in G2</t>
  </si>
  <si>
    <t>badmaash</t>
  </si>
  <si>
    <t>indianfood</t>
  </si>
  <si>
    <t>Top Hashtags in Tweet in G3</t>
  </si>
  <si>
    <t>Top Hashtags in Tweet in G4</t>
  </si>
  <si>
    <t>Top Hashtags in Tweet in G5</t>
  </si>
  <si>
    <t>Top Hashtags in Tweet in G6</t>
  </si>
  <si>
    <t>Top Hashtags in Tweet in G7</t>
  </si>
  <si>
    <t>Top Hashtags in Tweet in G8</t>
  </si>
  <si>
    <t>Top Hashtags in Tweet in G9</t>
  </si>
  <si>
    <t>green</t>
  </si>
  <si>
    <t>Top Hashtags in Tweet in G10</t>
  </si>
  <si>
    <t>Top Hashtags in Tweet</t>
  </si>
  <si>
    <t>cannabis dogsofig dogsofinstagram innout puppypattie dogsofla weeddogs cuteaf cutenessoverload ladontplay</t>
  </si>
  <si>
    <t>repost cannabis edibles losangeles infused treats terpquest terpenes green marijuana</t>
  </si>
  <si>
    <t>Top Words in Tweet in Entire Graph</t>
  </si>
  <si>
    <t>Words in Sentiment List#1: Positive</t>
  </si>
  <si>
    <t>Words in Sentiment List#2: Negative</t>
  </si>
  <si>
    <t>Words in Sentiment List#3: Angry/Violent</t>
  </si>
  <si>
    <t>Non-categorized Words</t>
  </si>
  <si>
    <t>Total Words</t>
  </si>
  <si>
    <t>s</t>
  </si>
  <si>
    <t>love</t>
  </si>
  <si>
    <t>good</t>
  </si>
  <si>
    <t>Top Words in Tweet in G1</t>
  </si>
  <si>
    <t>out</t>
  </si>
  <si>
    <t>ll</t>
  </si>
  <si>
    <t>up</t>
  </si>
  <si>
    <t>fucking</t>
  </si>
  <si>
    <t>Top Words in Tweet in G2</t>
  </si>
  <si>
    <t>ãƒ</t>
  </si>
  <si>
    <t>ðÿ</t>
  </si>
  <si>
    <t>bong</t>
  </si>
  <si>
    <t>â</t>
  </si>
  <si>
    <t>Top Words in Tweet in G3</t>
  </si>
  <si>
    <t>Top Words in Tweet in G4</t>
  </si>
  <si>
    <t>Top Words in Tweet in G5</t>
  </si>
  <si>
    <t>Top Words in Tweet in G6</t>
  </si>
  <si>
    <t>went</t>
  </si>
  <si>
    <t>witnessed</t>
  </si>
  <si>
    <t>sort</t>
  </si>
  <si>
    <t>crab</t>
  </si>
  <si>
    <t>messiah</t>
  </si>
  <si>
    <t>phenomenon</t>
  </si>
  <si>
    <t>seriously</t>
  </si>
  <si>
    <t>Top Words in Tweet in G7</t>
  </si>
  <si>
    <t>Top Words in Tweet in G8</t>
  </si>
  <si>
    <t>Top Words in Tweet in G9</t>
  </si>
  <si>
    <t>event</t>
  </si>
  <si>
    <t>Top Words in Tweet in G10</t>
  </si>
  <si>
    <t>buy</t>
  </si>
  <si>
    <t>man</t>
  </si>
  <si>
    <t>Top Words in Tweet</t>
  </si>
  <si>
    <t>s cannabisencyclo nuggets love good out ll up fucking thatbilloakley</t>
  </si>
  <si>
    <t>cannabisencyclo vanessamarigold imyourkid ãƒ ðÿ bong â</t>
  </si>
  <si>
    <t>cannabisencyclo thatbilloakley</t>
  </si>
  <si>
    <t>cannabisencyclo nuggets</t>
  </si>
  <si>
    <t>cannabisencyclo went montereyaq witnessed sort crab messiah phenomenon seriously s</t>
  </si>
  <si>
    <t>cannabisencyclo event</t>
  </si>
  <si>
    <t>buy man</t>
  </si>
  <si>
    <t>vertical</t>
  </si>
  <si>
    <t>cannabisencyclo realdonaldtrump</t>
  </si>
  <si>
    <t>guys</t>
  </si>
  <si>
    <t>Top Word Pairs in Tweet in Entire Graph</t>
  </si>
  <si>
    <t>went,montereyaq</t>
  </si>
  <si>
    <t>montereyaq,witnessed</t>
  </si>
  <si>
    <t>witnessed,sort</t>
  </si>
  <si>
    <t>sort,crab</t>
  </si>
  <si>
    <t>crab,messiah</t>
  </si>
  <si>
    <t>messiah,phenomenon</t>
  </si>
  <si>
    <t>phenomenon,seriously</t>
  </si>
  <si>
    <t>seriously,s</t>
  </si>
  <si>
    <t>s,happening</t>
  </si>
  <si>
    <t>happening,here</t>
  </si>
  <si>
    <t>Top Word Pairs in Tweet in G1</t>
  </si>
  <si>
    <t>right,now</t>
  </si>
  <si>
    <t>ðÿ,ðÿ</t>
  </si>
  <si>
    <t>liquid,nitrogen</t>
  </si>
  <si>
    <t>ice,cream</t>
  </si>
  <si>
    <t>last,night</t>
  </si>
  <si>
    <t>billboards,advertise</t>
  </si>
  <si>
    <t>nobody,aware</t>
  </si>
  <si>
    <t>general,manager</t>
  </si>
  <si>
    <t>oh,man</t>
  </si>
  <si>
    <t>pop,tarts</t>
  </si>
  <si>
    <t>Top Word Pairs in Tweet in G2</t>
  </si>
  <si>
    <t>cannabisencyclo,vanessamarigold</t>
  </si>
  <si>
    <t>ãƒ,ãƒ</t>
  </si>
  <si>
    <t>Top Word Pairs in Tweet in G3</t>
  </si>
  <si>
    <t>Top Word Pairs in Tweet in G4</t>
  </si>
  <si>
    <t>cannabisencyclo,thatbilloakley</t>
  </si>
  <si>
    <t>Top Word Pairs in Tweet in G5</t>
  </si>
  <si>
    <t>cannabisencyclo,nuggets</t>
  </si>
  <si>
    <t>Top Word Pairs in Tweet in G6</t>
  </si>
  <si>
    <t>cannabisencyclo,went</t>
  </si>
  <si>
    <t>Top Word Pairs in Tweet in G7</t>
  </si>
  <si>
    <t>Top Word Pairs in Tweet in G8</t>
  </si>
  <si>
    <t>Top Word Pairs in Tweet in G9</t>
  </si>
  <si>
    <t>Top Word Pairs in Tweet in G10</t>
  </si>
  <si>
    <t>buy,buy</t>
  </si>
  <si>
    <t>Top Word Pairs in Tweet</t>
  </si>
  <si>
    <t>right,now  ðÿ,ðÿ  liquid,nitrogen  ice,cream  last,night  billboards,advertise  nobody,aware  general,manager  oh,man  pop,tarts</t>
  </si>
  <si>
    <t>cannabisencyclo,vanessamarigold  ãƒ,ãƒ  ðÿ,ðÿ</t>
  </si>
  <si>
    <t>cannabisencyclo,went  went,montereyaq  montereyaq,witnessed  witnessed,sort  sort,crab  crab,messiah  messiah,phenomenon  phenomenon,seriously  seriously,s  s,happening</t>
  </si>
  <si>
    <t>cannabisencyclo,realdonaldtrump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</si>
  <si>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</si>
  <si>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</si>
  <si>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</si>
  <si>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</si>
  <si>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</si>
  <si>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</si>
  <si>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</si>
  <si>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</si>
  <si>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</si>
  <si>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</si>
  <si>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</si>
  <si>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</si>
  <si>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</si>
  <si>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</si>
  <si>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</si>
  <si>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</si>
  <si>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</si>
  <si>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</si>
  <si>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</si>
  <si>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</si>
  <si>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</si>
  <si>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</si>
  <si>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</si>
  <si>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nuggets thatbilloakley vanessamarigold nickwiger jakeandamir scotthastings nba pftompkins gabrus</t>
  </si>
  <si>
    <t>cannabisencyclo jodieemery</t>
  </si>
  <si>
    <t>Top Mentioned in Tweet</t>
  </si>
  <si>
    <t>nuggets realdonaldtrump cannabisencyclo msmithbubbles guyfieri thatbilloakley joshstrangehill streetgourmetla utktheinc conanobrien</t>
  </si>
  <si>
    <t>vanessamarigold imyourkid cannabisencyclo guyfieri â edrosenthal cannabisculture massroots cherylshuman cannilive</t>
  </si>
  <si>
    <t>drsanjaygupta wandaljames herzberg10 keithstroup drmicheleross metheridge cherylshuman montel_williams joerogan tdazzl</t>
  </si>
  <si>
    <t>thatbilloakley cannabisencyclo freddysusa joshstrangehill mikepriceinla</t>
  </si>
  <si>
    <t>nuggets nbaontnt scotthastings sid_pink rodrigo77alves</t>
  </si>
  <si>
    <t>cannabisencyclo montereyaq</t>
  </si>
  <si>
    <t>tomarnold kathygriffin caslernoel msmithbubbles</t>
  </si>
  <si>
    <t>tacos1986 eaterla</t>
  </si>
  <si>
    <t>cannabisencyclo chefyusef chefjoesasto seancurley</t>
  </si>
  <si>
    <t>jenniferkochsh1 cannabisencyclo</t>
  </si>
  <si>
    <t>mreugenemonroe cannabisencyclo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</si>
  <si>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</si>
  <si>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</si>
  <si>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</si>
  <si>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</si>
  <si>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</si>
  <si>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</si>
  <si>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</si>
  <si>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</si>
  <si>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</si>
  <si>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</si>
  <si>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</si>
  <si>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</si>
  <si>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united nba mollyjongfast mf_brown sephora thekidmero justin_ling herring_nba storyofeverest akilahobviously</t>
  </si>
  <si>
    <t>vice actionbronson jodieemery cannilive cannabisculture viceland realmedicinemi alchemist slightlystoopid norml</t>
  </si>
  <si>
    <t>cherylshuman montel_williams joerogan drmicheleross metheridge drsanjaygupta jeffpossiel tdazzl wandaljames kandavolu</t>
  </si>
  <si>
    <t>jerrybeach73 mikepriceinla freddysusa chickybaby007 joshstrangehill theherbalcult thatbilloakley</t>
  </si>
  <si>
    <t>nuggets scotthastings nbaontnt sid_pink andyjuett rodrigo77alves jesuispipis</t>
  </si>
  <si>
    <t>montereyaq chefapelila periodpam cold9111 djgotvapes emflow86</t>
  </si>
  <si>
    <t>tomarnold kathygriffin blinke11 msmithbubbles caslernoel</t>
  </si>
  <si>
    <t>streetgourmetla eaterla tacos1986</t>
  </si>
  <si>
    <t>chefyusef chefjoesasto seancurley</t>
  </si>
  <si>
    <t>jenniferkochsh1 offgrid dailydank714</t>
  </si>
  <si>
    <t>edman1968 msinger</t>
  </si>
  <si>
    <t>realdonaldtrump thesethwatson</t>
  </si>
  <si>
    <t>altonbrown cohenonthecobb</t>
  </si>
  <si>
    <t>mreugenemonroe highfinanceshow</t>
  </si>
  <si>
    <t>Top URLs in Tweet by Count</t>
  </si>
  <si>
    <t>https://www.youtube.com/watch?v=c-HgBrVLv5I&amp;feature=youtu.be https://www.instagram.com/p/BtEjWZuFmw-/?utm_source=ig_twitter_share&amp;igshid=3uy7gj0f1prf https://www.instagram.com/p/BsFU2lnlQtc/?utm_source=ig_twitter_share&amp;igshid=jjl9o937ugop https://www.instagram.com/p/BrIrPhEl4Fk/?utm_source=ig_twitter_share&amp;igshid=13zmwq3kdkfr6 https://twitter.com/i/web/status/1080678479337709569 https://www.instagram.com/p/Bt6kZUulp5k/?utm_source=ig_twitter_share&amp;igshid=5i38qbqwhixm https://www.instagram.com/p/Bt1mf7il7bA/?utm_source=ig_twitter_share&amp;igshid=i50u63vjo8p5 https://www.instagram.com/p/Btol3ICl-Cp/?utm_source=ig_twitter_share&amp;igshid=kh56fmvqzb6h http://madegallery.la https://www.instagram.com/p/BthXBAHlAJ3/?utm_source=ig_twitter_share&amp;igshid=10xpussb6b2bl</t>
  </si>
  <si>
    <t>Top URLs in Tweet by Salience</t>
  </si>
  <si>
    <t>Top Domains in Tweet by Count</t>
  </si>
  <si>
    <t>instagram.com youtube.com twitter.com madegallery.la</t>
  </si>
  <si>
    <t>Top Domains in Tweet by Salience</t>
  </si>
  <si>
    <t>youtube.com twitter.com madegallery.la instagram.com</t>
  </si>
  <si>
    <t>Top Hashtags in Tweet by Count</t>
  </si>
  <si>
    <t>ladontplay dogsofig dogsofinstagram innout puppypattie dogsofla weeddogs cuteaf cutenessoverload</t>
  </si>
  <si>
    <t>Top Hashtags in Tweet by Salience</t>
  </si>
  <si>
    <t>Top Words in Tweet by Count</t>
  </si>
  <si>
    <t>nuggets rodrigo77alves</t>
  </si>
  <si>
    <t>s nuggets good love out up ll fucking thatbilloakley great</t>
  </si>
  <si>
    <t>large part inspiration creating waffleye came watching bongappetit founder undergoing</t>
  </si>
  <si>
    <t>guys blast eatsacrilicious cannabisdinner southboston yesterday especially great meet two</t>
  </si>
  <si>
    <t>jodieemery edrosenthal cannabisculture massroots imyourkid cherylshuman vanessamarigold cannilive kandavolu hamiltonmorris</t>
  </si>
  <si>
    <t>guyfieri wasn t mirage</t>
  </si>
  <si>
    <t>grind decarb ry love knowledge bongappetit works</t>
  </si>
  <si>
    <t>thanks vanessamarigold imyourkid bong appetit kevin bledsoe grill lit tonig</t>
  </si>
  <si>
    <t>went montereyaq witnessed sort crab messiah phenomenon seriously s happening</t>
  </si>
  <si>
    <t>ãƒ ðÿ â œback home smokin legalâ remember shoutout imyourkid</t>
  </si>
  <si>
    <t>marijuana know milkshakes called bhang very popular india thc cbd</t>
  </si>
  <si>
    <t>vanessamarigold bong appetiti addicting thank guys sharing such beautiful gr</t>
  </si>
  <si>
    <t>learn well cannabis cannabiscommunity cannabisculture cannabisgrow cannabis_noire</t>
  </si>
  <si>
    <t>nuggets nbaontnt big honey scotthastings sid_pink math s out appreciated</t>
  </si>
  <si>
    <t>oh budz master weedquilla weedgaritas way bit difficult lot prep</t>
  </si>
  <si>
    <t>love watching gang bong apertit guys amazing</t>
  </si>
  <si>
    <t>buy man dailydank714 jenniferkochsh1 awesome dude cannadian cannabis stocks pumping</t>
  </si>
  <si>
    <t>helping out liquid nitrogen saturday night cmaz made cannabis edibles</t>
  </si>
  <si>
    <t>kandavolu drsanjaygupta wandaljames herzberg10 keithstroup drmicheleross metheridge cherylshuman montel_williams joerogan</t>
  </si>
  <si>
    <t>m having trouble finding recipes making butter oil possible</t>
  </si>
  <si>
    <t>wrong</t>
  </si>
  <si>
    <t>m outside nyc hudson valley anxiously awaiting legalization date 4</t>
  </si>
  <si>
    <t>im wish stuck indiana kill job extraction lab tired making</t>
  </si>
  <si>
    <t>altonbrown cannabis</t>
  </si>
  <si>
    <t>event repost great night boston eatsacrilicious chefyusef chefjoesasto seancurley made</t>
  </si>
  <si>
    <t>realdonaldtrump read sooo heartbreaker</t>
  </si>
  <si>
    <t>thatbilloakley fast food chain major brand reconcile fda saying ca</t>
  </si>
  <si>
    <t>freddysusa love freddy's fries deep fried salisbury steaks</t>
  </si>
  <si>
    <t>thatbilloakley joshstrangehill mikepriceinla appeal lt denied gt</t>
  </si>
  <si>
    <t>same used live denver colorado moved seattle lol</t>
  </si>
  <si>
    <t>thank</t>
  </si>
  <si>
    <t>vertical msinger two inches still</t>
  </si>
  <si>
    <t>thatbilloakley hallelujah</t>
  </si>
  <si>
    <t>Top Words in Tweet by Salience</t>
  </si>
  <si>
    <t>s nuggets good out love ll fucking up great thatbilloakley</t>
  </si>
  <si>
    <t>read sooo heartbreaker realdonaldtrump</t>
  </si>
  <si>
    <t>Top Word Pairs in Tweet by Count</t>
  </si>
  <si>
    <t>cannabisencyclo,nuggets  nuggets,rodrigo77alves</t>
  </si>
  <si>
    <t>right,now  s,always  doesn,t  msinger,s  thatbilloakley,s  jakeandamir,utktheinc  ice,cream  fucking,magic  moved,denver  s,one</t>
  </si>
  <si>
    <t>large,part  part,inspiration  inspiration,creating  creating,waffleye  waffleye,came  came,watching  watching,bongappetit  bongappetit,founder  founder,undergoing  undergoing,chemo</t>
  </si>
  <si>
    <t>blast,eatsacrilicious  eatsacrilicious,cannabisdinner  cannabisdinner,southboston  southboston,yesterday  yesterday,especially  especially,great  great,meet  meet,two  two,guys  guys,long</t>
  </si>
  <si>
    <t>jodieemery,edrosenthal  edrosenthal,cannabisculture  cannabisculture,massroots  massroots,imyourkid  imyourkid,cherylshuman  cherylshuman,cannabisencyclo  cannabisencyclo,vanessamarigold  vanessamarigold,cannilive  cannilive,kandavolu  kandavolu,hamiltonmorris</t>
  </si>
  <si>
    <t>cannabisencyclo,guyfieri  guyfieri,wasn  wasn,t  t,mirage</t>
  </si>
  <si>
    <t>cannabisencyclo,tomarnold  tomarnold,kathygriffin  kathygriffin,caslernoel  caslernoel,msmithbubbles</t>
  </si>
  <si>
    <t>cannabisencyclo,ry  ry,love  love,knowledge  knowledge,bongappetit  bongappetit,grind  grind,decarb  decarb,decarb  decarb,grind  grind,works</t>
  </si>
  <si>
    <t>thanks,vanessamarigold  vanessamarigold,cannabisencyclo  cannabisencyclo,imyourkid  imyourkid,bong  bong,appetit  appetit,kevin  kevin,bledsoe  bledsoe,grill  grill,lit  lit,tonig</t>
  </si>
  <si>
    <t>ãƒ,ãƒ  ðÿ,ðÿ  â,œback  œback,home  home,smokin  smokin,legalâ  legalâ,remember  remember,shoutout  shoutout,imyourkid  imyourkid,cannabisencyclo</t>
  </si>
  <si>
    <t>know,marijuana  marijuana,milkshakes  milkshakes,called  called,bhang  bhang,very  very,popular  popular,india  india,marijuana  marijuana,thc  thc,cbd</t>
  </si>
  <si>
    <t>cannabisencyclo,vanessamarigold  vanessamarigold,bong  bong,appetiti  appetiti,addicting  addicting,thank  thank,guys  guys,sharing  sharing,such  such,beautiful  beautiful,gr</t>
  </si>
  <si>
    <t>learn,well  well,cannabis  cannabis,cannabiscommunity  cannabiscommunity,cannabisculture  cannabisculture,cannabisgrow  cannabisgrow,cannabis_noire  cannabis_noire,cannabisencyclo</t>
  </si>
  <si>
    <t>cannabisencyclo,nuggets  nuggets,nbaontnt  nbaontnt,big  big,honey  cannabisencyclo,scotthastings  scotthastings,sid_pink  sid_pink,math  math,s  s,out  out,appreciated</t>
  </si>
  <si>
    <t>ðÿ,ðÿ  cannabisencyclo,ðÿ</t>
  </si>
  <si>
    <t>cannabisencyclo,oh  oh,budz  budz,master  master,weedquilla  weedquilla,weedgaritas  weedgaritas,way  way,bit  bit,difficult  difficult,lot  lot,prep</t>
  </si>
  <si>
    <t>cannabisencyclo,love  love,watching  watching,gang  gang,bong  bong,apertit  apertit,guys  guys,amazing</t>
  </si>
  <si>
    <t>buy,buy  dailydank714,jenniferkochsh1  jenniferkochsh1,cannabisencyclo  cannabisencyclo,awesome  awesome,dude  dude,cannadian  cannadian,cannabis  cannabis,stocks  stocks,pumping  pumping,hard</t>
  </si>
  <si>
    <t>cannabisencyclo,helping  helping,out  out,liquid  liquid,nitrogen  nitrogen,saturday  saturday,night  night,cmaz  cmaz,made  made,cannabis  cannabis,edibles</t>
  </si>
  <si>
    <t>kandavolu,drsanjaygupta  drsanjaygupta,wandaljames  wandaljames,herzberg10  herzberg10,keithstroup  keithstroup,drmicheleross  drmicheleross,metheridge  metheridge,cherylshuman  cherylshuman,montel_williams  montel_williams,joerogan  joerogan,tdazzl</t>
  </si>
  <si>
    <t>cannabisencyclo,m  m,having  having,trouble  trouble,finding  finding,recipes  recipes,making  making,butter  butter,oil  oil,possible</t>
  </si>
  <si>
    <t>cannabisencyclo,wrong</t>
  </si>
  <si>
    <t>cannabisencyclo,m  m,outside  outside,nyc  nyc,hudson  hudson,valley  valley,anxiously  anxiously,awaiting  awaiting,legalization  legalization,date  date,4</t>
  </si>
  <si>
    <t>cannabisencyclo,wish  wish,im  im,stuck  stuck,indiana  indiana,kill  kill,job  job,extraction  extraction,lab  lab,im  im,tired</t>
  </si>
  <si>
    <t>cannabisencyclo,altonbrown  altonbrown,cannabis</t>
  </si>
  <si>
    <t>repost,cannabisencyclo  cannabisencyclo,great  great,night  night,boston  boston,eatsacrilicious  eatsacrilicious,event  event,chefyusef  chefyusef,chefjoesasto  chefjoesasto,seancurley  seancurley,made</t>
  </si>
  <si>
    <t>cannabisencyclo,tacos1986  tacos1986,eaterla</t>
  </si>
  <si>
    <t>cannabisencyclo,realdonaldtrump  realdonaldtrump,read  read,sooo  realdonaldtrump,heartbreaker</t>
  </si>
  <si>
    <t>cannabisencyclo,thatbilloakley  thatbilloakley,fast  fast,food  food,chain  chain,major  major,brand  brand,reconcile  reconcile,fda  fda,saying  saying,ca</t>
  </si>
  <si>
    <t>cannabisencyclo,freddysusa  freddysusa,love  love,freddy's  freddy's,fries  cannabisencyclo,deep  deep,fried  fried,salisbury  salisbury,steaks</t>
  </si>
  <si>
    <t>cannabisencyclo,thatbilloakley  thatbilloakley,joshstrangehill  joshstrangehill,mikepriceinla  mikepriceinla,appeal  appeal,lt  lt,denied  denied,gt</t>
  </si>
  <si>
    <t>cannabisencyclo,same  same,used  used,live  live,denver  denver,colorado  colorado,moved  moved,seattle  seattle,lol</t>
  </si>
  <si>
    <t>cannabisencyclo,thank</t>
  </si>
  <si>
    <t>cannabisencyclo,msinger  msinger,two  two,inches  inches,vertical  vertical,still  still,vertical</t>
  </si>
  <si>
    <t>thatbilloakley,cannabisencyclo  cannabisencyclo,hallelujah</t>
  </si>
  <si>
    <t>Top Word Pairs in Tweet by Salience</t>
  </si>
  <si>
    <t>right,now  pop,tarts  general,manager  billboards,advertise  nobody,aware  s,always  doesn,t  msinger,s  thatbilloakley,s  jakeandamir,utktheinc</t>
  </si>
  <si>
    <t>realdonaldtrump,read  read,sooo  realdonaldtrump,heartbreaker  cannabisencyclo,realdonaldtrump</t>
  </si>
  <si>
    <t>Word</t>
  </si>
  <si>
    <t>here</t>
  </si>
  <si>
    <t>great</t>
  </si>
  <si>
    <t>m</t>
  </si>
  <si>
    <t>t</t>
  </si>
  <si>
    <t>really</t>
  </si>
  <si>
    <t>right</t>
  </si>
  <si>
    <t>night</t>
  </si>
  <si>
    <t>now</t>
  </si>
  <si>
    <t>over</t>
  </si>
  <si>
    <t>time</t>
  </si>
  <si>
    <t>happening</t>
  </si>
  <si>
    <t>game</t>
  </si>
  <si>
    <t>still</t>
  </si>
  <si>
    <t>best</t>
  </si>
  <si>
    <t>looks</t>
  </si>
  <si>
    <t>way</t>
  </si>
  <si>
    <t>long</t>
  </si>
  <si>
    <t>work</t>
  </si>
  <si>
    <t>team</t>
  </si>
  <si>
    <t>watching</t>
  </si>
  <si>
    <t>real</t>
  </si>
  <si>
    <t>crabmessi</t>
  </si>
  <si>
    <t>down</t>
  </si>
  <si>
    <t>always</t>
  </si>
  <si>
    <t>one</t>
  </si>
  <si>
    <t>things</t>
  </si>
  <si>
    <t>come</t>
  </si>
  <si>
    <t>ve</t>
  </si>
  <si>
    <t>such</t>
  </si>
  <si>
    <t>amazing</t>
  </si>
  <si>
    <t>little</t>
  </si>
  <si>
    <t>dude</t>
  </si>
  <si>
    <t>people</t>
  </si>
  <si>
    <t>denver</t>
  </si>
  <si>
    <t>oh</t>
  </si>
  <si>
    <t>food</t>
  </si>
  <si>
    <t>1</t>
  </si>
  <si>
    <t>shot</t>
  </si>
  <si>
    <t>around</t>
  </si>
  <si>
    <t>made</t>
  </si>
  <si>
    <t>moved</t>
  </si>
  <si>
    <t>year</t>
  </si>
  <si>
    <t>even</t>
  </si>
  <si>
    <t>making</t>
  </si>
  <si>
    <t>another</t>
  </si>
  <si>
    <t>perfect</t>
  </si>
  <si>
    <t>two</t>
  </si>
  <si>
    <t>first</t>
  </si>
  <si>
    <t>through</t>
  </si>
  <si>
    <t>very</t>
  </si>
  <si>
    <t>part</t>
  </si>
  <si>
    <t>gotta</t>
  </si>
  <si>
    <t>more</t>
  </si>
  <si>
    <t>fries</t>
  </si>
  <si>
    <t>room</t>
  </si>
  <si>
    <t>hot</t>
  </si>
  <si>
    <t>day</t>
  </si>
  <si>
    <t>gets</t>
  </si>
  <si>
    <t>last</t>
  </si>
  <si>
    <t>ry</t>
  </si>
  <si>
    <t>watch</t>
  </si>
  <si>
    <t>everyone</t>
  </si>
  <si>
    <t>nice</t>
  </si>
  <si>
    <t>same</t>
  </si>
  <si>
    <t>magic</t>
  </si>
  <si>
    <t>came</t>
  </si>
  <si>
    <t>tech</t>
  </si>
  <si>
    <t>cbd</t>
  </si>
  <si>
    <t>crazy</t>
  </si>
  <si>
    <t>jokic</t>
  </si>
  <si>
    <t>back</t>
  </si>
  <si>
    <t>hard</t>
  </si>
  <si>
    <t>happen</t>
  </si>
  <si>
    <t>tv</t>
  </si>
  <si>
    <t>eatsacrilicious</t>
  </si>
  <si>
    <t>thanks</t>
  </si>
  <si>
    <t>decarb</t>
  </si>
  <si>
    <t>high</t>
  </si>
  <si>
    <t>general</t>
  </si>
  <si>
    <t>probably</t>
  </si>
  <si>
    <t>haha</t>
  </si>
  <si>
    <t>call</t>
  </si>
  <si>
    <t>lil</t>
  </si>
  <si>
    <t>point</t>
  </si>
  <si>
    <t>stuck</t>
  </si>
  <si>
    <t>doesn</t>
  </si>
  <si>
    <t>greatest</t>
  </si>
  <si>
    <t>thought</t>
  </si>
  <si>
    <t>going</t>
  </si>
  <si>
    <t>god</t>
  </si>
  <si>
    <t>much</t>
  </si>
  <si>
    <t>true</t>
  </si>
  <si>
    <t>hole</t>
  </si>
  <si>
    <t>style</t>
  </si>
  <si>
    <t>white</t>
  </si>
  <si>
    <t>fuck</t>
  </si>
  <si>
    <t>again</t>
  </si>
  <si>
    <t>crushing</t>
  </si>
  <si>
    <t>major</t>
  </si>
  <si>
    <t>something</t>
  </si>
  <si>
    <t>look</t>
  </si>
  <si>
    <t>face</t>
  </si>
  <si>
    <t>light</t>
  </si>
  <si>
    <t>awesome</t>
  </si>
  <si>
    <t>crusher</t>
  </si>
  <si>
    <t>screaming</t>
  </si>
  <si>
    <t>d</t>
  </si>
  <si>
    <t>better</t>
  </si>
  <si>
    <t>cold</t>
  </si>
  <si>
    <t>kinda</t>
  </si>
  <si>
    <t>guess</t>
  </si>
  <si>
    <t>easily</t>
  </si>
  <si>
    <t>top</t>
  </si>
  <si>
    <t>5</t>
  </si>
  <si>
    <t>20</t>
  </si>
  <si>
    <t>years</t>
  </si>
  <si>
    <t>teams</t>
  </si>
  <si>
    <t>without</t>
  </si>
  <si>
    <t>talk</t>
  </si>
  <si>
    <t>never</t>
  </si>
  <si>
    <t>deep</t>
  </si>
  <si>
    <t>posting</t>
  </si>
  <si>
    <t>those</t>
  </si>
  <si>
    <t>lost</t>
  </si>
  <si>
    <t>joy</t>
  </si>
  <si>
    <t>3</t>
  </si>
  <si>
    <t>exactly</t>
  </si>
  <si>
    <t>meet</t>
  </si>
  <si>
    <t>take</t>
  </si>
  <si>
    <t>ice</t>
  </si>
  <si>
    <t>cream</t>
  </si>
  <si>
    <t>killed</t>
  </si>
  <si>
    <t>fast</t>
  </si>
  <si>
    <t>burger</t>
  </si>
  <si>
    <t>milkshakes</t>
  </si>
  <si>
    <t>end</t>
  </si>
  <si>
    <t>lot</t>
  </si>
  <si>
    <t>need</t>
  </si>
  <si>
    <t>insane</t>
  </si>
  <si>
    <t>large</t>
  </si>
  <si>
    <t>show</t>
  </si>
  <si>
    <t>hey</t>
  </si>
  <si>
    <t>think</t>
  </si>
  <si>
    <t>craziness</t>
  </si>
  <si>
    <t>live</t>
  </si>
  <si>
    <t>being</t>
  </si>
  <si>
    <t>shows</t>
  </si>
  <si>
    <t>lt</t>
  </si>
  <si>
    <t>gt</t>
  </si>
  <si>
    <t>makes</t>
  </si>
  <si>
    <t>dinner</t>
  </si>
  <si>
    <t>enjoy</t>
  </si>
  <si>
    <t>appetit</t>
  </si>
  <si>
    <t>acreageholdings</t>
  </si>
  <si>
    <t>salisbury</t>
  </si>
  <si>
    <t>steaks</t>
  </si>
  <si>
    <t>hemp</t>
  </si>
  <si>
    <t>state</t>
  </si>
  <si>
    <t>seems</t>
  </si>
  <si>
    <t>bill</t>
  </si>
  <si>
    <t>midwest</t>
  </si>
  <si>
    <t>spot</t>
  </si>
  <si>
    <t>ca</t>
  </si>
  <si>
    <t>move</t>
  </si>
  <si>
    <t>conan</t>
  </si>
  <si>
    <t>sad</t>
  </si>
  <si>
    <t>hilarious</t>
  </si>
  <si>
    <t>interview</t>
  </si>
  <si>
    <t>big</t>
  </si>
  <si>
    <t>jamal</t>
  </si>
  <si>
    <t>monte</t>
  </si>
  <si>
    <t>healthy</t>
  </si>
  <si>
    <t>stepback</t>
  </si>
  <si>
    <t>pop</t>
  </si>
  <si>
    <t>tarts</t>
  </si>
  <si>
    <t>wait</t>
  </si>
  <si>
    <t>see</t>
  </si>
  <si>
    <t>want</t>
  </si>
  <si>
    <t>go</t>
  </si>
  <si>
    <t>boston</t>
  </si>
  <si>
    <t>despite</t>
  </si>
  <si>
    <t>liquid</t>
  </si>
  <si>
    <t>nitrogen</t>
  </si>
  <si>
    <t>mezcal</t>
  </si>
  <si>
    <t>grind</t>
  </si>
  <si>
    <t>manager</t>
  </si>
  <si>
    <t>vp</t>
  </si>
  <si>
    <t>billboards</t>
  </si>
  <si>
    <t>advertise</t>
  </si>
  <si>
    <t>nobody</t>
  </si>
  <si>
    <t>aware</t>
  </si>
  <si>
    <t>em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</si>
  <si>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</si>
  <si>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</si>
  <si>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</si>
  <si>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</si>
  <si>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</si>
  <si>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</si>
  <si>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</si>
  <si>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</si>
  <si>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</si>
  <si>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</si>
  <si>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</si>
  <si>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</si>
  <si>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</si>
  <si>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</si>
  <si>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</si>
  <si>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</si>
  <si>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</si>
  <si>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</si>
  <si>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</si>
  <si>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</si>
  <si>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</si>
  <si>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</si>
  <si>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</si>
  <si>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</si>
  <si>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</si>
  <si>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</si>
  <si>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</si>
  <si>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</si>
  <si>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</si>
  <si>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</si>
  <si>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</si>
  <si>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</si>
  <si>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</si>
  <si>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2-Dec</t>
  </si>
  <si>
    <t>9 AM</t>
  </si>
  <si>
    <t>4-Dec</t>
  </si>
  <si>
    <t>4 AM</t>
  </si>
  <si>
    <t>5-Dec</t>
  </si>
  <si>
    <t>6 AM</t>
  </si>
  <si>
    <t>6 PM</t>
  </si>
  <si>
    <t>9 PM</t>
  </si>
  <si>
    <t>10 PM</t>
  </si>
  <si>
    <t>11 PM</t>
  </si>
  <si>
    <t>6-Dec</t>
  </si>
  <si>
    <t>7-Dec</t>
  </si>
  <si>
    <t>1 PM</t>
  </si>
  <si>
    <t>8-Dec</t>
  </si>
  <si>
    <t>5 PM</t>
  </si>
  <si>
    <t>9-Dec</t>
  </si>
  <si>
    <t>3 AM</t>
  </si>
  <si>
    <t>8 PM</t>
  </si>
  <si>
    <t>11-Dec</t>
  </si>
  <si>
    <t>4 PM</t>
  </si>
  <si>
    <t>14-Dec</t>
  </si>
  <si>
    <t>15-Dec</t>
  </si>
  <si>
    <t>1 AM</t>
  </si>
  <si>
    <t>7 AM</t>
  </si>
  <si>
    <t>16-Dec</t>
  </si>
  <si>
    <t>3 PM</t>
  </si>
  <si>
    <t>17-Dec</t>
  </si>
  <si>
    <t>10 AM</t>
  </si>
  <si>
    <t>20-Dec</t>
  </si>
  <si>
    <t>2 AM</t>
  </si>
  <si>
    <t>21-Dec</t>
  </si>
  <si>
    <t>12 AM</t>
  </si>
  <si>
    <t>25-Dec</t>
  </si>
  <si>
    <t>27-Dec</t>
  </si>
  <si>
    <t>29-Dec</t>
  </si>
  <si>
    <t>30-Dec</t>
  </si>
  <si>
    <t>31-Dec</t>
  </si>
  <si>
    <t>11 AM</t>
  </si>
  <si>
    <t>2019</t>
  </si>
  <si>
    <t>Jan</t>
  </si>
  <si>
    <t>1-Jan</t>
  </si>
  <si>
    <t>2-Jan</t>
  </si>
  <si>
    <t>8 AM</t>
  </si>
  <si>
    <t>3-Jan</t>
  </si>
  <si>
    <t>4-Jan</t>
  </si>
  <si>
    <t>5-Jan</t>
  </si>
  <si>
    <t>7-Jan</t>
  </si>
  <si>
    <t>8-Jan</t>
  </si>
  <si>
    <t>11-Jan</t>
  </si>
  <si>
    <t>14-Jan</t>
  </si>
  <si>
    <t>15-Jan</t>
  </si>
  <si>
    <t>16-Jan</t>
  </si>
  <si>
    <t>17-Jan</t>
  </si>
  <si>
    <t>18-Jan</t>
  </si>
  <si>
    <t>22-Jan</t>
  </si>
  <si>
    <t>2 PM</t>
  </si>
  <si>
    <t>23-Jan</t>
  </si>
  <si>
    <t>24-Jan</t>
  </si>
  <si>
    <t>25-Jan</t>
  </si>
  <si>
    <t>27-Jan</t>
  </si>
  <si>
    <t>28-Jan</t>
  </si>
  <si>
    <t>30-Jan</t>
  </si>
  <si>
    <t>31-Jan</t>
  </si>
  <si>
    <t>Feb</t>
  </si>
  <si>
    <t>1-Feb</t>
  </si>
  <si>
    <t>3-Feb</t>
  </si>
  <si>
    <t>4-Feb</t>
  </si>
  <si>
    <t>5-Feb</t>
  </si>
  <si>
    <t>6-Feb</t>
  </si>
  <si>
    <t>8-Feb</t>
  </si>
  <si>
    <t>9-Feb</t>
  </si>
  <si>
    <t>10-Feb</t>
  </si>
  <si>
    <t>11-Feb</t>
  </si>
  <si>
    <t>13-Feb</t>
  </si>
  <si>
    <t>14-Feb</t>
  </si>
  <si>
    <t>15-Feb</t>
  </si>
  <si>
    <t>16-Feb</t>
  </si>
  <si>
    <t>17-Feb</t>
  </si>
  <si>
    <t>18-Feb</t>
  </si>
  <si>
    <t>19-Feb</t>
  </si>
  <si>
    <t>128, 128, 128</t>
  </si>
  <si>
    <t>Red</t>
  </si>
  <si>
    <t>G1: s cannabisencyclo nuggets love good out ll up fucking thatbilloakley</t>
  </si>
  <si>
    <t>G2: cannabisencyclo vanessamarigold imyourkid ãƒ ðÿ bong â</t>
  </si>
  <si>
    <t>G4: cannabisencyclo thatbilloakley</t>
  </si>
  <si>
    <t>G5: cannabisencyclo nuggets</t>
  </si>
  <si>
    <t>G6: cannabisencyclo went montereyaq witnessed sort crab messiah phenomenon seriously s</t>
  </si>
  <si>
    <t>G9: cannabisencyclo event</t>
  </si>
  <si>
    <t>G10: buy man</t>
  </si>
  <si>
    <t>G11: vertical</t>
  </si>
  <si>
    <t>G12: cannabisencyclo realdonaldtrump</t>
  </si>
  <si>
    <t>G14: guys</t>
  </si>
  <si>
    <t>Autofill Workbook Results</t>
  </si>
  <si>
    <t>Edge Weight▓1▓2▓0▓True▓Gray▓Red▓▓Edge Weight▓1▓2▓0▓3▓10▓False▓Edge Weight▓1▓2▓0▓35▓12▓False▓▓0▓0▓0▓True▓Black▓Black▓▓Followers▓0▓5155363▓0▓162▓1000▓False▓▓0▓0▓0▓0▓0▓False▓▓0▓0▓0▓0▓0▓False▓▓0▓0▓0▓0▓0▓False</t>
  </si>
  <si>
    <t>GraphSource░GraphServerTwitterSearch▓GraphTerm░CannabisEncyclo▓ImportDescription░The graph represents a network of 190 Twitter users whose tweets in the requested range contained "CannabisEncyclo", or who were replied to or mentioned in those tweets.  The network was obtained from the NodeXL Graph Server on Tuesday, 19 February 2019 at 12:29 UTC.
The requested start date was Tuesday, 19 February 2019 at 01:01 UTC and the maximum number of tweets (going backward in time) was 5,000.
The tweets in the network were tweeted over the 78-day, 15-hour, 36-minute period from Sunday, 02 December 2018 at 09:18 UTC to Tuesday, 19 February 2019 at 00:55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</si>
</sst>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378735"/>
        <c:axId val="10646568"/>
      </c:barChart>
      <c:catAx>
        <c:axId val="533787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46568"/>
        <c:crosses val="autoZero"/>
        <c:auto val="1"/>
        <c:lblOffset val="100"/>
        <c:noMultiLvlLbl val="0"/>
      </c:catAx>
      <c:valAx>
        <c:axId val="1064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8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13"/>
                <c:pt idx="0">
                  <c:v>9 AM
2-Dec
Dec
2018</c:v>
                </c:pt>
                <c:pt idx="1">
                  <c:v>4 AM
4-Dec</c:v>
                </c:pt>
                <c:pt idx="2">
                  <c:v>6 AM
5-Dec</c:v>
                </c:pt>
                <c:pt idx="3">
                  <c:v>6 PM</c:v>
                </c:pt>
                <c:pt idx="4">
                  <c:v>9 PM</c:v>
                </c:pt>
                <c:pt idx="5">
                  <c:v>10 PM</c:v>
                </c:pt>
                <c:pt idx="6">
                  <c:v>11 PM</c:v>
                </c:pt>
                <c:pt idx="7">
                  <c:v>9 AM
6-Dec</c:v>
                </c:pt>
                <c:pt idx="8">
                  <c:v>1 PM
7-Dec</c:v>
                </c:pt>
                <c:pt idx="9">
                  <c:v>5 PM
8-Dec</c:v>
                </c:pt>
                <c:pt idx="10">
                  <c:v>3 AM
9-Dec</c:v>
                </c:pt>
                <c:pt idx="11">
                  <c:v>8 PM</c:v>
                </c:pt>
                <c:pt idx="12">
                  <c:v>4 PM
11-Dec</c:v>
                </c:pt>
                <c:pt idx="13">
                  <c:v>9 PM</c:v>
                </c:pt>
                <c:pt idx="14">
                  <c:v>4 AM
14-Dec</c:v>
                </c:pt>
                <c:pt idx="15">
                  <c:v>6 AM</c:v>
                </c:pt>
                <c:pt idx="16">
                  <c:v>5 PM</c:v>
                </c:pt>
                <c:pt idx="17">
                  <c:v>8 PM</c:v>
                </c:pt>
                <c:pt idx="18">
                  <c:v>1 AM
15-Dec</c:v>
                </c:pt>
                <c:pt idx="19">
                  <c:v>7 AM</c:v>
                </c:pt>
                <c:pt idx="20">
                  <c:v>4 PM</c:v>
                </c:pt>
                <c:pt idx="21">
                  <c:v>5 PM</c:v>
                </c:pt>
                <c:pt idx="22">
                  <c:v>3 PM
16-Dec</c:v>
                </c:pt>
                <c:pt idx="23">
                  <c:v>10 AM
17-Dec</c:v>
                </c:pt>
                <c:pt idx="24">
                  <c:v>2 AM
20-Dec</c:v>
                </c:pt>
                <c:pt idx="25">
                  <c:v>4 PM</c:v>
                </c:pt>
                <c:pt idx="26">
                  <c:v>12 AM
21-Dec</c:v>
                </c:pt>
                <c:pt idx="27">
                  <c:v>1 AM</c:v>
                </c:pt>
                <c:pt idx="28">
                  <c:v>3 PM</c:v>
                </c:pt>
                <c:pt idx="29">
                  <c:v>4 PM</c:v>
                </c:pt>
                <c:pt idx="30">
                  <c:v>5 PM</c:v>
                </c:pt>
                <c:pt idx="31">
                  <c:v>5 PM
25-Dec</c:v>
                </c:pt>
                <c:pt idx="32">
                  <c:v>12 AM
27-Dec</c:v>
                </c:pt>
                <c:pt idx="33">
                  <c:v>3 PM</c:v>
                </c:pt>
                <c:pt idx="34">
                  <c:v>5 PM
29-Dec</c:v>
                </c:pt>
                <c:pt idx="35">
                  <c:v>7 AM
30-Dec</c:v>
                </c:pt>
                <c:pt idx="36">
                  <c:v>1 AM
31-Dec</c:v>
                </c:pt>
                <c:pt idx="37">
                  <c:v>6 AM</c:v>
                </c:pt>
                <c:pt idx="38">
                  <c:v>11 AM</c:v>
                </c:pt>
                <c:pt idx="39">
                  <c:v>7 AM
1-Jan
Jan
2019</c:v>
                </c:pt>
                <c:pt idx="40">
                  <c:v>5 PM</c:v>
                </c:pt>
                <c:pt idx="41">
                  <c:v>6 PM</c:v>
                </c:pt>
                <c:pt idx="42">
                  <c:v>7 AM
2-Jan</c:v>
                </c:pt>
                <c:pt idx="43">
                  <c:v>8 AM</c:v>
                </c:pt>
                <c:pt idx="44">
                  <c:v>4 PM</c:v>
                </c:pt>
                <c:pt idx="45">
                  <c:v>5 PM</c:v>
                </c:pt>
                <c:pt idx="46">
                  <c:v>11 PM</c:v>
                </c:pt>
                <c:pt idx="47">
                  <c:v>12 AM
3-Jan</c:v>
                </c:pt>
                <c:pt idx="48">
                  <c:v>4 AM</c:v>
                </c:pt>
                <c:pt idx="49">
                  <c:v>9 AM</c:v>
                </c:pt>
                <c:pt idx="50">
                  <c:v>5 PM</c:v>
                </c:pt>
                <c:pt idx="51">
                  <c:v>6 PM</c:v>
                </c:pt>
                <c:pt idx="52">
                  <c:v>3 PM
4-Jan</c:v>
                </c:pt>
                <c:pt idx="53">
                  <c:v>9 PM</c:v>
                </c:pt>
                <c:pt idx="54">
                  <c:v>1 PM
5-Jan</c:v>
                </c:pt>
                <c:pt idx="55">
                  <c:v>1 AM
7-Jan</c:v>
                </c:pt>
                <c:pt idx="56">
                  <c:v>10 PM
8-Jan</c:v>
                </c:pt>
                <c:pt idx="57">
                  <c:v>1 AM
11-Jan</c:v>
                </c:pt>
                <c:pt idx="58">
                  <c:v>7 AM</c:v>
                </c:pt>
                <c:pt idx="59">
                  <c:v>8 AM</c:v>
                </c:pt>
                <c:pt idx="60">
                  <c:v>6 PM
14-Jan</c:v>
                </c:pt>
                <c:pt idx="61">
                  <c:v>5 PM
15-Jan</c:v>
                </c:pt>
                <c:pt idx="62">
                  <c:v>8 PM
16-Jan</c:v>
                </c:pt>
                <c:pt idx="63">
                  <c:v>9 PM</c:v>
                </c:pt>
                <c:pt idx="64">
                  <c:v>11 PM</c:v>
                </c:pt>
                <c:pt idx="65">
                  <c:v>12 AM
17-Jan</c:v>
                </c:pt>
                <c:pt idx="66">
                  <c:v>7 AM
18-Jan</c:v>
                </c:pt>
                <c:pt idx="67">
                  <c:v>2 PM
22-Jan</c:v>
                </c:pt>
                <c:pt idx="68">
                  <c:v>8 AM
23-Jan</c:v>
                </c:pt>
                <c:pt idx="69">
                  <c:v>12 AM
24-Jan</c:v>
                </c:pt>
                <c:pt idx="70">
                  <c:v>8 PM
25-Jan</c:v>
                </c:pt>
                <c:pt idx="71">
                  <c:v>2 AM
27-Jan</c:v>
                </c:pt>
                <c:pt idx="72">
                  <c:v>8 AM</c:v>
                </c:pt>
                <c:pt idx="73">
                  <c:v>6 PM
28-Jan</c:v>
                </c:pt>
                <c:pt idx="74">
                  <c:v>7 AM
30-Jan</c:v>
                </c:pt>
                <c:pt idx="75">
                  <c:v>2 AM
31-Jan</c:v>
                </c:pt>
                <c:pt idx="76">
                  <c:v>4 PM</c:v>
                </c:pt>
                <c:pt idx="77">
                  <c:v>3 PM
1-Feb
Feb</c:v>
                </c:pt>
                <c:pt idx="78">
                  <c:v>4 AM
3-Feb</c:v>
                </c:pt>
                <c:pt idx="79">
                  <c:v>9 PM</c:v>
                </c:pt>
                <c:pt idx="80">
                  <c:v>10 PM</c:v>
                </c:pt>
                <c:pt idx="81">
                  <c:v>6 AM
4-Feb</c:v>
                </c:pt>
                <c:pt idx="82">
                  <c:v>3 PM</c:v>
                </c:pt>
                <c:pt idx="83">
                  <c:v>11 PM
5-Feb</c:v>
                </c:pt>
                <c:pt idx="84">
                  <c:v>12 AM
6-Feb</c:v>
                </c:pt>
                <c:pt idx="85">
                  <c:v>1 AM</c:v>
                </c:pt>
                <c:pt idx="86">
                  <c:v>9 AM
8-Feb</c:v>
                </c:pt>
                <c:pt idx="87">
                  <c:v>8 PM</c:v>
                </c:pt>
                <c:pt idx="88">
                  <c:v>6 PM
9-Feb</c:v>
                </c:pt>
                <c:pt idx="89">
                  <c:v>12 AM
10-Feb</c:v>
                </c:pt>
                <c:pt idx="90">
                  <c:v>2 AM
11-Feb</c:v>
                </c:pt>
                <c:pt idx="91">
                  <c:v>4 PM</c:v>
                </c:pt>
                <c:pt idx="92">
                  <c:v>6 PM</c:v>
                </c:pt>
                <c:pt idx="93">
                  <c:v>12 AM
13-Feb</c:v>
                </c:pt>
                <c:pt idx="94">
                  <c:v>1 AM</c:v>
                </c:pt>
                <c:pt idx="95">
                  <c:v>2 PM</c:v>
                </c:pt>
                <c:pt idx="96">
                  <c:v>9 PM</c:v>
                </c:pt>
                <c:pt idx="97">
                  <c:v>11 PM</c:v>
                </c:pt>
                <c:pt idx="98">
                  <c:v>4 AM
14-Feb</c:v>
                </c:pt>
                <c:pt idx="99">
                  <c:v>9 AM</c:v>
                </c:pt>
                <c:pt idx="100">
                  <c:v>3 PM</c:v>
                </c:pt>
                <c:pt idx="101">
                  <c:v>2 AM
15-Feb</c:v>
                </c:pt>
                <c:pt idx="102">
                  <c:v>3 AM</c:v>
                </c:pt>
                <c:pt idx="103">
                  <c:v>4 AM</c:v>
                </c:pt>
                <c:pt idx="104">
                  <c:v>5 PM</c:v>
                </c:pt>
                <c:pt idx="105">
                  <c:v>8 PM</c:v>
                </c:pt>
                <c:pt idx="106">
                  <c:v>9 PM</c:v>
                </c:pt>
                <c:pt idx="107">
                  <c:v>4 AM
16-Feb</c:v>
                </c:pt>
                <c:pt idx="108">
                  <c:v>6 PM</c:v>
                </c:pt>
                <c:pt idx="109">
                  <c:v>5 PM
17-Feb</c:v>
                </c:pt>
                <c:pt idx="110">
                  <c:v>4 AM
18-Feb</c:v>
                </c:pt>
                <c:pt idx="111">
                  <c:v>11 PM</c:v>
                </c:pt>
                <c:pt idx="112">
                  <c:v>12 AM
19-Feb</c:v>
                </c:pt>
              </c:strCache>
            </c:strRef>
          </c:cat>
          <c:val>
            <c:numRef>
              <c:f>'Time Series'!$B$26:$B$200</c:f>
              <c:numCache>
                <c:formatCode>General</c:formatCode>
                <c:ptCount val="113"/>
                <c:pt idx="0">
                  <c:v>1</c:v>
                </c:pt>
                <c:pt idx="1">
                  <c:v>2</c:v>
                </c:pt>
                <c:pt idx="2">
                  <c:v>1</c:v>
                </c:pt>
                <c:pt idx="3">
                  <c:v>1</c:v>
                </c:pt>
                <c:pt idx="4">
                  <c:v>1</c:v>
                </c:pt>
                <c:pt idx="5">
                  <c:v>1</c:v>
                </c:pt>
                <c:pt idx="6">
                  <c:v>3</c:v>
                </c:pt>
                <c:pt idx="7">
                  <c:v>2</c:v>
                </c:pt>
                <c:pt idx="8">
                  <c:v>1</c:v>
                </c:pt>
                <c:pt idx="9">
                  <c:v>1</c:v>
                </c:pt>
                <c:pt idx="10">
                  <c:v>1</c:v>
                </c:pt>
                <c:pt idx="11">
                  <c:v>1</c:v>
                </c:pt>
                <c:pt idx="12">
                  <c:v>1</c:v>
                </c:pt>
                <c:pt idx="13">
                  <c:v>3</c:v>
                </c:pt>
                <c:pt idx="14">
                  <c:v>2</c:v>
                </c:pt>
                <c:pt idx="15">
                  <c:v>1</c:v>
                </c:pt>
                <c:pt idx="16">
                  <c:v>1</c:v>
                </c:pt>
                <c:pt idx="17">
                  <c:v>1</c:v>
                </c:pt>
                <c:pt idx="18">
                  <c:v>1</c:v>
                </c:pt>
                <c:pt idx="19">
                  <c:v>2</c:v>
                </c:pt>
                <c:pt idx="20">
                  <c:v>5</c:v>
                </c:pt>
                <c:pt idx="21">
                  <c:v>1</c:v>
                </c:pt>
                <c:pt idx="22">
                  <c:v>1</c:v>
                </c:pt>
                <c:pt idx="23">
                  <c:v>1</c:v>
                </c:pt>
                <c:pt idx="24">
                  <c:v>1</c:v>
                </c:pt>
                <c:pt idx="25">
                  <c:v>2</c:v>
                </c:pt>
                <c:pt idx="26">
                  <c:v>1</c:v>
                </c:pt>
                <c:pt idx="27">
                  <c:v>1</c:v>
                </c:pt>
                <c:pt idx="28">
                  <c:v>3</c:v>
                </c:pt>
                <c:pt idx="29">
                  <c:v>3</c:v>
                </c:pt>
                <c:pt idx="30">
                  <c:v>1</c:v>
                </c:pt>
                <c:pt idx="31">
                  <c:v>2</c:v>
                </c:pt>
                <c:pt idx="32">
                  <c:v>1</c:v>
                </c:pt>
                <c:pt idx="33">
                  <c:v>1</c:v>
                </c:pt>
                <c:pt idx="34">
                  <c:v>1</c:v>
                </c:pt>
                <c:pt idx="35">
                  <c:v>1</c:v>
                </c:pt>
                <c:pt idx="36">
                  <c:v>1</c:v>
                </c:pt>
                <c:pt idx="37">
                  <c:v>1</c:v>
                </c:pt>
                <c:pt idx="38">
                  <c:v>1</c:v>
                </c:pt>
                <c:pt idx="39">
                  <c:v>3</c:v>
                </c:pt>
                <c:pt idx="40">
                  <c:v>2</c:v>
                </c:pt>
                <c:pt idx="41">
                  <c:v>1</c:v>
                </c:pt>
                <c:pt idx="42">
                  <c:v>1</c:v>
                </c:pt>
                <c:pt idx="43">
                  <c:v>1</c:v>
                </c:pt>
                <c:pt idx="44">
                  <c:v>1</c:v>
                </c:pt>
                <c:pt idx="45">
                  <c:v>1</c:v>
                </c:pt>
                <c:pt idx="46">
                  <c:v>1</c:v>
                </c:pt>
                <c:pt idx="47">
                  <c:v>4</c:v>
                </c:pt>
                <c:pt idx="48">
                  <c:v>3</c:v>
                </c:pt>
                <c:pt idx="49">
                  <c:v>1</c:v>
                </c:pt>
                <c:pt idx="50">
                  <c:v>1</c:v>
                </c:pt>
                <c:pt idx="51">
                  <c:v>1</c:v>
                </c:pt>
                <c:pt idx="52">
                  <c:v>1</c:v>
                </c:pt>
                <c:pt idx="53">
                  <c:v>1</c:v>
                </c:pt>
                <c:pt idx="54">
                  <c:v>1</c:v>
                </c:pt>
                <c:pt idx="55">
                  <c:v>1</c:v>
                </c:pt>
                <c:pt idx="56">
                  <c:v>1</c:v>
                </c:pt>
                <c:pt idx="57">
                  <c:v>1</c:v>
                </c:pt>
                <c:pt idx="58">
                  <c:v>1</c:v>
                </c:pt>
                <c:pt idx="59">
                  <c:v>1</c:v>
                </c:pt>
                <c:pt idx="60">
                  <c:v>1</c:v>
                </c:pt>
                <c:pt idx="61">
                  <c:v>2</c:v>
                </c:pt>
                <c:pt idx="62">
                  <c:v>3</c:v>
                </c:pt>
                <c:pt idx="63">
                  <c:v>2</c:v>
                </c:pt>
                <c:pt idx="64">
                  <c:v>3</c:v>
                </c:pt>
                <c:pt idx="65">
                  <c:v>1</c:v>
                </c:pt>
                <c:pt idx="66">
                  <c:v>2</c:v>
                </c:pt>
                <c:pt idx="67">
                  <c:v>1</c:v>
                </c:pt>
                <c:pt idx="68">
                  <c:v>1</c:v>
                </c:pt>
                <c:pt idx="69">
                  <c:v>1</c:v>
                </c:pt>
                <c:pt idx="70">
                  <c:v>1</c:v>
                </c:pt>
                <c:pt idx="71">
                  <c:v>1</c:v>
                </c:pt>
                <c:pt idx="72">
                  <c:v>1</c:v>
                </c:pt>
                <c:pt idx="73">
                  <c:v>1</c:v>
                </c:pt>
                <c:pt idx="74">
                  <c:v>1</c:v>
                </c:pt>
                <c:pt idx="75">
                  <c:v>1</c:v>
                </c:pt>
                <c:pt idx="76">
                  <c:v>1</c:v>
                </c:pt>
                <c:pt idx="77">
                  <c:v>3</c:v>
                </c:pt>
                <c:pt idx="78">
                  <c:v>1</c:v>
                </c:pt>
                <c:pt idx="79">
                  <c:v>1</c:v>
                </c:pt>
                <c:pt idx="80">
                  <c:v>1</c:v>
                </c:pt>
                <c:pt idx="81">
                  <c:v>1</c:v>
                </c:pt>
                <c:pt idx="82">
                  <c:v>1</c:v>
                </c:pt>
                <c:pt idx="83">
                  <c:v>2</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2</c:v>
                </c:pt>
                <c:pt idx="102">
                  <c:v>2</c:v>
                </c:pt>
                <c:pt idx="103">
                  <c:v>1</c:v>
                </c:pt>
                <c:pt idx="104">
                  <c:v>3</c:v>
                </c:pt>
                <c:pt idx="105">
                  <c:v>2</c:v>
                </c:pt>
                <c:pt idx="106">
                  <c:v>1</c:v>
                </c:pt>
                <c:pt idx="107">
                  <c:v>1</c:v>
                </c:pt>
                <c:pt idx="108">
                  <c:v>2</c:v>
                </c:pt>
                <c:pt idx="109">
                  <c:v>7</c:v>
                </c:pt>
                <c:pt idx="110">
                  <c:v>1</c:v>
                </c:pt>
                <c:pt idx="111">
                  <c:v>1</c:v>
                </c:pt>
                <c:pt idx="112">
                  <c:v>3</c:v>
                </c:pt>
              </c:numCache>
            </c:numRef>
          </c:val>
        </c:ser>
        <c:axId val="42074041"/>
        <c:axId val="43122050"/>
      </c:barChart>
      <c:catAx>
        <c:axId val="42074041"/>
        <c:scaling>
          <c:orientation val="minMax"/>
        </c:scaling>
        <c:axPos val="b"/>
        <c:delete val="0"/>
        <c:numFmt formatCode="General" sourceLinked="1"/>
        <c:majorTickMark val="out"/>
        <c:minorTickMark val="none"/>
        <c:tickLblPos val="nextTo"/>
        <c:crossAx val="43122050"/>
        <c:crosses val="autoZero"/>
        <c:auto val="1"/>
        <c:lblOffset val="100"/>
        <c:noMultiLvlLbl val="0"/>
      </c:catAx>
      <c:valAx>
        <c:axId val="43122050"/>
        <c:scaling>
          <c:orientation val="minMax"/>
        </c:scaling>
        <c:axPos val="l"/>
        <c:majorGridlines/>
        <c:delete val="0"/>
        <c:numFmt formatCode="General" sourceLinked="1"/>
        <c:majorTickMark val="out"/>
        <c:minorTickMark val="none"/>
        <c:tickLblPos val="nextTo"/>
        <c:crossAx val="42074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710249"/>
        <c:axId val="57065650"/>
      </c:barChart>
      <c:catAx>
        <c:axId val="287102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65650"/>
        <c:crosses val="autoZero"/>
        <c:auto val="1"/>
        <c:lblOffset val="100"/>
        <c:noMultiLvlLbl val="0"/>
      </c:catAx>
      <c:valAx>
        <c:axId val="5706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0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828803"/>
        <c:axId val="58914908"/>
      </c:barChart>
      <c:catAx>
        <c:axId val="438288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14908"/>
        <c:crosses val="autoZero"/>
        <c:auto val="1"/>
        <c:lblOffset val="100"/>
        <c:noMultiLvlLbl val="0"/>
      </c:catAx>
      <c:valAx>
        <c:axId val="58914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472125"/>
        <c:axId val="7378214"/>
      </c:barChart>
      <c:catAx>
        <c:axId val="60472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78214"/>
        <c:crosses val="autoZero"/>
        <c:auto val="1"/>
        <c:lblOffset val="100"/>
        <c:noMultiLvlLbl val="0"/>
      </c:catAx>
      <c:valAx>
        <c:axId val="7378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403927"/>
        <c:axId val="60764432"/>
      </c:barChart>
      <c:catAx>
        <c:axId val="66403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64432"/>
        <c:crosses val="autoZero"/>
        <c:auto val="1"/>
        <c:lblOffset val="100"/>
        <c:noMultiLvlLbl val="0"/>
      </c:catAx>
      <c:valAx>
        <c:axId val="607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3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008977"/>
        <c:axId val="22971930"/>
      </c:barChart>
      <c:catAx>
        <c:axId val="100089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71930"/>
        <c:crosses val="autoZero"/>
        <c:auto val="1"/>
        <c:lblOffset val="100"/>
        <c:noMultiLvlLbl val="0"/>
      </c:catAx>
      <c:valAx>
        <c:axId val="22971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0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20779"/>
        <c:axId val="48787012"/>
      </c:barChart>
      <c:catAx>
        <c:axId val="5420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87012"/>
        <c:crosses val="autoZero"/>
        <c:auto val="1"/>
        <c:lblOffset val="100"/>
        <c:noMultiLvlLbl val="0"/>
      </c:catAx>
      <c:valAx>
        <c:axId val="48787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429925"/>
        <c:axId val="59433870"/>
      </c:barChart>
      <c:catAx>
        <c:axId val="364299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33870"/>
        <c:crosses val="autoZero"/>
        <c:auto val="1"/>
        <c:lblOffset val="100"/>
        <c:noMultiLvlLbl val="0"/>
      </c:catAx>
      <c:valAx>
        <c:axId val="5943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142783"/>
        <c:axId val="49414136"/>
      </c:barChart>
      <c:catAx>
        <c:axId val="65142783"/>
        <c:scaling>
          <c:orientation val="minMax"/>
        </c:scaling>
        <c:axPos val="b"/>
        <c:delete val="1"/>
        <c:majorTickMark val="out"/>
        <c:minorTickMark val="none"/>
        <c:tickLblPos val="none"/>
        <c:crossAx val="49414136"/>
        <c:crosses val="autoZero"/>
        <c:auto val="1"/>
        <c:lblOffset val="100"/>
        <c:noMultiLvlLbl val="0"/>
      </c:catAx>
      <c:valAx>
        <c:axId val="49414136"/>
        <c:scaling>
          <c:orientation val="minMax"/>
        </c:scaling>
        <c:axPos val="l"/>
        <c:delete val="1"/>
        <c:majorTickMark val="out"/>
        <c:minorTickMark val="none"/>
        <c:tickLblPos val="none"/>
        <c:crossAx val="65142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Smith" refreshedVersion="5">
  <cacheSource type="worksheet">
    <worksheetSource ref="A2:BL16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bongappetit keto"/>
        <s v="eatsacrilicious cannabisdinner southboston"/>
        <s v="badmaash badmaashla bongappetit indianfood marijuana"/>
        <s v="marijuana thc cbd"/>
        <s v="cannabis cannabiscommunity cannabisculture cannabisgrow"/>
        <s v="cannabis edibles losangeles infused treats terpquest terpenes"/>
        <s v="cannabis"/>
        <s v="repost"/>
        <s v="cannabis edibles losangeles infused treats terpquest terpenes green marijuana dinnercrew winter cannabiscommunity"/>
        <s v="ladontplay"/>
        <s v="dogsofig dogsofinstagram innout puppypattie dogsofla weeddogs cuteaf cutenessoverlo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18-12-04T04:06:32.000"/>
        <d v="2018-12-05T18:06:50.000"/>
        <d v="2018-12-09T03:59:46.000"/>
        <d v="2018-12-11T21:24:58.000"/>
        <d v="2018-12-15T01:37:36.000"/>
        <d v="2018-12-16T15:48:28.000"/>
        <d v="2018-12-27T00:17:41.000"/>
        <d v="2019-01-03T04:27:03.000"/>
        <d v="2019-01-03T04:31:41.000"/>
        <d v="2019-01-03T09:21:51.000"/>
        <d v="2019-01-03T18:30:23.000"/>
        <d v="2019-01-08T22:58:41.000"/>
        <d v="2019-01-22T14:47:51.000"/>
        <d v="2019-01-27T02:36:49.000"/>
        <d v="2019-01-31T02:02:44.000"/>
        <d v="2018-12-15T17:20:31.000"/>
        <d v="2019-02-03T21:43:39.000"/>
        <d v="2019-02-03T22:56:15.000"/>
        <d v="2019-01-05T13:03:50.000"/>
        <d v="2019-02-05T23:37:50.000"/>
        <d v="2019-02-08T09:16:42.000"/>
        <d v="2019-02-10T00:26:50.000"/>
        <d v="2019-02-11T02:41:22.000"/>
        <d v="2019-02-11T18:17:01.000"/>
        <d v="2019-02-13T23:31:07.000"/>
        <d v="2019-02-14T04:06:34.000"/>
        <d v="2019-02-15T04:06:37.000"/>
        <d v="2019-02-15T20:59:24.000"/>
        <d v="2019-02-15T21:05:53.000"/>
        <d v="2019-02-18T04:33:44.000"/>
        <d v="2018-12-05T21:59:11.000"/>
        <d v="2018-12-05T22:00:22.000"/>
        <d v="2018-12-05T23:01:49.000"/>
        <d v="2018-12-06T09:27:22.000"/>
        <d v="2018-12-06T09:28:39.000"/>
        <d v="2018-12-09T20:23:45.000"/>
        <d v="2018-12-08T17:58:07.000"/>
        <d v="2019-02-13T14:37:57.000"/>
        <d v="2018-12-11T16:09:00.000"/>
        <d v="2018-12-11T21:24:22.000"/>
        <d v="2018-12-11T21:20:52.000"/>
        <d v="2018-12-14T04:20:57.000"/>
        <d v="2018-12-14T06:57:19.000"/>
        <d v="2018-12-14T17:33:39.000"/>
        <d v="2018-12-14T20:36:28.000"/>
        <d v="2018-12-15T07:27:00.000"/>
        <d v="2019-02-01T15:22:18.000"/>
        <d v="2018-12-15T16:40:01.000"/>
        <d v="2018-12-15T16:38:15.000"/>
        <d v="2018-12-15T16:43:34.000"/>
        <d v="2018-12-20T02:39:45.000"/>
        <d v="2018-12-20T16:19:44.000"/>
        <d v="2018-12-20T16:24:28.000"/>
        <d v="2018-12-21T00:56:54.000"/>
        <d v="2018-12-21T15:38:33.000"/>
        <d v="2018-12-21T17:03:46.000"/>
        <d v="2018-12-21T16:07:41.000"/>
        <d v="2018-12-21T16:16:37.000"/>
        <d v="2018-12-21T15:25:38.000"/>
        <d v="2018-12-21T16:18:16.000"/>
        <d v="2018-12-25T17:32:34.000"/>
        <d v="2018-12-25T17:35:05.000"/>
        <d v="2018-12-27T15:46:07.000"/>
        <d v="2018-12-29T17:52:43.000"/>
        <d v="2019-01-01T07:03:25.000"/>
        <d v="2018-12-31T11:35:38.000"/>
        <d v="2019-01-01T07:16:07.000"/>
        <d v="2019-01-01T18:32:12.000"/>
        <d v="2019-01-01T17:24:11.000"/>
        <d v="2019-01-01T17:25:11.000"/>
        <d v="2019-01-02T07:56:48.000"/>
        <d v="2018-12-02T09:18:41.000"/>
        <d v="2019-01-02T08:24:14.000"/>
        <d v="2019-01-02T16:49:05.000"/>
        <d v="2019-01-03T00:42:10.000"/>
        <d v="2019-01-03T00:50:49.000"/>
        <d v="2019-01-03T00:44:05.000"/>
        <d v="2019-01-03T00:47:44.000"/>
        <d v="2019-01-03T17:59:01.000"/>
        <d v="2019-01-03T04:13:22.000"/>
        <d v="2018-12-05T23:33:35.000"/>
        <d v="2019-01-04T15:17:18.000"/>
        <d v="2019-01-07T01:43:41.000"/>
        <d v="2018-12-05T23:30:42.000"/>
        <d v="2019-01-11T01:49:36.000"/>
        <d v="2019-01-11T07:30:31.000"/>
        <d v="2019-01-11T08:58:40.000"/>
        <d v="2019-01-14T18:51:49.000"/>
        <d v="2019-01-15T17:14:13.000"/>
        <d v="2019-01-15T17:16:19.000"/>
        <d v="2018-12-30T07:40:37.000"/>
        <d v="2019-01-04T21:56:37.000"/>
        <d v="2019-01-16T20:40:31.000"/>
        <d v="2019-01-01T07:24:01.000"/>
        <d v="2019-01-16T20:49:31.000"/>
        <d v="2019-01-16T20:52:32.000"/>
        <d v="2019-01-16T21:06:18.000"/>
        <d v="2019-01-16T21:52:23.000"/>
        <d v="2019-01-16T23:14:57.000"/>
        <d v="2019-01-16T23:14:16.000"/>
        <d v="2019-01-16T23:56:43.000"/>
        <d v="2018-12-07T13:37:41.000"/>
        <d v="2019-01-17T00:01:01.000"/>
        <d v="2019-01-18T07:34:25.000"/>
        <d v="2019-01-18T07:34:56.000"/>
        <d v="2019-01-23T08:22:03.000"/>
        <d v="2018-12-21T15:29:12.000"/>
        <d v="2019-01-24T00:51:35.000"/>
        <d v="2019-01-25T20:35:26.000"/>
        <d v="2018-12-21T01:05:34.000"/>
        <d v="2019-01-27T08:35:28.000"/>
        <d v="2019-01-28T18:09:34.000"/>
        <d v="2019-01-30T07:23:54.000"/>
        <d v="2019-01-31T16:30:25.000"/>
        <d v="2019-01-02T23:54:35.000"/>
        <d v="2019-02-01T15:12:08.000"/>
        <d v="2019-02-01T15:20:15.000"/>
        <d v="2019-02-03T04:32:47.000"/>
        <d v="2019-02-04T06:48:16.000"/>
        <d v="2019-02-04T15:35:43.000"/>
        <d v="2019-02-06T00:37:18.000"/>
        <d v="2018-12-04T04:05:26.000"/>
        <d v="2018-12-15T07:15:32.000"/>
        <d v="2018-12-15T16:49:47.000"/>
        <d v="2018-12-15T16:51:13.000"/>
        <d v="2018-12-17T10:19:25.000"/>
        <d v="2019-01-02T17:25:04.000"/>
        <d v="2019-02-09T18:16:46.000"/>
        <d v="2019-02-11T16:52:25.000"/>
        <d v="2019-02-13T01:20:21.000"/>
        <d v="2019-02-13T00:51:37.000"/>
        <d v="2019-02-14T09:05:59.000"/>
        <d v="2019-02-14T15:50:08.000"/>
        <d v="2019-02-15T02:27:24.000"/>
        <d v="2019-02-15T03:24:15.000"/>
        <d v="2019-02-15T03:25:00.000"/>
        <d v="2019-02-15T17:51:40.000"/>
        <d v="2019-02-15T17:53:45.000"/>
        <d v="2019-02-16T04:34:56.000"/>
        <d v="2019-02-16T18:21:43.000"/>
        <d v="2019-02-16T18:28:17.000"/>
        <d v="2019-02-17T17:40:19.000"/>
        <d v="2019-02-17T17:40:35.000"/>
        <d v="2019-02-17T17:47:03.000"/>
        <d v="2019-02-15T17:45:16.000"/>
        <d v="2019-02-17T17:43:06.000"/>
        <d v="2019-02-17T17:43:45.000"/>
        <d v="2019-02-17T17:47:41.000"/>
        <d v="2019-02-17T17:58:33.000"/>
        <d v="2019-02-19T00:43:33.000"/>
        <d v="2019-02-19T00:20:41.000"/>
        <d v="2018-12-05T06:18:46.000"/>
        <d v="2018-12-14T04:20:17.000"/>
        <d v="2018-12-31T01:18:06.000"/>
        <d v="2018-12-31T06:27:45.000"/>
        <d v="2019-02-05T23:32:03.000"/>
        <d v="2019-02-06T01:05:08.000"/>
        <d v="2019-02-08T20:29:30.000"/>
        <d v="2019-02-13T21:45:12.000"/>
        <d v="2019-02-15T02:17:19.000"/>
        <d v="2019-02-15T20:03:00.000"/>
        <d v="2019-02-18T23:24:23.000"/>
        <d v="2019-02-19T00:55:11.000"/>
      </sharedItems>
      <fieldGroup par="66" base="22">
        <rangePr groupBy="hours" autoEnd="1" autoStart="1" startDate="2018-12-02T09:18:41.000" endDate="2019-02-19T00:55:11.000"/>
        <groupItems count="26">
          <s v="&lt;12/2/2018"/>
          <s v="12 AM"/>
          <s v="1 AM"/>
          <s v="2 AM"/>
          <s v="3 AM"/>
          <s v="4 AM"/>
          <s v="5 AM"/>
          <s v="6 AM"/>
          <s v="7 AM"/>
          <s v="8 AM"/>
          <s v="9 AM"/>
          <s v="10 AM"/>
          <s v="11 AM"/>
          <s v="12 PM"/>
          <s v="1 PM"/>
          <s v="2 PM"/>
          <s v="3 PM"/>
          <s v="4 PM"/>
          <s v="5 PM"/>
          <s v="6 PM"/>
          <s v="7 PM"/>
          <s v="8 PM"/>
          <s v="9 PM"/>
          <s v="10 PM"/>
          <s v="11 PM"/>
          <s v="&gt;2/1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02T09:18:41.000" endDate="2019-02-19T00:55:11.000"/>
        <groupItems count="368">
          <s v="&lt;12/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Months" databaseField="0">
      <sharedItems containsMixedTypes="0" count="0"/>
      <fieldGroup base="22">
        <rangePr groupBy="months" autoEnd="1" autoStart="1" startDate="2018-12-02T09:18:41.000" endDate="2019-02-19T00:55:11.000"/>
        <groupItems count="14">
          <s v="&lt;12/2/2018"/>
          <s v="Jan"/>
          <s v="Feb"/>
          <s v="Mar"/>
          <s v="Apr"/>
          <s v="May"/>
          <s v="Jun"/>
          <s v="Jul"/>
          <s v="Aug"/>
          <s v="Sep"/>
          <s v="Oct"/>
          <s v="Nov"/>
          <s v="Dec"/>
          <s v="&gt;2/19/2019"/>
        </groupItems>
      </fieldGroup>
    </cacheField>
    <cacheField name="Years" databaseField="0">
      <sharedItems containsMixedTypes="0" count="0"/>
      <fieldGroup base="22">
        <rangePr groupBy="years" autoEnd="1" autoStart="1" startDate="2018-12-02T09:18:41.000" endDate="2019-02-19T00:55:11.000"/>
        <groupItems count="4">
          <s v="&lt;12/2/2018"/>
          <s v="2018"/>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jesuispipis"/>
    <s v="rodrigo77alves"/>
    <m/>
    <m/>
    <m/>
    <m/>
    <m/>
    <m/>
    <m/>
    <m/>
    <s v="No"/>
    <n v="3"/>
    <m/>
    <m/>
    <x v="0"/>
    <d v="2018-12-04T04:06:32.000"/>
    <s v="@CannabisEncyclo @nuggets @rodrigo77alves"/>
    <m/>
    <m/>
    <x v="0"/>
    <m/>
    <s v="http://pbs.twimg.com/profile_images/957581577768394752/pGK0usTf_normal.jpg"/>
    <x v="0"/>
    <s v="https://twitter.com/#!/jesuispipis/status/1069805125420675073"/>
    <m/>
    <m/>
    <s v="1069805125420675073"/>
    <s v="1069804848780988417"/>
    <b v="0"/>
    <n v="0"/>
    <s v="1311502922"/>
    <b v="0"/>
    <s v="und"/>
    <m/>
    <s v=""/>
    <b v="0"/>
    <n v="0"/>
    <s v=""/>
    <s v="Twitter for Android"/>
    <b v="0"/>
    <s v="1069804848780988417"/>
    <s v="Tweet"/>
    <n v="0"/>
    <n v="0"/>
    <m/>
    <m/>
    <m/>
    <m/>
    <m/>
    <m/>
    <m/>
    <m/>
    <n v="1"/>
    <s v="5"/>
    <s v="5"/>
    <m/>
    <m/>
    <m/>
    <m/>
    <m/>
    <m/>
    <m/>
    <m/>
    <m/>
  </r>
  <r>
    <s v="waffleye"/>
    <s v="cannabisencyclo"/>
    <m/>
    <m/>
    <m/>
    <m/>
    <m/>
    <m/>
    <m/>
    <m/>
    <s v="No"/>
    <n v="6"/>
    <m/>
    <m/>
    <x v="0"/>
    <d v="2018-12-05T18:06:50.000"/>
    <s v="A large part of our inspiration for creating Waffleye came from watching #bongappetit while our founder was undergoing chemo treatment. This #keto recipe is for @CannabisEncyclo, the… https://t.co/g5DH17oliN"/>
    <s v="https://www.instagram.com/p/BrA92uEnhXR/?utm_source=ig_twitter_share&amp;igshid=1sbj9hcfndh1u"/>
    <s v="instagram.com"/>
    <x v="1"/>
    <m/>
    <s v="http://pbs.twimg.com/profile_images/1064578562970214400/hBgFsMbd_normal.jpg"/>
    <x v="1"/>
    <s v="https://twitter.com/#!/waffleye/status/1070378981709488128"/>
    <m/>
    <m/>
    <s v="1070378981709488128"/>
    <m/>
    <b v="0"/>
    <n v="0"/>
    <s v=""/>
    <b v="0"/>
    <s v="en"/>
    <m/>
    <s v=""/>
    <b v="0"/>
    <n v="0"/>
    <s v=""/>
    <s v="Instagram"/>
    <b v="0"/>
    <s v="1070378981709488128"/>
    <s v="Tweet"/>
    <n v="0"/>
    <n v="0"/>
    <m/>
    <m/>
    <m/>
    <m/>
    <m/>
    <m/>
    <m/>
    <m/>
    <n v="1"/>
    <s v="1"/>
    <s v="1"/>
    <n v="1"/>
    <n v="3.7037037037037037"/>
    <n v="0"/>
    <n v="0"/>
    <n v="0"/>
    <n v="0"/>
    <n v="26"/>
    <n v="96.29629629629629"/>
    <n v="27"/>
  </r>
  <r>
    <s v="highfinanceshow"/>
    <s v="mreugenemonroe"/>
    <m/>
    <m/>
    <m/>
    <m/>
    <m/>
    <m/>
    <m/>
    <m/>
    <s v="No"/>
    <n v="7"/>
    <m/>
    <m/>
    <x v="0"/>
    <d v="2018-12-09T03:59:46.000"/>
    <s v="We had a blast at the #EatSacrilicious #CannabisDinner in #SouthBoston yesterday - especially great to meet two guys we were long time fans of @MrEugeneMonroe and @CannabisEncyclo -you guys have proven to hustle hard &amp;amp; go 10x all in on your passion 🌱 https://t.co/rlkCmUz5EI"/>
    <m/>
    <m/>
    <x v="2"/>
    <s v="https://pbs.twimg.com/media/Dt8kfZaWwAAiA2c.jpg"/>
    <s v="https://pbs.twimg.com/media/Dt8kfZaWwAAiA2c.jpg"/>
    <x v="2"/>
    <s v="https://twitter.com/#!/highfinanceshow/status/1071615363178217473"/>
    <m/>
    <m/>
    <s v="1071615363178217473"/>
    <m/>
    <b v="0"/>
    <n v="2"/>
    <s v=""/>
    <b v="0"/>
    <s v="en"/>
    <m/>
    <s v=""/>
    <b v="0"/>
    <n v="0"/>
    <s v=""/>
    <s v="Twitter for iPhone"/>
    <b v="0"/>
    <s v="1071615363178217473"/>
    <s v="Tweet"/>
    <n v="0"/>
    <n v="0"/>
    <m/>
    <m/>
    <m/>
    <m/>
    <m/>
    <m/>
    <m/>
    <m/>
    <n v="1"/>
    <s v="14"/>
    <s v="14"/>
    <n v="4"/>
    <n v="9.75609756097561"/>
    <n v="1"/>
    <n v="2.4390243902439024"/>
    <n v="0"/>
    <n v="0"/>
    <n v="36"/>
    <n v="87.8048780487805"/>
    <n v="41"/>
  </r>
  <r>
    <s v="missamanda1895"/>
    <s v="slightlystoopid"/>
    <m/>
    <m/>
    <m/>
    <m/>
    <m/>
    <m/>
    <m/>
    <m/>
    <s v="No"/>
    <n v="9"/>
    <m/>
    <m/>
    <x v="0"/>
    <d v="2018-12-11T21:24:58.000"/>
    <s v="@JodieEmery @edrosenthal @CannabisCulture @MassRoots @ImYourKid @CherylShuman @CannabisEncyclo @VanessaMarigold @CANNiLIVE @kandavolu @HamiltonMorris @ArmyOfPotheads @Alchemist @VICE @VICELAND @ActionBronson @realmedicineMI @NORML @ornorml @drmikehart @gnash @SlightlyStoopid"/>
    <m/>
    <m/>
    <x v="0"/>
    <m/>
    <s v="http://pbs.twimg.com/profile_images/1042964410992615426/f-me7Ab9_normal.jpg"/>
    <x v="3"/>
    <s v="https://twitter.com/#!/missamanda1895/status/1072603169786597377"/>
    <m/>
    <m/>
    <s v="1072603169786597377"/>
    <s v="1072602475344117761"/>
    <b v="0"/>
    <n v="1"/>
    <s v="968189958040190976"/>
    <b v="0"/>
    <s v="und"/>
    <m/>
    <s v=""/>
    <b v="0"/>
    <n v="0"/>
    <s v=""/>
    <s v="Twitter Web Client"/>
    <b v="0"/>
    <s v="1072602475344117761"/>
    <s v="Tweet"/>
    <n v="0"/>
    <n v="0"/>
    <m/>
    <m/>
    <m/>
    <m/>
    <m/>
    <m/>
    <m/>
    <m/>
    <n v="1"/>
    <s v="2"/>
    <s v="2"/>
    <m/>
    <m/>
    <m/>
    <m/>
    <m/>
    <m/>
    <m/>
    <m/>
    <m/>
  </r>
  <r>
    <s v="blinke11"/>
    <s v="msmithbubbles"/>
    <m/>
    <m/>
    <m/>
    <m/>
    <m/>
    <m/>
    <m/>
    <m/>
    <s v="No"/>
    <n v="31"/>
    <m/>
    <m/>
    <x v="0"/>
    <d v="2018-12-15T01:37:36.000"/>
    <s v="@CannabisEncyclo @TomArnold @kathygriffin @CaslerNoel @MSmithBubbles https://t.co/GyzYYnzdd1"/>
    <m/>
    <m/>
    <x v="0"/>
    <s v="https://pbs.twimg.com/tweet_video_thumb/Dua9e2TVAAEF7B4.jpg"/>
    <s v="https://pbs.twimg.com/tweet_video_thumb/Dua9e2TVAAEF7B4.jpg"/>
    <x v="4"/>
    <s v="https://twitter.com/#!/blinke11/status/1073753911746486274"/>
    <m/>
    <m/>
    <s v="1073753911746486274"/>
    <s v="1073632121850191872"/>
    <b v="0"/>
    <n v="0"/>
    <s v="1311502922"/>
    <b v="0"/>
    <s v="und"/>
    <m/>
    <s v=""/>
    <b v="0"/>
    <n v="0"/>
    <s v=""/>
    <s v="Twitter for Android"/>
    <b v="0"/>
    <s v="1073632121850191872"/>
    <s v="Tweet"/>
    <n v="0"/>
    <n v="0"/>
    <m/>
    <m/>
    <m/>
    <m/>
    <m/>
    <m/>
    <m/>
    <m/>
    <n v="1"/>
    <s v="7"/>
    <s v="7"/>
    <m/>
    <m/>
    <m/>
    <m/>
    <m/>
    <m/>
    <m/>
    <m/>
    <m/>
  </r>
  <r>
    <s v="n7nms"/>
    <s v="cannabisencyclo"/>
    <m/>
    <m/>
    <m/>
    <m/>
    <m/>
    <m/>
    <m/>
    <m/>
    <s v="No"/>
    <n v="36"/>
    <m/>
    <m/>
    <x v="1"/>
    <d v="2018-12-16T15:48:28.000"/>
    <s v="@CannabisEncyclo Ry, Love your knowledge on BongAppetit! Should I grind and decarb, or decarb and grind? What works… https://t.co/7ZE1ntaXVe"/>
    <s v="https://twitter.com/i/web/status/1074330425923985409"/>
    <s v="twitter.com"/>
    <x v="0"/>
    <m/>
    <s v="http://pbs.twimg.com/profile_images/2407764310/rqs7uge3p5dpok089j3u_normal.jpeg"/>
    <x v="5"/>
    <s v="https://twitter.com/#!/n7nms/status/1074330425923985409"/>
    <m/>
    <m/>
    <s v="1074330425923985409"/>
    <m/>
    <b v="0"/>
    <n v="0"/>
    <s v="1311502922"/>
    <b v="0"/>
    <s v="en"/>
    <m/>
    <s v=""/>
    <b v="0"/>
    <n v="0"/>
    <s v=""/>
    <s v="Twitter for Android"/>
    <b v="1"/>
    <s v="1074330425923985409"/>
    <s v="Tweet"/>
    <n v="0"/>
    <n v="0"/>
    <m/>
    <m/>
    <m/>
    <m/>
    <m/>
    <m/>
    <m/>
    <m/>
    <n v="1"/>
    <s v="1"/>
    <s v="1"/>
    <n v="2"/>
    <n v="11.11111111111111"/>
    <n v="2"/>
    <n v="11.11111111111111"/>
    <n v="0"/>
    <n v="0"/>
    <n v="14"/>
    <n v="77.77777777777777"/>
    <n v="18"/>
  </r>
  <r>
    <s v="richnwdc"/>
    <s v="imyourkid"/>
    <m/>
    <m/>
    <m/>
    <m/>
    <m/>
    <m/>
    <m/>
    <m/>
    <s v="No"/>
    <n v="37"/>
    <m/>
    <m/>
    <x v="0"/>
    <d v="2018-12-27T00:17:41.000"/>
    <s v="Thanks to @VanessaMarigold @CannabisEncyclo @ImYourKid and Bong Appetit and Kevin Bledsoe, I got my grill lit tonig… https://t.co/ncelBzC16E"/>
    <s v="https://twitter.com/i/web/status/1078082452759986176"/>
    <s v="twitter.com"/>
    <x v="0"/>
    <m/>
    <s v="http://pbs.twimg.com/profile_images/1009432826612191232/FjH90hFH_normal.jpg"/>
    <x v="6"/>
    <s v="https://twitter.com/#!/richnwdc/status/1078082452759986176"/>
    <m/>
    <m/>
    <s v="1078082452759986176"/>
    <m/>
    <b v="0"/>
    <n v="0"/>
    <s v=""/>
    <b v="0"/>
    <s v="en"/>
    <m/>
    <s v=""/>
    <b v="0"/>
    <n v="0"/>
    <s v=""/>
    <s v="Twitter for iPhone"/>
    <b v="1"/>
    <s v="1078082452759986176"/>
    <s v="Tweet"/>
    <n v="0"/>
    <n v="0"/>
    <m/>
    <m/>
    <m/>
    <m/>
    <m/>
    <m/>
    <m/>
    <m/>
    <n v="1"/>
    <s v="2"/>
    <s v="2"/>
    <m/>
    <m/>
    <m/>
    <m/>
    <m/>
    <m/>
    <m/>
    <m/>
    <m/>
  </r>
  <r>
    <s v="periodpam"/>
    <s v="montereyaq"/>
    <m/>
    <m/>
    <m/>
    <m/>
    <m/>
    <m/>
    <m/>
    <m/>
    <s v="No"/>
    <n v="40"/>
    <m/>
    <m/>
    <x v="0"/>
    <d v="2019-01-03T04:27:03.000"/>
    <s v="RT @CannabisEncyclo: I went to @MontereyAq and witnessed some sort of crab messiah phenomenon. Seriously, what’s happening here? #crabmessi…"/>
    <m/>
    <m/>
    <x v="0"/>
    <m/>
    <s v="http://pbs.twimg.com/profile_images/573928103191273472/1DWgpgBi_normal.jpeg"/>
    <x v="7"/>
    <s v="https://twitter.com/#!/periodpam/status/1080681924887224322"/>
    <m/>
    <m/>
    <s v="1080681924887224322"/>
    <m/>
    <b v="0"/>
    <n v="0"/>
    <s v=""/>
    <b v="0"/>
    <s v="en"/>
    <m/>
    <s v=""/>
    <b v="0"/>
    <n v="0"/>
    <s v="1080678479337709569"/>
    <s v="Twitter for iPhone"/>
    <b v="0"/>
    <s v="1080678479337709569"/>
    <s v="Tweet"/>
    <n v="0"/>
    <n v="0"/>
    <m/>
    <m/>
    <m/>
    <m/>
    <m/>
    <m/>
    <m/>
    <m/>
    <n v="1"/>
    <s v="6"/>
    <s v="6"/>
    <n v="0"/>
    <n v="0"/>
    <n v="0"/>
    <n v="0"/>
    <n v="0"/>
    <n v="0"/>
    <n v="20"/>
    <n v="100"/>
    <n v="20"/>
  </r>
  <r>
    <s v="cold9111"/>
    <s v="montereyaq"/>
    <m/>
    <m/>
    <m/>
    <m/>
    <m/>
    <m/>
    <m/>
    <m/>
    <s v="No"/>
    <n v="42"/>
    <m/>
    <m/>
    <x v="0"/>
    <d v="2019-01-03T04:31:41.000"/>
    <s v="RT @CannabisEncyclo: I went to @MontereyAq and witnessed some sort of crab messiah phenomenon. Seriously, what’s happening here? #crabmessi…"/>
    <m/>
    <m/>
    <x v="0"/>
    <m/>
    <s v="http://pbs.twimg.com/profile_images/1086962341529423872/OHi7VTnr_normal.jpg"/>
    <x v="8"/>
    <s v="https://twitter.com/#!/cold9111/status/1080683090744365057"/>
    <m/>
    <m/>
    <s v="1080683090744365057"/>
    <m/>
    <b v="0"/>
    <n v="0"/>
    <s v=""/>
    <b v="0"/>
    <s v="en"/>
    <m/>
    <s v=""/>
    <b v="0"/>
    <n v="0"/>
    <s v="1080678479337709569"/>
    <s v="Twitter for iPhone"/>
    <b v="0"/>
    <s v="1080678479337709569"/>
    <s v="Tweet"/>
    <n v="0"/>
    <n v="0"/>
    <m/>
    <m/>
    <m/>
    <m/>
    <m/>
    <m/>
    <m/>
    <m/>
    <n v="1"/>
    <s v="6"/>
    <s v="6"/>
    <m/>
    <m/>
    <m/>
    <m/>
    <m/>
    <m/>
    <m/>
    <m/>
    <m/>
  </r>
  <r>
    <s v="chefapelila"/>
    <s v="montereyaq"/>
    <m/>
    <m/>
    <m/>
    <m/>
    <m/>
    <m/>
    <m/>
    <m/>
    <s v="No"/>
    <n v="44"/>
    <m/>
    <m/>
    <x v="0"/>
    <d v="2019-01-03T09:21:51.000"/>
    <s v="RT @CannabisEncyclo: I went to @MontereyAq and witnessed some sort of crab messiah phenomenon. Seriously, what’s happening here? #crabmessi…"/>
    <m/>
    <m/>
    <x v="0"/>
    <m/>
    <s v="http://pbs.twimg.com/profile_images/1081843410518953984/Sl5UTVnP_normal.jpg"/>
    <x v="9"/>
    <s v="https://twitter.com/#!/chefapelila/status/1080756114944229376"/>
    <m/>
    <m/>
    <s v="1080756114944229376"/>
    <m/>
    <b v="0"/>
    <n v="0"/>
    <s v=""/>
    <b v="0"/>
    <s v="en"/>
    <m/>
    <s v=""/>
    <b v="0"/>
    <n v="3"/>
    <s v="1080678479337709569"/>
    <s v="Twitter for iPhone"/>
    <b v="0"/>
    <s v="1080678479337709569"/>
    <s v="Tweet"/>
    <n v="0"/>
    <n v="0"/>
    <m/>
    <m/>
    <m/>
    <m/>
    <m/>
    <m/>
    <m/>
    <m/>
    <n v="1"/>
    <s v="6"/>
    <s v="6"/>
    <m/>
    <m/>
    <m/>
    <m/>
    <m/>
    <m/>
    <m/>
    <m/>
    <m/>
  </r>
  <r>
    <s v="djgotvapes"/>
    <s v="montereyaq"/>
    <m/>
    <m/>
    <m/>
    <m/>
    <m/>
    <m/>
    <m/>
    <m/>
    <s v="No"/>
    <n v="46"/>
    <m/>
    <m/>
    <x v="0"/>
    <d v="2019-01-03T18:30:23.000"/>
    <s v="RT @CannabisEncyclo: I went to @MontereyAq and witnessed some sort of crab messiah phenomenon. Seriously, what’s happening here? #crabmessi…"/>
    <m/>
    <m/>
    <x v="0"/>
    <m/>
    <s v="http://pbs.twimg.com/profile_images/960344183100854277/gCjRiPAs_normal.jpg"/>
    <x v="10"/>
    <s v="https://twitter.com/#!/djgotvapes/status/1080894158133448706"/>
    <m/>
    <m/>
    <s v="1080894158133448706"/>
    <m/>
    <b v="0"/>
    <n v="0"/>
    <s v=""/>
    <b v="0"/>
    <s v="en"/>
    <m/>
    <s v=""/>
    <b v="0"/>
    <n v="0"/>
    <s v="1080678479337709569"/>
    <s v="Twitter for Android"/>
    <b v="0"/>
    <s v="1080678479337709569"/>
    <s v="Tweet"/>
    <n v="0"/>
    <n v="0"/>
    <m/>
    <m/>
    <m/>
    <m/>
    <m/>
    <m/>
    <m/>
    <m/>
    <n v="1"/>
    <s v="6"/>
    <s v="6"/>
    <m/>
    <m/>
    <m/>
    <m/>
    <m/>
    <m/>
    <m/>
    <m/>
    <m/>
  </r>
  <r>
    <s v="badmaashla"/>
    <s v="imyourkid"/>
    <m/>
    <m/>
    <m/>
    <m/>
    <m/>
    <m/>
    <m/>
    <m/>
    <s v="No"/>
    <n v="48"/>
    <m/>
    <m/>
    <x v="0"/>
    <d v="2019-01-08T22:58:41.000"/>
    <s v="â€œback home smokin legalâ€_x000a_- Remember when we did that?! Shoutout @imyourkid &amp;amp; @CannabisEncyclo &amp;amp; @vanessamarigold #BADMAASH #BADMAASHLA #bongappetit #indianfood #marijuana _x000a_ãƒ»ãƒ»ãƒ»_x000a_ðŸ”¥ðŸ”¥ðŸ”¥ @â€¦ https://t.co/Ax6WrFYnhQ"/>
    <s v="https://www.instagram.com/p/BsZCSQhBi-Q/?utm_source=ig_twitter_share&amp;igshid=nsppot0hhcdx"/>
    <s v="instagram.com"/>
    <x v="3"/>
    <m/>
    <s v="http://pbs.twimg.com/profile_images/763660159537197056/QFlj9rRg_normal.jpg"/>
    <x v="11"/>
    <s v="https://twitter.com/#!/badmaashla/status/1082773617337864192"/>
    <n v="34.07878"/>
    <n v="-118.36113"/>
    <s v="1082773617337864192"/>
    <m/>
    <b v="0"/>
    <n v="2"/>
    <s v=""/>
    <b v="0"/>
    <s v="en"/>
    <m/>
    <s v=""/>
    <b v="0"/>
    <n v="0"/>
    <s v=""/>
    <s v="Instagram"/>
    <b v="0"/>
    <s v="1082773617337864192"/>
    <s v="Tweet"/>
    <n v="0"/>
    <n v="0"/>
    <s v="-118.668404,33.704538 _x000a_-118.155409,33.704538 _x000a_-118.155409,34.337041 _x000a_-118.668404,34.337041"/>
    <s v="United States"/>
    <s v="US"/>
    <s v="Los Angeles, CA"/>
    <s v="3b77caf94bfc81fe"/>
    <s v="Los Angeles"/>
    <s v="city"/>
    <s v="https://api.twitter.com/1.1/geo/id/3b77caf94bfc81fe.json"/>
    <n v="1"/>
    <s v="2"/>
    <s v="2"/>
    <m/>
    <m/>
    <m/>
    <m/>
    <m/>
    <m/>
    <m/>
    <m/>
    <m/>
  </r>
  <r>
    <s v="cannabistsgroup"/>
    <s v="cannabisencyclo"/>
    <m/>
    <m/>
    <m/>
    <m/>
    <m/>
    <m/>
    <m/>
    <m/>
    <s v="No"/>
    <n v="51"/>
    <m/>
    <m/>
    <x v="0"/>
    <d v="2019-01-22T14:47:51.000"/>
    <s v="Did you know that marijuana milkshakes, called Bhang, are very popular in India?_x000a_#marijuana #thc #cbd _x000a_._x000a_._x000a_@CannabisEncyclo"/>
    <m/>
    <m/>
    <x v="4"/>
    <m/>
    <s v="http://pbs.twimg.com/profile_images/1014894537490255875/dEPVuG2u_normal.jpg"/>
    <x v="12"/>
    <s v="https://twitter.com/#!/cannabistsgroup/status/1087723523794178050"/>
    <m/>
    <m/>
    <s v="1087723523794178050"/>
    <m/>
    <b v="0"/>
    <n v="1"/>
    <s v=""/>
    <b v="0"/>
    <s v="en"/>
    <m/>
    <s v=""/>
    <b v="0"/>
    <n v="0"/>
    <s v=""/>
    <s v="Twitter for iPhone"/>
    <b v="0"/>
    <s v="1087723523794178050"/>
    <s v="Tweet"/>
    <n v="0"/>
    <n v="0"/>
    <m/>
    <m/>
    <m/>
    <m/>
    <m/>
    <m/>
    <m/>
    <m/>
    <n v="1"/>
    <s v="1"/>
    <s v="1"/>
    <n v="1"/>
    <n v="5.882352941176471"/>
    <n v="0"/>
    <n v="0"/>
    <n v="0"/>
    <n v="0"/>
    <n v="16"/>
    <n v="94.11764705882354"/>
    <n v="17"/>
  </r>
  <r>
    <s v="jackiemae_18"/>
    <s v="vanessamarigold"/>
    <m/>
    <m/>
    <m/>
    <m/>
    <m/>
    <m/>
    <m/>
    <m/>
    <s v="No"/>
    <n v="52"/>
    <m/>
    <m/>
    <x v="0"/>
    <d v="2019-01-27T02:36:49.000"/>
    <s v="@CannabisEncyclo  and @VanessaMarigold  Bong Appetiti is so addicting. Thank you guys for sharing such beautiful gr… https://t.co/LyiuBQqZZA"/>
    <s v="https://twitter.com/i/web/status/1089351490278445056"/>
    <s v="twitter.com"/>
    <x v="0"/>
    <m/>
    <s v="http://pbs.twimg.com/profile_images/1084609752083189767/DZiDfE8T_normal.jpg"/>
    <x v="13"/>
    <s v="https://twitter.com/#!/jackiemae_18/status/1089351490278445056"/>
    <m/>
    <m/>
    <s v="1089351490278445056"/>
    <m/>
    <b v="0"/>
    <n v="0"/>
    <s v="1311502922"/>
    <b v="0"/>
    <s v="en"/>
    <m/>
    <s v=""/>
    <b v="0"/>
    <n v="0"/>
    <s v=""/>
    <s v="Twitter for iPhone"/>
    <b v="1"/>
    <s v="1089351490278445056"/>
    <s v="Tweet"/>
    <n v="0"/>
    <n v="0"/>
    <m/>
    <m/>
    <m/>
    <m/>
    <m/>
    <m/>
    <m/>
    <m/>
    <n v="1"/>
    <s v="2"/>
    <s v="2"/>
    <m/>
    <m/>
    <m/>
    <m/>
    <m/>
    <m/>
    <m/>
    <m/>
    <m/>
  </r>
  <r>
    <s v="druyljjr"/>
    <s v="cannabisencyclo"/>
    <m/>
    <m/>
    <m/>
    <m/>
    <m/>
    <m/>
    <m/>
    <m/>
    <s v="No"/>
    <n v="54"/>
    <m/>
    <m/>
    <x v="0"/>
    <d v="2019-01-31T02:02:44.000"/>
    <s v="Learn to be well! #cannabis #cannabiscommunity #cannabisculture #cannabisgrow cannabis_noire @CannabisEncyclo… https://t.co/jpUXZYdtaB"/>
    <s v="https://twitter.com/i/web/status/1090792467627003904"/>
    <s v="twitter.com"/>
    <x v="5"/>
    <m/>
    <s v="http://pbs.twimg.com/profile_images/668199547395551232/s1b9WfGZ_normal.jpg"/>
    <x v="14"/>
    <s v="https://twitter.com/#!/druyljjr/status/1090792467627003904"/>
    <m/>
    <m/>
    <s v="1090792467627003904"/>
    <m/>
    <b v="0"/>
    <n v="0"/>
    <s v=""/>
    <b v="0"/>
    <s v="en"/>
    <m/>
    <s v=""/>
    <b v="0"/>
    <n v="0"/>
    <s v=""/>
    <s v="Instagram"/>
    <b v="1"/>
    <s v="1090792467627003904"/>
    <s v="Tweet"/>
    <n v="0"/>
    <n v="0"/>
    <m/>
    <m/>
    <m/>
    <m/>
    <m/>
    <m/>
    <m/>
    <m/>
    <n v="1"/>
    <s v="1"/>
    <s v="1"/>
    <n v="1"/>
    <n v="10"/>
    <n v="0"/>
    <n v="0"/>
    <n v="0"/>
    <n v="0"/>
    <n v="9"/>
    <n v="90"/>
    <n v="10"/>
  </r>
  <r>
    <s v="andyjuett"/>
    <s v="sid_pink"/>
    <m/>
    <m/>
    <m/>
    <m/>
    <m/>
    <m/>
    <m/>
    <m/>
    <s v="No"/>
    <n v="55"/>
    <m/>
    <m/>
    <x v="0"/>
    <d v="2018-12-15T17:20:31.000"/>
    <s v="@CannabisEncyclo @ScottHastings As @sid_pink says: This math ✅’s out. I appreciated all of that at the end of the game. Healthy, intense competition."/>
    <m/>
    <m/>
    <x v="0"/>
    <m/>
    <s v="http://pbs.twimg.com/profile_images/1010283144761597952/TU3r9uog_normal.jpg"/>
    <x v="15"/>
    <s v="https://twitter.com/#!/andyjuett/status/1073991203299966977"/>
    <m/>
    <m/>
    <s v="1073991203299966977"/>
    <s v="1073981013947121664"/>
    <b v="0"/>
    <n v="3"/>
    <s v="1311502922"/>
    <b v="0"/>
    <s v="en"/>
    <m/>
    <s v=""/>
    <b v="0"/>
    <n v="0"/>
    <s v=""/>
    <s v="Twitter for iPhone"/>
    <b v="0"/>
    <s v="1073981013947121664"/>
    <s v="Tweet"/>
    <n v="0"/>
    <n v="0"/>
    <m/>
    <m/>
    <m/>
    <m/>
    <m/>
    <m/>
    <m/>
    <m/>
    <n v="1"/>
    <s v="5"/>
    <s v="5"/>
    <m/>
    <m/>
    <m/>
    <m/>
    <m/>
    <m/>
    <m/>
    <m/>
    <m/>
  </r>
  <r>
    <s v="cannaboisseurs"/>
    <s v="cannabisencyclo"/>
    <m/>
    <m/>
    <m/>
    <m/>
    <m/>
    <m/>
    <m/>
    <m/>
    <s v="No"/>
    <n v="56"/>
    <m/>
    <m/>
    <x v="1"/>
    <d v="2019-02-03T21:43:39.000"/>
    <s v="@CannabisEncyclo ðŸ¤˜ðŸ½ðŸ¤˜ðŸ½ https://t.co/IYAiuHZF1L"/>
    <s v="https://twitter.com/VICELAND/status/1092170864508846080"/>
    <s v="twitter.com"/>
    <x v="0"/>
    <m/>
    <s v="http://pbs.twimg.com/profile_images/1086577324835758083/cI8x0ScD_normal.jpg"/>
    <x v="16"/>
    <s v="https://twitter.com/#!/cannaboisseurs/status/1092176815676772357"/>
    <m/>
    <m/>
    <s v="1092176815676772357"/>
    <m/>
    <b v="0"/>
    <n v="0"/>
    <s v="1311502922"/>
    <b v="1"/>
    <s v="und"/>
    <m/>
    <s v="1092170864508846080"/>
    <b v="0"/>
    <n v="0"/>
    <s v=""/>
    <s v="Twitter for Android"/>
    <b v="0"/>
    <s v="1092176815676772357"/>
    <s v="Tweet"/>
    <n v="0"/>
    <n v="0"/>
    <m/>
    <m/>
    <m/>
    <m/>
    <m/>
    <m/>
    <m/>
    <m/>
    <n v="1"/>
    <s v="1"/>
    <s v="1"/>
    <n v="0"/>
    <n v="0"/>
    <n v="0"/>
    <n v="0"/>
    <n v="0"/>
    <n v="0"/>
    <n v="5"/>
    <n v="100"/>
    <n v="5"/>
  </r>
  <r>
    <s v="bluntbuckeye"/>
    <s v="cannabisencyclo"/>
    <m/>
    <m/>
    <m/>
    <m/>
    <m/>
    <m/>
    <m/>
    <m/>
    <s v="No"/>
    <n v="57"/>
    <m/>
    <m/>
    <x v="1"/>
    <d v="2019-02-03T22:56:15.000"/>
    <s v="@CannabisEncyclo https://t.co/mDY0J2LRZU"/>
    <s v="https://twitter.com/VICELAND/status/1092170864508846080"/>
    <s v="twitter.com"/>
    <x v="0"/>
    <m/>
    <s v="http://pbs.twimg.com/profile_images/1089371240698015745/OU26QJZn_normal.jpg"/>
    <x v="17"/>
    <s v="https://twitter.com/#!/bluntbuckeye/status/1092195088124411905"/>
    <m/>
    <m/>
    <s v="1092195088124411905"/>
    <m/>
    <b v="0"/>
    <n v="1"/>
    <s v="1311502922"/>
    <b v="1"/>
    <s v="und"/>
    <m/>
    <s v="1092170864508846080"/>
    <b v="0"/>
    <n v="0"/>
    <s v=""/>
    <s v="Twitter for iPhone"/>
    <b v="0"/>
    <s v="1092195088124411905"/>
    <s v="Tweet"/>
    <n v="0"/>
    <n v="0"/>
    <m/>
    <m/>
    <m/>
    <m/>
    <m/>
    <m/>
    <m/>
    <m/>
    <n v="1"/>
    <s v="1"/>
    <s v="1"/>
    <n v="0"/>
    <n v="0"/>
    <n v="0"/>
    <n v="0"/>
    <n v="0"/>
    <n v="0"/>
    <n v="1"/>
    <n v="100"/>
    <n v="1"/>
  </r>
  <r>
    <s v="daneyeel1"/>
    <s v="cannabisencyclo"/>
    <m/>
    <m/>
    <m/>
    <m/>
    <m/>
    <m/>
    <m/>
    <m/>
    <s v="No"/>
    <n v="58"/>
    <m/>
    <m/>
    <x v="1"/>
    <d v="2019-01-05T13:03:50.000"/>
    <s v="@CannabisEncyclo  Ry...i live in floriduh and watch bong appetite every time it is on. I love your show. I never kn… https://t.co/ksMW4NlHkE"/>
    <s v="https://twitter.com/i/web/status/1081536753746542597"/>
    <s v="twitter.com"/>
    <x v="0"/>
    <m/>
    <s v="http://pbs.twimg.com/profile_images/1081534740564369413/psK-Sjo8_normal.jpg"/>
    <x v="18"/>
    <s v="https://twitter.com/#!/daneyeel1/status/1081536753746542597"/>
    <m/>
    <m/>
    <s v="1081536753746542597"/>
    <m/>
    <b v="0"/>
    <n v="0"/>
    <s v="1311502922"/>
    <b v="0"/>
    <s v="en"/>
    <m/>
    <s v=""/>
    <b v="0"/>
    <n v="0"/>
    <s v=""/>
    <s v="Twitter Lite"/>
    <b v="1"/>
    <s v="1081536753746542597"/>
    <s v="Tweet"/>
    <n v="0"/>
    <n v="0"/>
    <m/>
    <m/>
    <m/>
    <m/>
    <m/>
    <m/>
    <m/>
    <m/>
    <n v="2"/>
    <s v="1"/>
    <s v="1"/>
    <n v="1"/>
    <n v="4.545454545454546"/>
    <n v="0"/>
    <n v="0"/>
    <n v="0"/>
    <n v="0"/>
    <n v="21"/>
    <n v="95.45454545454545"/>
    <n v="22"/>
  </r>
  <r>
    <s v="daneyeel1"/>
    <s v="cannabisencyclo"/>
    <m/>
    <m/>
    <m/>
    <m/>
    <m/>
    <m/>
    <m/>
    <m/>
    <s v="No"/>
    <n v="59"/>
    <m/>
    <m/>
    <x v="1"/>
    <d v="2019-02-05T23:37:50.000"/>
    <s v="@CannabisEncyclo Oh budz master..weedquilla and weedgaritas are the way. A bit difficult and a lot of prep but thanx to your decarb techniques I have found the perfect margarita. Why infuse mezcal...eat the worm! Get that lil bastard high first tho. 😈"/>
    <m/>
    <m/>
    <x v="0"/>
    <m/>
    <s v="http://pbs.twimg.com/profile_images/1081534740564369413/psK-Sjo8_normal.jpg"/>
    <x v="19"/>
    <s v="https://twitter.com/#!/daneyeel1/status/1092930327054635009"/>
    <m/>
    <m/>
    <s v="1092930327054635009"/>
    <s v="1092928872910344192"/>
    <b v="0"/>
    <n v="0"/>
    <s v="1311502922"/>
    <b v="0"/>
    <s v="en"/>
    <m/>
    <s v=""/>
    <b v="0"/>
    <n v="0"/>
    <s v=""/>
    <s v="Twitter Web App"/>
    <b v="0"/>
    <s v="1092928872910344192"/>
    <s v="Tweet"/>
    <n v="0"/>
    <n v="0"/>
    <m/>
    <m/>
    <m/>
    <m/>
    <m/>
    <m/>
    <m/>
    <m/>
    <n v="2"/>
    <s v="1"/>
    <s v="1"/>
    <n v="2"/>
    <n v="4.651162790697675"/>
    <n v="2"/>
    <n v="4.651162790697675"/>
    <n v="0"/>
    <n v="0"/>
    <n v="39"/>
    <n v="90.69767441860465"/>
    <n v="43"/>
  </r>
  <r>
    <s v="vanessareen"/>
    <s v="cannabisencyclo"/>
    <m/>
    <m/>
    <m/>
    <m/>
    <m/>
    <m/>
    <m/>
    <m/>
    <s v="No"/>
    <n v="60"/>
    <m/>
    <m/>
    <x v="1"/>
    <d v="2019-02-08T09:16:42.000"/>
    <s v="@CannabisEncyclo I love watching you and the gang on Bong Apertit. You guys are so amazing."/>
    <m/>
    <m/>
    <x v="0"/>
    <m/>
    <s v="http://pbs.twimg.com/profile_images/2294481540/dkmz3eu0qwd5x3vqvzqg_normal.jpeg"/>
    <x v="20"/>
    <s v="https://twitter.com/#!/vanessareen/status/1093800778353889285"/>
    <m/>
    <m/>
    <s v="1093800778353889285"/>
    <m/>
    <b v="0"/>
    <n v="0"/>
    <s v="1311502922"/>
    <b v="0"/>
    <s v="en"/>
    <m/>
    <s v=""/>
    <b v="0"/>
    <n v="0"/>
    <s v=""/>
    <s v="Twitter Web Client"/>
    <b v="0"/>
    <s v="1093800778353889285"/>
    <s v="Tweet"/>
    <n v="0"/>
    <n v="0"/>
    <m/>
    <m/>
    <m/>
    <m/>
    <m/>
    <m/>
    <m/>
    <m/>
    <n v="1"/>
    <s v="1"/>
    <s v="1"/>
    <n v="2"/>
    <n v="12.5"/>
    <n v="0"/>
    <n v="0"/>
    <n v="0"/>
    <n v="0"/>
    <n v="14"/>
    <n v="87.5"/>
    <n v="16"/>
  </r>
  <r>
    <s v="offgrid"/>
    <s v="jenniferkochsh1"/>
    <m/>
    <m/>
    <m/>
    <m/>
    <m/>
    <m/>
    <m/>
    <m/>
    <s v="No"/>
    <n v="61"/>
    <m/>
    <m/>
    <x v="0"/>
    <d v="2019-02-10T00:26:50.000"/>
    <s v="@dailydank714 @jenniferkochsh1 @CannabisEncyclo Awesome dude. Cannadian Cannabis Stocks pumping hard man.Thanks to Trudeau. Going to the moon man.  Buy buy buy."/>
    <m/>
    <m/>
    <x v="0"/>
    <m/>
    <s v="http://pbs.twimg.com/profile_images/1093984930365927424/Jh_6LCsx_normal.jpg"/>
    <x v="21"/>
    <s v="https://twitter.com/#!/offgrid/status/1094392212597682177"/>
    <m/>
    <m/>
    <s v="1094392212597682177"/>
    <s v="1094390062819663872"/>
    <b v="0"/>
    <n v="0"/>
    <s v="1363018068"/>
    <b v="0"/>
    <s v="en"/>
    <m/>
    <s v=""/>
    <b v="0"/>
    <n v="0"/>
    <s v=""/>
    <s v="Twitter Web App"/>
    <b v="0"/>
    <s v="1094390062819663872"/>
    <s v="Tweet"/>
    <n v="0"/>
    <n v="0"/>
    <m/>
    <m/>
    <m/>
    <m/>
    <m/>
    <m/>
    <m/>
    <m/>
    <n v="1"/>
    <s v="10"/>
    <s v="10"/>
    <m/>
    <m/>
    <m/>
    <m/>
    <m/>
    <m/>
    <m/>
    <m/>
    <m/>
  </r>
  <r>
    <s v="cloudcreamery"/>
    <s v="cannabisencyclo"/>
    <m/>
    <m/>
    <m/>
    <m/>
    <m/>
    <m/>
    <m/>
    <m/>
    <s v="No"/>
    <n v="64"/>
    <m/>
    <m/>
    <x v="1"/>
    <d v="2019-02-11T02:41:22.000"/>
    <s v="@CannabisEncyclo helping us out with the liquid nitrogen Saturday night with https://t.co/0vGhmquuzx cmaz.made  🌲🌲🌲🍦🍦🍦_x000a_._x000a_._x000a_._x000a_._x000a_#cannabis #edibles #losangeles #infused #treats #terpquest #terpenes… https://t.co/rouc2XtHKm"/>
    <s v="http://madegallery.la https://www.instagram.com/p/BtuVeBwh8-9/?utm_source=ig_twitter_share&amp;igshid=brcmmzjw27zy"/>
    <s v="madegallery.la instagram.com"/>
    <x v="6"/>
    <m/>
    <s v="http://pbs.twimg.com/profile_images/997650301908746241/ITbdJGoy_normal.jpg"/>
    <x v="22"/>
    <s v="https://twitter.com/#!/cloudcreamery/status/1094788453919711232"/>
    <m/>
    <m/>
    <s v="1094788453919711232"/>
    <m/>
    <b v="0"/>
    <n v="0"/>
    <s v="1311502922"/>
    <b v="0"/>
    <s v="en"/>
    <m/>
    <s v=""/>
    <b v="0"/>
    <n v="0"/>
    <s v=""/>
    <s v="Instagram"/>
    <b v="0"/>
    <s v="1094788453919711232"/>
    <s v="Tweet"/>
    <n v="0"/>
    <n v="0"/>
    <m/>
    <m/>
    <m/>
    <m/>
    <m/>
    <m/>
    <m/>
    <m/>
    <n v="1"/>
    <s v="1"/>
    <s v="1"/>
    <n v="1"/>
    <n v="5"/>
    <n v="0"/>
    <n v="0"/>
    <n v="0"/>
    <n v="0"/>
    <n v="19"/>
    <n v="95"/>
    <n v="20"/>
  </r>
  <r>
    <s v="jeffpossiel"/>
    <s v="tdazzl"/>
    <m/>
    <m/>
    <m/>
    <m/>
    <m/>
    <m/>
    <m/>
    <m/>
    <s v="No"/>
    <n v="65"/>
    <m/>
    <m/>
    <x v="0"/>
    <d v="2019-02-11T18:17:01.000"/>
    <s v="@kandavolu_x000a_@drsanjaygupta  _x000a_@WandaLJames_x000a_@herzberg10_x000a_@keithstroup_x000a_@drmicheleross_x000a_@metheridge_x000a_@CherylShuman_x000a_@Montel_Williams_x000a_@joerogan_x000a_@tdazzl _x000a_@CannabisEncyclo"/>
    <m/>
    <m/>
    <x v="0"/>
    <m/>
    <s v="http://pbs.twimg.com/profile_images/1091086215430971392/6pxItIKX_normal.jpg"/>
    <x v="23"/>
    <s v="https://twitter.com/#!/jeffpossiel/status/1095023917805096961"/>
    <m/>
    <m/>
    <s v="1095023917805096961"/>
    <s v="1095023594004987904"/>
    <b v="0"/>
    <n v="0"/>
    <s v="193337431"/>
    <b v="0"/>
    <s v="und"/>
    <m/>
    <s v=""/>
    <b v="0"/>
    <n v="0"/>
    <s v=""/>
    <s v="Twitter Web Client"/>
    <b v="0"/>
    <s v="1095023594004987904"/>
    <s v="Tweet"/>
    <n v="0"/>
    <n v="0"/>
    <m/>
    <m/>
    <m/>
    <m/>
    <m/>
    <m/>
    <m/>
    <m/>
    <n v="1"/>
    <s v="3"/>
    <s v="3"/>
    <m/>
    <m/>
    <m/>
    <m/>
    <m/>
    <m/>
    <m/>
    <m/>
    <m/>
  </r>
  <r>
    <s v="chuckweets"/>
    <s v="cannabisencyclo"/>
    <m/>
    <m/>
    <m/>
    <m/>
    <m/>
    <m/>
    <m/>
    <m/>
    <s v="No"/>
    <n v="77"/>
    <m/>
    <m/>
    <x v="1"/>
    <d v="2019-02-13T23:31:07.000"/>
    <s v="@CannabisEncyclo I’m having trouble finding recipes for making butter with oil. Is it possible?"/>
    <m/>
    <m/>
    <x v="0"/>
    <m/>
    <s v="http://pbs.twimg.com/profile_images/596709062940602368/hACcRqk2_normal.jpg"/>
    <x v="24"/>
    <s v="https://twitter.com/#!/chuckweets/status/1095827738974396417"/>
    <m/>
    <m/>
    <s v="1095827738974396417"/>
    <m/>
    <b v="0"/>
    <n v="0"/>
    <s v="1311502922"/>
    <b v="0"/>
    <s v="en"/>
    <m/>
    <s v=""/>
    <b v="0"/>
    <n v="0"/>
    <s v=""/>
    <s v="Twitter for iPhone"/>
    <b v="0"/>
    <s v="1095827738974396417"/>
    <s v="Tweet"/>
    <n v="0"/>
    <n v="0"/>
    <m/>
    <m/>
    <m/>
    <m/>
    <m/>
    <m/>
    <m/>
    <m/>
    <n v="1"/>
    <s v="1"/>
    <s v="1"/>
    <n v="0"/>
    <n v="0"/>
    <n v="1"/>
    <n v="6.666666666666667"/>
    <n v="0"/>
    <n v="0"/>
    <n v="14"/>
    <n v="93.33333333333333"/>
    <n v="15"/>
  </r>
  <r>
    <s v="emflow86"/>
    <s v="montereyaq"/>
    <m/>
    <m/>
    <m/>
    <m/>
    <m/>
    <m/>
    <m/>
    <m/>
    <s v="No"/>
    <n v="78"/>
    <m/>
    <m/>
    <x v="0"/>
    <d v="2019-02-14T04:06:34.000"/>
    <s v="RT @CannabisEncyclo: I went to @MontereyAq and witnessed some sort of crab messiah phenomenon. Seriously, what’s happening here? #crabmessi…"/>
    <m/>
    <m/>
    <x v="0"/>
    <m/>
    <s v="http://abs.twimg.com/sticky/default_profile_images/default_profile_normal.png"/>
    <x v="25"/>
    <s v="https://twitter.com/#!/emflow86/status/1095897060677746688"/>
    <m/>
    <m/>
    <s v="1095897060677746688"/>
    <m/>
    <b v="0"/>
    <n v="0"/>
    <s v=""/>
    <b v="0"/>
    <s v="en"/>
    <m/>
    <s v=""/>
    <b v="0"/>
    <n v="0"/>
    <s v="1080678479337709569"/>
    <s v="Twitter for Android"/>
    <b v="0"/>
    <s v="1080678479337709569"/>
    <s v="Tweet"/>
    <n v="0"/>
    <n v="0"/>
    <m/>
    <m/>
    <m/>
    <m/>
    <m/>
    <m/>
    <m/>
    <m/>
    <n v="1"/>
    <s v="6"/>
    <s v="6"/>
    <m/>
    <m/>
    <m/>
    <m/>
    <m/>
    <m/>
    <m/>
    <m/>
    <m/>
  </r>
  <r>
    <s v="blondtradgard"/>
    <s v="cannabisencyclo"/>
    <m/>
    <m/>
    <m/>
    <m/>
    <m/>
    <m/>
    <m/>
    <m/>
    <s v="No"/>
    <n v="80"/>
    <m/>
    <m/>
    <x v="1"/>
    <d v="2019-02-15T04:06:37.000"/>
    <s v="@CannabisEncyclo Not wrong."/>
    <m/>
    <m/>
    <x v="0"/>
    <m/>
    <s v="http://pbs.twimg.com/profile_images/1093368693847814145/txKMm1o7_normal.jpg"/>
    <x v="26"/>
    <s v="https://twitter.com/#!/blondtradgard/status/1096259459972706305"/>
    <m/>
    <m/>
    <s v="1096259459972706305"/>
    <s v="1096231952279990272"/>
    <b v="0"/>
    <n v="0"/>
    <s v="1311502922"/>
    <b v="0"/>
    <s v="en"/>
    <m/>
    <s v=""/>
    <b v="0"/>
    <n v="0"/>
    <s v=""/>
    <s v="Twitter for iPad"/>
    <b v="0"/>
    <s v="1096231952279990272"/>
    <s v="Tweet"/>
    <n v="0"/>
    <n v="0"/>
    <m/>
    <m/>
    <m/>
    <m/>
    <m/>
    <m/>
    <m/>
    <m/>
    <n v="1"/>
    <s v="1"/>
    <s v="1"/>
    <n v="0"/>
    <n v="0"/>
    <n v="1"/>
    <n v="33.333333333333336"/>
    <n v="0"/>
    <n v="0"/>
    <n v="2"/>
    <n v="66.66666666666667"/>
    <n v="3"/>
  </r>
  <r>
    <s v="sir_blobfish"/>
    <s v="cannabisencyclo"/>
    <m/>
    <m/>
    <m/>
    <m/>
    <m/>
    <m/>
    <m/>
    <m/>
    <s v="No"/>
    <n v="81"/>
    <m/>
    <m/>
    <x v="1"/>
    <d v="2019-02-15T20:59:24.000"/>
    <s v="@CannabisEncyclo I’m just outside of NYC in the Hudson Valley, anxiously awaiting our legalization date (4/1/2020 i… https://t.co/TRHiSL9PrQ"/>
    <s v="https://twitter.com/i/web/status/1096514335126384640"/>
    <s v="twitter.com"/>
    <x v="0"/>
    <m/>
    <s v="http://pbs.twimg.com/profile_images/620011370440970240/SgZWb8mr_normal.jpg"/>
    <x v="27"/>
    <s v="https://twitter.com/#!/sir_blobfish/status/1096514335126384640"/>
    <m/>
    <m/>
    <s v="1096514335126384640"/>
    <s v="1096500144025944064"/>
    <b v="0"/>
    <n v="0"/>
    <s v="1311502922"/>
    <b v="0"/>
    <s v="en"/>
    <m/>
    <s v=""/>
    <b v="0"/>
    <n v="0"/>
    <s v=""/>
    <s v="Twitter for iPhone"/>
    <b v="1"/>
    <s v="1096500144025944064"/>
    <s v="Tweet"/>
    <n v="0"/>
    <n v="0"/>
    <m/>
    <m/>
    <m/>
    <m/>
    <m/>
    <m/>
    <m/>
    <m/>
    <n v="1"/>
    <s v="1"/>
    <s v="1"/>
    <n v="0"/>
    <n v="0"/>
    <n v="1"/>
    <n v="5"/>
    <n v="0"/>
    <n v="0"/>
    <n v="19"/>
    <n v="95"/>
    <n v="20"/>
  </r>
  <r>
    <s v="blahblah420blaa"/>
    <s v="cannabisencyclo"/>
    <m/>
    <m/>
    <m/>
    <m/>
    <m/>
    <m/>
    <m/>
    <m/>
    <s v="No"/>
    <n v="82"/>
    <m/>
    <m/>
    <x v="1"/>
    <d v="2019-02-15T21:05:53.000"/>
    <s v="@CannabisEncyclo I wish...Im stuck in Indiana. I would kill for a job at an extraction lab. Im tired of making my o… https://t.co/umTAcc60gA"/>
    <s v="https://twitter.com/i/web/status/1096515968891785218"/>
    <s v="twitter.com"/>
    <x v="0"/>
    <m/>
    <s v="http://pbs.twimg.com/profile_images/931597865608151047/Dg3ICq-k_normal.jpg"/>
    <x v="28"/>
    <s v="https://twitter.com/#!/blahblah420blaa/status/1096515968891785218"/>
    <m/>
    <m/>
    <s v="1096515968891785218"/>
    <s v="1096500144025944064"/>
    <b v="0"/>
    <n v="0"/>
    <s v="1311502922"/>
    <b v="0"/>
    <s v="en"/>
    <m/>
    <s v=""/>
    <b v="0"/>
    <n v="0"/>
    <s v=""/>
    <s v="Twitter for Android"/>
    <b v="1"/>
    <s v="1096500144025944064"/>
    <s v="Tweet"/>
    <n v="0"/>
    <n v="0"/>
    <m/>
    <m/>
    <m/>
    <m/>
    <m/>
    <m/>
    <m/>
    <m/>
    <n v="1"/>
    <s v="1"/>
    <s v="1"/>
    <n v="0"/>
    <n v="0"/>
    <n v="3"/>
    <n v="13.043478260869565"/>
    <n v="1"/>
    <n v="4.3478260869565215"/>
    <n v="20"/>
    <n v="86.95652173913044"/>
    <n v="23"/>
  </r>
  <r>
    <s v="cohenonthecobb"/>
    <s v="altonbrown"/>
    <m/>
    <m/>
    <m/>
    <m/>
    <m/>
    <m/>
    <m/>
    <m/>
    <s v="No"/>
    <n v="83"/>
    <m/>
    <m/>
    <x v="0"/>
    <d v="2019-02-18T04:33:44.000"/>
    <s v="@CannabisEncyclo is the @altonbrown of #Cannabis"/>
    <m/>
    <m/>
    <x v="7"/>
    <m/>
    <s v="http://pbs.twimg.com/profile_images/1023281197718429697/A67g1_mQ_normal.jpg"/>
    <x v="29"/>
    <s v="https://twitter.com/#!/cohenonthecobb/status/1097353449824493568"/>
    <m/>
    <m/>
    <s v="1097353449824493568"/>
    <m/>
    <b v="0"/>
    <n v="0"/>
    <s v="1311502922"/>
    <b v="0"/>
    <s v="en"/>
    <m/>
    <s v=""/>
    <b v="0"/>
    <n v="0"/>
    <s v=""/>
    <s v="Twitter for iPhone"/>
    <b v="0"/>
    <s v="1097353449824493568"/>
    <s v="Tweet"/>
    <n v="0"/>
    <n v="0"/>
    <m/>
    <m/>
    <m/>
    <m/>
    <m/>
    <m/>
    <m/>
    <m/>
    <n v="1"/>
    <s v="13"/>
    <s v="13"/>
    <n v="0"/>
    <n v="0"/>
    <n v="0"/>
    <n v="0"/>
    <n v="0"/>
    <n v="0"/>
    <n v="6"/>
    <n v="100"/>
    <n v="6"/>
  </r>
  <r>
    <s v="cannabisencyclo"/>
    <s v="alleniverson"/>
    <m/>
    <m/>
    <m/>
    <m/>
    <m/>
    <m/>
    <m/>
    <m/>
    <s v="No"/>
    <n v="85"/>
    <m/>
    <m/>
    <x v="0"/>
    <d v="2018-12-05T21:59:11.000"/>
    <s v="@jakeandamir please can I come on Buckets and talk about my @nuggets?? There may never be another time when I could talk about “the first place Denver Nuggets” and deep dive into things like Andre Miller posting people up and my glimpse of the greatest athlete, @alleniverson."/>
    <m/>
    <m/>
    <x v="0"/>
    <m/>
    <s v="http://pbs.twimg.com/profile_images/855643127541104640/zd0D0r2D_normal.jpg"/>
    <x v="30"/>
    <s v="https://twitter.com/#!/cannabisencyclo/status/1070437454161698817"/>
    <m/>
    <m/>
    <s v="1070437454161698817"/>
    <m/>
    <b v="0"/>
    <n v="0"/>
    <s v="17836026"/>
    <b v="0"/>
    <s v="en"/>
    <m/>
    <s v=""/>
    <b v="0"/>
    <n v="0"/>
    <s v=""/>
    <s v="Twitter for iPhone"/>
    <b v="0"/>
    <s v="1070437454161698817"/>
    <s v="Tweet"/>
    <n v="0"/>
    <n v="0"/>
    <s v="-112.3239143,33.29026 _x000a_-111.9254391,33.29026 _x000a_-111.9254391,33.8154652 _x000a_-112.3239143,33.8154652"/>
    <s v="United States"/>
    <s v="US"/>
    <s v="Phoenix, AZ"/>
    <s v="5c62ffb0f0f3479d"/>
    <s v="Phoenix"/>
    <s v="city"/>
    <s v="https://api.twitter.com/1.1/geo/id/5c62ffb0f0f3479d.json"/>
    <n v="1"/>
    <s v="1"/>
    <s v="1"/>
    <m/>
    <m/>
    <m/>
    <m/>
    <m/>
    <m/>
    <m/>
    <m/>
    <m/>
  </r>
  <r>
    <s v="cannabisencyclo"/>
    <s v="utktheinc"/>
    <m/>
    <m/>
    <m/>
    <m/>
    <m/>
    <m/>
    <m/>
    <m/>
    <s v="No"/>
    <n v="86"/>
    <m/>
    <m/>
    <x v="0"/>
    <d v="2018-12-05T22:00:22.000"/>
    <s v="@jakeandamir @UTKtheINC Great episode. I identify with the excessive fandom for fringe teams and the way he dropped that ‘01 Wizards lineup without breaking a sweat."/>
    <m/>
    <m/>
    <x v="0"/>
    <m/>
    <s v="http://pbs.twimg.com/profile_images/855643127541104640/zd0D0r2D_normal.jpg"/>
    <x v="31"/>
    <s v="https://twitter.com/#!/cannabisencyclo/status/1070437753710493696"/>
    <m/>
    <m/>
    <s v="1070437753710493696"/>
    <s v="1070343433368174592"/>
    <b v="0"/>
    <n v="1"/>
    <s v="17836026"/>
    <b v="0"/>
    <s v="en"/>
    <m/>
    <s v=""/>
    <b v="0"/>
    <n v="0"/>
    <s v=""/>
    <s v="Twitter for iPhone"/>
    <b v="0"/>
    <s v="1070343433368174592"/>
    <s v="Tweet"/>
    <n v="0"/>
    <n v="0"/>
    <m/>
    <m/>
    <m/>
    <m/>
    <m/>
    <m/>
    <m/>
    <m/>
    <n v="2"/>
    <s v="1"/>
    <s v="1"/>
    <m/>
    <m/>
    <m/>
    <m/>
    <m/>
    <m/>
    <m/>
    <m/>
    <m/>
  </r>
  <r>
    <s v="cannabisencyclo"/>
    <s v="utktheinc"/>
    <m/>
    <m/>
    <m/>
    <m/>
    <m/>
    <m/>
    <m/>
    <m/>
    <s v="No"/>
    <n v="87"/>
    <m/>
    <m/>
    <x v="0"/>
    <d v="2018-12-05T23:01:49.000"/>
    <s v="@jakeandamir @UTKtheINC I also agree that Gilbert Arenas was easily a Top 5 most exciting basketball player of the last 20 years."/>
    <m/>
    <m/>
    <x v="0"/>
    <m/>
    <s v="http://pbs.twimg.com/profile_images/855643127541104640/zd0D0r2D_normal.jpg"/>
    <x v="32"/>
    <s v="https://twitter.com/#!/cannabisencyclo/status/1070453215278166017"/>
    <m/>
    <m/>
    <s v="1070453215278166017"/>
    <s v="1070437753710493696"/>
    <b v="0"/>
    <n v="1"/>
    <s v="1311502922"/>
    <b v="0"/>
    <s v="en"/>
    <m/>
    <s v=""/>
    <b v="0"/>
    <n v="0"/>
    <s v=""/>
    <s v="Twitter for iPhone"/>
    <b v="0"/>
    <s v="1070437753710493696"/>
    <s v="Tweet"/>
    <n v="0"/>
    <n v="0"/>
    <m/>
    <m/>
    <m/>
    <m/>
    <m/>
    <m/>
    <m/>
    <m/>
    <n v="2"/>
    <s v="1"/>
    <s v="1"/>
    <m/>
    <m/>
    <m/>
    <m/>
    <m/>
    <m/>
    <m/>
    <m/>
    <m/>
  </r>
  <r>
    <s v="cannabisencyclo"/>
    <s v="hillarydixler"/>
    <m/>
    <m/>
    <m/>
    <m/>
    <m/>
    <m/>
    <m/>
    <m/>
    <s v="No"/>
    <n v="88"/>
    <m/>
    <m/>
    <x v="1"/>
    <d v="2018-12-06T09:27:22.000"/>
    <s v="@hillarydixler It folded down on all the screens in the old jalopy I was flying in tonight. And here I am with a lightning headphone connection watching in silence like a sucker."/>
    <m/>
    <m/>
    <x v="0"/>
    <m/>
    <s v="http://pbs.twimg.com/profile_images/855643127541104640/zd0D0r2D_normal.jpg"/>
    <x v="33"/>
    <s v="https://twitter.com/#!/cannabisencyclo/status/1070610643072503809"/>
    <m/>
    <m/>
    <s v="1070610643072503809"/>
    <s v="1070464920393867266"/>
    <b v="0"/>
    <n v="1"/>
    <s v="472977855"/>
    <b v="0"/>
    <s v="en"/>
    <m/>
    <s v=""/>
    <b v="0"/>
    <n v="0"/>
    <s v=""/>
    <s v="Twitter for iPhone"/>
    <b v="0"/>
    <s v="1070464920393867266"/>
    <s v="Tweet"/>
    <n v="0"/>
    <n v="0"/>
    <m/>
    <m/>
    <m/>
    <m/>
    <m/>
    <m/>
    <m/>
    <m/>
    <n v="1"/>
    <s v="1"/>
    <s v="1"/>
    <n v="1"/>
    <n v="3.125"/>
    <n v="1"/>
    <n v="3.125"/>
    <n v="0"/>
    <n v="0"/>
    <n v="30"/>
    <n v="93.75"/>
    <n v="32"/>
  </r>
  <r>
    <s v="cannabisencyclo"/>
    <s v="mauricelamarche"/>
    <m/>
    <m/>
    <m/>
    <m/>
    <m/>
    <m/>
    <m/>
    <m/>
    <s v="No"/>
    <n v="89"/>
    <m/>
    <m/>
    <x v="0"/>
    <d v="2018-12-06T09:28:39.000"/>
    <s v="@caseybboyd @simpsonspod @MAURICELAMARCHE He’s real nice too."/>
    <m/>
    <m/>
    <x v="0"/>
    <m/>
    <s v="http://pbs.twimg.com/profile_images/855643127541104640/zd0D0r2D_normal.jpg"/>
    <x v="34"/>
    <s v="https://twitter.com/#!/cannabisencyclo/status/1070610965220204544"/>
    <m/>
    <m/>
    <s v="1070610965220204544"/>
    <s v="1070510805735489536"/>
    <b v="0"/>
    <n v="1"/>
    <s v="5037191"/>
    <b v="0"/>
    <s v="en"/>
    <m/>
    <s v=""/>
    <b v="0"/>
    <n v="0"/>
    <s v=""/>
    <s v="Twitter for iPhone"/>
    <b v="0"/>
    <s v="1070510805735489536"/>
    <s v="Tweet"/>
    <n v="0"/>
    <n v="0"/>
    <m/>
    <m/>
    <m/>
    <m/>
    <m/>
    <m/>
    <m/>
    <m/>
    <n v="1"/>
    <s v="1"/>
    <s v="1"/>
    <m/>
    <m/>
    <m/>
    <m/>
    <m/>
    <m/>
    <m/>
    <m/>
    <m/>
  </r>
  <r>
    <s v="chefyusef"/>
    <s v="seancurley"/>
    <m/>
    <m/>
    <m/>
    <m/>
    <m/>
    <m/>
    <m/>
    <m/>
    <s v="No"/>
    <n v="92"/>
    <m/>
    <m/>
    <x v="0"/>
    <d v="2018-12-09T20:23:45.000"/>
    <s v="#Repost @CannabisEncyclo _x000a_・・・_x000a_What a great night in Boston at the eatsacrilicious event. @chefyusef @ChefJoeSasto and @seancurley made it happen despite a crazy day and the event went off… https://t.co/4eO4avLgxn"/>
    <s v="https://www.instagram.com/p/BrLgskTFvRF/?utm_source=ig_twitter_share&amp;igshid=10el81ho36y7k"/>
    <s v="instagram.com"/>
    <x v="8"/>
    <m/>
    <s v="http://pbs.twimg.com/profile_images/454719400617054208/AwdShxM3_normal.jpeg"/>
    <x v="35"/>
    <s v="https://twitter.com/#!/chefyusef/status/1071862990301843458"/>
    <m/>
    <m/>
    <s v="1071862990301843458"/>
    <m/>
    <b v="0"/>
    <n v="0"/>
    <s v=""/>
    <b v="0"/>
    <s v="en"/>
    <m/>
    <s v=""/>
    <b v="0"/>
    <n v="0"/>
    <s v=""/>
    <s v="Instagram"/>
    <b v="0"/>
    <s v="1071862990301843458"/>
    <s v="Tweet"/>
    <n v="0"/>
    <n v="0"/>
    <m/>
    <m/>
    <m/>
    <m/>
    <m/>
    <m/>
    <m/>
    <m/>
    <n v="1"/>
    <s v="9"/>
    <s v="9"/>
    <m/>
    <m/>
    <m/>
    <m/>
    <m/>
    <m/>
    <m/>
    <m/>
    <m/>
  </r>
  <r>
    <s v="cannabisencyclo"/>
    <s v="seancurley"/>
    <m/>
    <m/>
    <m/>
    <m/>
    <m/>
    <m/>
    <m/>
    <m/>
    <s v="No"/>
    <n v="93"/>
    <m/>
    <m/>
    <x v="0"/>
    <d v="2018-12-08T17:58:07.000"/>
    <s v="What a great night in Boston at the eatsacrilicious event. @chefyusef @ChefJoeSasto and @seancurley made it happen despite a crazy day and the event went off without a hitch. Great to see… https://t.co/OPud4gLLgs"/>
    <s v="https://www.instagram.com/p/BrIrPhEl4Fk/?utm_source=ig_twitter_share&amp;igshid=13zmwq3kdkfr6"/>
    <s v="instagram.com"/>
    <x v="0"/>
    <m/>
    <s v="http://pbs.twimg.com/profile_images/855643127541104640/zd0D0r2D_normal.jpg"/>
    <x v="36"/>
    <s v="https://twitter.com/#!/cannabisencyclo/status/1071463950750007297"/>
    <n v="42.3577"/>
    <n v="-71.0565"/>
    <s v="1071463950750007297"/>
    <m/>
    <b v="0"/>
    <n v="3"/>
    <s v=""/>
    <b v="0"/>
    <s v="en"/>
    <m/>
    <s v=""/>
    <b v="0"/>
    <n v="1"/>
    <s v=""/>
    <s v="Instagram"/>
    <b v="0"/>
    <s v="1071463950750007297"/>
    <s v="Tweet"/>
    <n v="0"/>
    <n v="0"/>
    <s v="-71.191421,42.227797 _x000a_-70.986004,42.227797 _x000a_-70.986004,42.399542 _x000a_-71.191421,42.399542"/>
    <s v="United States"/>
    <s v="US"/>
    <s v="Boston, MA"/>
    <s v="67b98f17fdcf20be"/>
    <s v="Boston"/>
    <s v="city"/>
    <s v="https://api.twitter.com/1.1/geo/id/67b98f17fdcf20be.json"/>
    <n v="1"/>
    <s v="1"/>
    <s v="9"/>
    <m/>
    <m/>
    <m/>
    <m/>
    <m/>
    <m/>
    <m/>
    <m/>
    <m/>
  </r>
  <r>
    <s v="chefyusef"/>
    <s v="cannabisencyclo"/>
    <m/>
    <m/>
    <m/>
    <m/>
    <m/>
    <m/>
    <m/>
    <m/>
    <s v="Yes"/>
    <n v="97"/>
    <m/>
    <m/>
    <x v="0"/>
    <d v="2019-02-13T14:37:57.000"/>
    <s v="Always enjoy trips to LA with @CannabisEncyclo 🌲🌲🌲🍦🍦🍦_x000a_._x000a_._x000a_._x000a_._x000a_#cannabis #edibles #losangeles #infused #treats #terpquest #terpenes #green #marijuana #dinnercrew #winter #cannabiscommunity… https://t.co/8xJdHcIQuv"/>
    <s v="https://www.instagram.com/p/Bt01mrhn8TZ/?utm_source=ig_twitter_share&amp;igshid=6favpysrtr1i"/>
    <s v="instagram.com"/>
    <x v="9"/>
    <m/>
    <s v="http://pbs.twimg.com/profile_images/454719400617054208/AwdShxM3_normal.jpeg"/>
    <x v="37"/>
    <s v="https://twitter.com/#!/chefyusef/status/1095693564997132294"/>
    <m/>
    <m/>
    <s v="1095693564997132294"/>
    <m/>
    <b v="0"/>
    <n v="0"/>
    <s v=""/>
    <b v="0"/>
    <s v="en"/>
    <m/>
    <s v=""/>
    <b v="0"/>
    <n v="0"/>
    <s v=""/>
    <s v="Instagram"/>
    <b v="0"/>
    <s v="1095693564997132294"/>
    <s v="Tweet"/>
    <n v="0"/>
    <n v="0"/>
    <m/>
    <m/>
    <m/>
    <m/>
    <m/>
    <m/>
    <m/>
    <m/>
    <n v="2"/>
    <s v="9"/>
    <s v="1"/>
    <n v="1"/>
    <n v="5.2631578947368425"/>
    <n v="0"/>
    <n v="0"/>
    <n v="0"/>
    <n v="0"/>
    <n v="18"/>
    <n v="94.73684210526316"/>
    <n v="19"/>
  </r>
  <r>
    <s v="cannabisencyclo"/>
    <s v="danaschwartzzz"/>
    <m/>
    <m/>
    <m/>
    <m/>
    <m/>
    <m/>
    <m/>
    <m/>
    <s v="No"/>
    <n v="99"/>
    <m/>
    <m/>
    <x v="1"/>
    <d v="2018-12-11T16:09:00.000"/>
    <s v="@DanaSchwartzzz “I want to go to there.” Easily."/>
    <m/>
    <m/>
    <x v="0"/>
    <m/>
    <s v="http://pbs.twimg.com/profile_images/855643127541104640/zd0D0r2D_normal.jpg"/>
    <x v="38"/>
    <s v="https://twitter.com/#!/cannabisencyclo/status/1072523652975992832"/>
    <m/>
    <m/>
    <s v="1072523652975992832"/>
    <s v="1072223262086549504"/>
    <b v="0"/>
    <n v="3"/>
    <s v="331120729"/>
    <b v="0"/>
    <s v="en"/>
    <m/>
    <s v=""/>
    <b v="0"/>
    <n v="0"/>
    <s v=""/>
    <s v="Twitter for iPhone"/>
    <b v="0"/>
    <s v="1072223262086549504"/>
    <s v="Tweet"/>
    <n v="0"/>
    <n v="0"/>
    <m/>
    <m/>
    <m/>
    <m/>
    <m/>
    <m/>
    <m/>
    <m/>
    <n v="1"/>
    <s v="1"/>
    <s v="1"/>
    <n v="0"/>
    <n v="0"/>
    <n v="0"/>
    <n v="0"/>
    <n v="0"/>
    <n v="0"/>
    <n v="8"/>
    <n v="100"/>
    <n v="8"/>
  </r>
  <r>
    <s v="streetgourmetla"/>
    <s v="eaterla"/>
    <m/>
    <m/>
    <m/>
    <m/>
    <m/>
    <m/>
    <m/>
    <m/>
    <s v="No"/>
    <n v="100"/>
    <m/>
    <m/>
    <x v="0"/>
    <d v="2018-12-11T21:24:22.000"/>
    <s v="@CannabisEncyclo @tacos1986 @eaterla 🌮🔥"/>
    <m/>
    <m/>
    <x v="0"/>
    <m/>
    <s v="http://pbs.twimg.com/profile_images/1138968668/Bill_Esparza_with_Mezcal_at_Corazon_de_Maguey_-_Copy_normal.JPG"/>
    <x v="39"/>
    <s v="https://twitter.com/#!/streetgourmetla/status/1072603018053455874"/>
    <m/>
    <m/>
    <s v="1072603018053455874"/>
    <s v="1072602137610346499"/>
    <b v="0"/>
    <n v="0"/>
    <s v="1311502922"/>
    <b v="0"/>
    <s v="und"/>
    <m/>
    <s v=""/>
    <b v="0"/>
    <n v="0"/>
    <s v=""/>
    <s v="Twitter for iPhone"/>
    <b v="0"/>
    <s v="1072602137610346499"/>
    <s v="Tweet"/>
    <n v="0"/>
    <n v="0"/>
    <s v="-118.017789,33.788913 _x000a_-117.684389,33.788913 _x000a_-117.684389,33.896813 _x000a_-118.017789,33.896813"/>
    <s v="United States"/>
    <s v="US"/>
    <s v="Anaheim, CA"/>
    <s v="0c2e6999105f8070"/>
    <s v="Anaheim"/>
    <s v="city"/>
    <s v="https://api.twitter.com/1.1/geo/id/0c2e6999105f8070.json"/>
    <n v="1"/>
    <s v="8"/>
    <s v="8"/>
    <m/>
    <m/>
    <m/>
    <m/>
    <m/>
    <m/>
    <m/>
    <m/>
    <m/>
  </r>
  <r>
    <s v="cannabisencyclo"/>
    <s v="eaterla"/>
    <m/>
    <m/>
    <m/>
    <m/>
    <m/>
    <m/>
    <m/>
    <m/>
    <s v="No"/>
    <n v="101"/>
    <m/>
    <m/>
    <x v="0"/>
    <d v="2018-12-11T21:20:52.000"/>
    <s v="@streetgourmetla @tacos1986 @eaterla Oh man this looks amazing. I’ll have to get over there soon."/>
    <m/>
    <m/>
    <x v="0"/>
    <m/>
    <s v="http://pbs.twimg.com/profile_images/855643127541104640/zd0D0r2D_normal.jpg"/>
    <x v="40"/>
    <s v="https://twitter.com/#!/cannabisencyclo/status/1072602137610346499"/>
    <m/>
    <m/>
    <s v="1072602137610346499"/>
    <s v="1072601294035144704"/>
    <b v="0"/>
    <n v="0"/>
    <s v="60949435"/>
    <b v="0"/>
    <s v="en"/>
    <m/>
    <s v=""/>
    <b v="0"/>
    <n v="0"/>
    <s v=""/>
    <s v="Twitter for iPhone"/>
    <b v="0"/>
    <s v="1072601294035144704"/>
    <s v="Tweet"/>
    <n v="0"/>
    <n v="0"/>
    <m/>
    <m/>
    <m/>
    <m/>
    <m/>
    <m/>
    <m/>
    <m/>
    <n v="1"/>
    <s v="1"/>
    <s v="8"/>
    <m/>
    <m/>
    <m/>
    <m/>
    <m/>
    <m/>
    <m/>
    <m/>
    <m/>
  </r>
  <r>
    <s v="cannabisencyclo"/>
    <s v="kpelton"/>
    <m/>
    <m/>
    <m/>
    <m/>
    <m/>
    <m/>
    <m/>
    <m/>
    <s v="No"/>
    <n v="104"/>
    <m/>
    <m/>
    <x v="1"/>
    <d v="2018-12-14T04:20:57.000"/>
    <s v="@kpelton The Magic?"/>
    <m/>
    <m/>
    <x v="0"/>
    <m/>
    <s v="http://pbs.twimg.com/profile_images/855643127541104640/zd0D0r2D_normal.jpg"/>
    <x v="41"/>
    <s v="https://twitter.com/#!/cannabisencyclo/status/1073432632577318912"/>
    <m/>
    <m/>
    <s v="1073432632577318912"/>
    <s v="1073343256904097792"/>
    <b v="0"/>
    <n v="0"/>
    <s v="19252079"/>
    <b v="0"/>
    <s v="en"/>
    <m/>
    <s v=""/>
    <b v="0"/>
    <n v="0"/>
    <s v=""/>
    <s v="Twitter for iPhone"/>
    <b v="0"/>
    <s v="1073343256904097792"/>
    <s v="Tweet"/>
    <n v="0"/>
    <n v="0"/>
    <m/>
    <m/>
    <m/>
    <m/>
    <m/>
    <m/>
    <m/>
    <m/>
    <n v="1"/>
    <s v="1"/>
    <s v="1"/>
    <n v="1"/>
    <n v="33.333333333333336"/>
    <n v="0"/>
    <n v="0"/>
    <n v="0"/>
    <n v="0"/>
    <n v="2"/>
    <n v="66.66666666666667"/>
    <n v="3"/>
  </r>
  <r>
    <s v="cannabisencyclo"/>
    <s v="mpjr"/>
    <m/>
    <m/>
    <m/>
    <m/>
    <m/>
    <m/>
    <m/>
    <m/>
    <s v="No"/>
    <n v="105"/>
    <m/>
    <m/>
    <x v="1"/>
    <d v="2018-12-14T06:57:19.000"/>
    <s v="@MPJr Can’t wait to see what you add to the team. Love my @nuggets!"/>
    <m/>
    <m/>
    <x v="0"/>
    <m/>
    <s v="http://pbs.twimg.com/profile_images/855643127541104640/zd0D0r2D_normal.jpg"/>
    <x v="42"/>
    <s v="https://twitter.com/#!/cannabisencyclo/status/1073471982652612608"/>
    <m/>
    <m/>
    <s v="1073471982652612608"/>
    <s v="1072287563078078464"/>
    <b v="0"/>
    <n v="0"/>
    <s v="946608964384575488"/>
    <b v="0"/>
    <s v="en"/>
    <m/>
    <s v=""/>
    <b v="0"/>
    <n v="0"/>
    <s v=""/>
    <s v="Twitter for iPhone"/>
    <b v="0"/>
    <s v="1072287563078078464"/>
    <s v="Tweet"/>
    <n v="0"/>
    <n v="0"/>
    <m/>
    <m/>
    <m/>
    <m/>
    <m/>
    <m/>
    <m/>
    <m/>
    <n v="1"/>
    <s v="1"/>
    <s v="1"/>
    <n v="1"/>
    <n v="6.666666666666667"/>
    <n v="0"/>
    <n v="0"/>
    <n v="0"/>
    <n v="0"/>
    <n v="14"/>
    <n v="93.33333333333333"/>
    <n v="15"/>
  </r>
  <r>
    <s v="cannabisencyclo"/>
    <s v="caslernoel"/>
    <m/>
    <m/>
    <m/>
    <m/>
    <m/>
    <m/>
    <m/>
    <m/>
    <s v="No"/>
    <n v="106"/>
    <m/>
    <m/>
    <x v="0"/>
    <d v="2018-12-14T17:33:39.000"/>
    <s v="@TomArnold @kathygriffin @CaslerNoel @MSmithBubbles Wait @MSmithBubbles is involved in this awesomeness?? Fuckin decent."/>
    <m/>
    <m/>
    <x v="0"/>
    <m/>
    <s v="http://pbs.twimg.com/profile_images/855643127541104640/zd0D0r2D_normal.jpg"/>
    <x v="43"/>
    <s v="https://twitter.com/#!/cannabisencyclo/status/1073632121850191872"/>
    <m/>
    <m/>
    <s v="1073632121850191872"/>
    <s v="1073549638441984001"/>
    <b v="0"/>
    <n v="2"/>
    <s v="28395645"/>
    <b v="0"/>
    <s v="en"/>
    <m/>
    <s v=""/>
    <b v="0"/>
    <n v="0"/>
    <s v=""/>
    <s v="Twitter for iPhone"/>
    <b v="0"/>
    <s v="1073549638441984001"/>
    <s v="Tweet"/>
    <n v="0"/>
    <n v="0"/>
    <s v="-124.482003,32.528832 _x000a_-114.131212,32.528832 _x000a_-114.131212,42.009519 _x000a_-124.482003,42.009519"/>
    <s v="United States"/>
    <s v="US"/>
    <s v="California, USA"/>
    <s v="fbd6d2f5a4e4a15e"/>
    <s v="California"/>
    <s v="admin"/>
    <s v="https://api.twitter.com/1.1/geo/id/fbd6d2f5a4e4a15e.json"/>
    <n v="1"/>
    <s v="1"/>
    <s v="7"/>
    <m/>
    <m/>
    <m/>
    <m/>
    <m/>
    <m/>
    <m/>
    <m/>
    <m/>
  </r>
  <r>
    <s v="cannabisencyclo"/>
    <s v="mike_eagle"/>
    <m/>
    <m/>
    <m/>
    <m/>
    <m/>
    <m/>
    <m/>
    <m/>
    <s v="No"/>
    <n v="109"/>
    <m/>
    <m/>
    <x v="1"/>
    <d v="2018-12-14T20:36:28.000"/>
    <s v="@Mike_Eagle Fancy bakery pop tarts are fucking magic. Normal pop tarts are hot garbage."/>
    <m/>
    <m/>
    <x v="0"/>
    <m/>
    <s v="http://pbs.twimg.com/profile_images/855643127541104640/zd0D0r2D_normal.jpg"/>
    <x v="44"/>
    <s v="https://twitter.com/#!/cannabisencyclo/status/1073678129745534978"/>
    <m/>
    <m/>
    <s v="1073678129745534978"/>
    <s v="1073636655351750656"/>
    <b v="0"/>
    <n v="1"/>
    <s v="16683656"/>
    <b v="0"/>
    <s v="en"/>
    <m/>
    <s v=""/>
    <b v="0"/>
    <n v="0"/>
    <s v=""/>
    <s v="Twitter for iPhone"/>
    <b v="0"/>
    <s v="1073636655351750656"/>
    <s v="Tweet"/>
    <n v="0"/>
    <n v="0"/>
    <m/>
    <m/>
    <m/>
    <m/>
    <m/>
    <m/>
    <m/>
    <m/>
    <n v="1"/>
    <s v="1"/>
    <s v="1"/>
    <n v="3"/>
    <n v="21.428571428571427"/>
    <n v="2"/>
    <n v="14.285714285714286"/>
    <n v="0"/>
    <n v="0"/>
    <n v="9"/>
    <n v="64.28571428571429"/>
    <n v="14"/>
  </r>
  <r>
    <s v="cannabisencyclo"/>
    <s v="bemore27"/>
    <m/>
    <m/>
    <m/>
    <m/>
    <m/>
    <m/>
    <m/>
    <m/>
    <s v="No"/>
    <n v="110"/>
    <m/>
    <m/>
    <x v="0"/>
    <d v="2018-12-15T07:27:00.000"/>
    <s v="@nuggets @BeMore27 COOKED his ass with the stepback over and over again. So good. Love this team! @nuggets Also, this interview was hilarious."/>
    <m/>
    <m/>
    <x v="0"/>
    <m/>
    <s v="http://pbs.twimg.com/profile_images/855643127541104640/zd0D0r2D_normal.jpg"/>
    <x v="45"/>
    <s v="https://twitter.com/#!/cannabisencyclo/status/1073841839076065280"/>
    <m/>
    <m/>
    <s v="1073841839076065280"/>
    <s v="1073838956322508800"/>
    <b v="0"/>
    <n v="0"/>
    <s v="1311502922"/>
    <b v="0"/>
    <s v="en"/>
    <m/>
    <s v=""/>
    <b v="0"/>
    <n v="0"/>
    <s v=""/>
    <s v="Twitter for iPhone"/>
    <b v="0"/>
    <s v="1073838956322508800"/>
    <s v="Tweet"/>
    <n v="0"/>
    <n v="0"/>
    <s v="-124.482003,32.528832 _x000a_-114.131212,32.528832 _x000a_-114.131212,42.009519 _x000a_-124.482003,42.009519"/>
    <s v="United States"/>
    <s v="US"/>
    <s v="California, USA"/>
    <s v="fbd6d2f5a4e4a15e"/>
    <s v="California"/>
    <s v="admin"/>
    <s v="https://api.twitter.com/1.1/geo/id/fbd6d2f5a4e4a15e.json"/>
    <n v="1"/>
    <s v="1"/>
    <s v="1"/>
    <n v="3"/>
    <n v="13.043478260869565"/>
    <n v="0"/>
    <n v="0"/>
    <n v="0"/>
    <n v="0"/>
    <n v="20"/>
    <n v="86.95652173913044"/>
    <n v="23"/>
  </r>
  <r>
    <s v="andyjuett"/>
    <s v="nbaontnt"/>
    <m/>
    <m/>
    <m/>
    <m/>
    <m/>
    <m/>
    <m/>
    <m/>
    <s v="No"/>
    <n v="113"/>
    <m/>
    <m/>
    <x v="0"/>
    <d v="2019-02-01T15:22:18.000"/>
    <s v="@CannabisEncyclo @nuggets @NBAonTNT Big honey!"/>
    <m/>
    <m/>
    <x v="0"/>
    <m/>
    <s v="http://pbs.twimg.com/profile_images/1010283144761597952/TU3r9uog_normal.jpg"/>
    <x v="46"/>
    <s v="https://twitter.com/#!/andyjuett/status/1091356072474927104"/>
    <m/>
    <m/>
    <s v="1091356072474927104"/>
    <s v="1091355556483223552"/>
    <b v="0"/>
    <n v="0"/>
    <s v="1311502922"/>
    <b v="0"/>
    <s v="en"/>
    <m/>
    <s v=""/>
    <b v="0"/>
    <n v="0"/>
    <s v=""/>
    <s v="Twitter for iPhone"/>
    <b v="0"/>
    <s v="1091355556483223552"/>
    <s v="Tweet"/>
    <n v="0"/>
    <n v="0"/>
    <m/>
    <m/>
    <m/>
    <m/>
    <m/>
    <m/>
    <m/>
    <m/>
    <n v="1"/>
    <s v="5"/>
    <s v="5"/>
    <n v="0"/>
    <n v="0"/>
    <n v="0"/>
    <n v="0"/>
    <n v="0"/>
    <n v="0"/>
    <n v="5"/>
    <n v="100"/>
    <n v="5"/>
  </r>
  <r>
    <s v="cannabisencyclo"/>
    <s v="andyjuett"/>
    <m/>
    <m/>
    <m/>
    <m/>
    <m/>
    <m/>
    <m/>
    <m/>
    <s v="Yes"/>
    <n v="116"/>
    <m/>
    <m/>
    <x v="1"/>
    <d v="2018-12-15T16:40:01.000"/>
    <s v="@andyjuett @ScottHastings So good. I love that Jamal doesn’t back down on anyone and that Joker and Malone stepped in to bring him back. Watching Westbrook self-immolate out of sheer frustration was pretty great (even though I do like him). Monte Morris for MIP! Jokic for MVP babyeeee!"/>
    <m/>
    <m/>
    <x v="0"/>
    <m/>
    <s v="http://pbs.twimg.com/profile_images/855643127541104640/zd0D0r2D_normal.jpg"/>
    <x v="47"/>
    <s v="https://twitter.com/#!/cannabisencyclo/status/1073981013947121664"/>
    <m/>
    <m/>
    <s v="1073981013947121664"/>
    <s v="1073974067009593344"/>
    <b v="0"/>
    <n v="2"/>
    <s v="111514392"/>
    <b v="0"/>
    <s v="en"/>
    <m/>
    <s v=""/>
    <b v="0"/>
    <n v="0"/>
    <s v=""/>
    <s v="Twitter for iPhone"/>
    <b v="0"/>
    <s v="1073974067009593344"/>
    <s v="Tweet"/>
    <n v="0"/>
    <n v="0"/>
    <m/>
    <m/>
    <m/>
    <m/>
    <m/>
    <m/>
    <m/>
    <m/>
    <n v="1"/>
    <s v="1"/>
    <s v="5"/>
    <m/>
    <m/>
    <m/>
    <m/>
    <m/>
    <m/>
    <m/>
    <m/>
    <m/>
  </r>
  <r>
    <s v="cannabisencyclo"/>
    <s v="scotthastings"/>
    <m/>
    <m/>
    <m/>
    <m/>
    <m/>
    <m/>
    <m/>
    <m/>
    <s v="No"/>
    <n v="117"/>
    <m/>
    <m/>
    <x v="1"/>
    <d v="2018-12-15T16:38:15.000"/>
    <s v="@ScottHastings They are so great to watch right now. Good young guys hustling HARD every night and making it happen. I was shouting at the TV all last night (out of pure joy). Can’t believe that we are holding steady in the #1 spot. Keep it up @nuggets!"/>
    <m/>
    <m/>
    <x v="0"/>
    <m/>
    <s v="http://pbs.twimg.com/profile_images/855643127541104640/zd0D0r2D_normal.jpg"/>
    <x v="48"/>
    <s v="https://twitter.com/#!/cannabisencyclo/status/1073980568977559553"/>
    <m/>
    <m/>
    <s v="1073980568977559553"/>
    <s v="1073845362681499648"/>
    <b v="0"/>
    <n v="1"/>
    <s v="43180081"/>
    <b v="0"/>
    <s v="en"/>
    <m/>
    <s v=""/>
    <b v="0"/>
    <n v="0"/>
    <s v=""/>
    <s v="Twitter for iPhone"/>
    <b v="0"/>
    <s v="1073845362681499648"/>
    <s v="Tweet"/>
    <n v="0"/>
    <n v="0"/>
    <m/>
    <m/>
    <m/>
    <m/>
    <m/>
    <m/>
    <m/>
    <m/>
    <n v="2"/>
    <s v="1"/>
    <s v="5"/>
    <n v="6"/>
    <n v="12.244897959183673"/>
    <n v="1"/>
    <n v="2.0408163265306123"/>
    <n v="0"/>
    <n v="0"/>
    <n v="42"/>
    <n v="85.71428571428571"/>
    <n v="49"/>
  </r>
  <r>
    <s v="cannabisencyclo"/>
    <s v="scotthastings"/>
    <m/>
    <m/>
    <m/>
    <m/>
    <m/>
    <m/>
    <m/>
    <m/>
    <s v="No"/>
    <n v="119"/>
    <m/>
    <m/>
    <x v="1"/>
    <d v="2018-12-15T16:43:34.000"/>
    <s v="@ScottHastings Hearing that Mark Price is calling MPJ possibly one of the best shooters in the league gave me some shivers. We literally have a starting 5 in street clothes right now and are still among down a Murderers Row of good teams like clockwork."/>
    <m/>
    <m/>
    <x v="0"/>
    <m/>
    <s v="http://pbs.twimg.com/profile_images/855643127541104640/zd0D0r2D_normal.jpg"/>
    <x v="49"/>
    <s v="https://twitter.com/#!/cannabisencyclo/status/1073981906247548934"/>
    <m/>
    <m/>
    <s v="1073981906247548934"/>
    <s v="1073845362681499648"/>
    <b v="0"/>
    <n v="1"/>
    <s v="43180081"/>
    <b v="0"/>
    <s v="en"/>
    <m/>
    <s v=""/>
    <b v="0"/>
    <n v="0"/>
    <s v=""/>
    <s v="Twitter for iPhone"/>
    <b v="0"/>
    <s v="1073845362681499648"/>
    <s v="Tweet"/>
    <n v="0"/>
    <n v="0"/>
    <m/>
    <m/>
    <m/>
    <m/>
    <m/>
    <m/>
    <m/>
    <m/>
    <n v="2"/>
    <s v="1"/>
    <s v="5"/>
    <n v="4"/>
    <n v="8.88888888888889"/>
    <n v="0"/>
    <n v="0"/>
    <n v="0"/>
    <n v="0"/>
    <n v="41"/>
    <n v="91.11111111111111"/>
    <n v="45"/>
  </r>
  <r>
    <s v="cannabisencyclo"/>
    <s v="sarahksilverman"/>
    <m/>
    <m/>
    <m/>
    <m/>
    <m/>
    <m/>
    <m/>
    <m/>
    <s v="No"/>
    <n v="120"/>
    <m/>
    <m/>
    <x v="0"/>
    <d v="2018-12-20T02:39:45.000"/>
    <s v="@doughboyspod @SarahKSilverman They have the best lettuce wrapped burger tech. Fight me."/>
    <m/>
    <m/>
    <x v="0"/>
    <m/>
    <s v="http://pbs.twimg.com/profile_images/855643127541104640/zd0D0r2D_normal.jpg"/>
    <x v="50"/>
    <s v="https://twitter.com/#!/cannabisencyclo/status/1075581491529244672"/>
    <m/>
    <m/>
    <s v="1075581491529244672"/>
    <s v="1075424097557868544"/>
    <b v="0"/>
    <n v="0"/>
    <s v="3145909743"/>
    <b v="0"/>
    <s v="en"/>
    <m/>
    <s v=""/>
    <b v="0"/>
    <n v="0"/>
    <s v=""/>
    <s v="Twitter for iPhone"/>
    <b v="0"/>
    <s v="1075424097557868544"/>
    <s v="Tweet"/>
    <n v="0"/>
    <n v="0"/>
    <m/>
    <m/>
    <m/>
    <m/>
    <m/>
    <m/>
    <m/>
    <m/>
    <n v="1"/>
    <s v="1"/>
    <s v="1"/>
    <m/>
    <m/>
    <m/>
    <m/>
    <m/>
    <m/>
    <m/>
    <m/>
    <m/>
  </r>
  <r>
    <s v="cannabisencyclo"/>
    <s v="jordandan53"/>
    <m/>
    <m/>
    <m/>
    <m/>
    <m/>
    <m/>
    <m/>
    <m/>
    <s v="No"/>
    <n v="121"/>
    <m/>
    <m/>
    <x v="1"/>
    <d v="2018-12-20T16:19:44.000"/>
    <s v="@jordandan53 Love this team so much. No quit in them at all and everyone seems to take turns stepping up (except Jokic, who is always crushing)."/>
    <m/>
    <m/>
    <x v="0"/>
    <m/>
    <s v="http://pbs.twimg.com/profile_images/855643127541104640/zd0D0r2D_normal.jpg"/>
    <x v="51"/>
    <s v="https://twitter.com/#!/cannabisencyclo/status/1075787847599157248"/>
    <m/>
    <m/>
    <s v="1075787847599157248"/>
    <s v="1075641151447654406"/>
    <b v="0"/>
    <n v="5"/>
    <s v="2519728155"/>
    <b v="0"/>
    <s v="en"/>
    <m/>
    <s v=""/>
    <b v="0"/>
    <n v="0"/>
    <s v=""/>
    <s v="Twitter for iPhone"/>
    <b v="0"/>
    <s v="1075641151447654406"/>
    <s v="Tweet"/>
    <n v="0"/>
    <n v="0"/>
    <m/>
    <m/>
    <m/>
    <m/>
    <m/>
    <m/>
    <m/>
    <m/>
    <n v="1"/>
    <s v="1"/>
    <s v="1"/>
    <n v="1"/>
    <n v="3.8461538461538463"/>
    <n v="1"/>
    <n v="3.8461538461538463"/>
    <n v="0"/>
    <n v="0"/>
    <n v="24"/>
    <n v="92.3076923076923"/>
    <n v="26"/>
  </r>
  <r>
    <s v="cannabisencyclo"/>
    <s v="akilahobviously"/>
    <m/>
    <m/>
    <m/>
    <m/>
    <m/>
    <m/>
    <m/>
    <m/>
    <s v="No"/>
    <n v="122"/>
    <m/>
    <m/>
    <x v="1"/>
    <d v="2018-12-20T16:24:28.000"/>
    <s v="@AkilahObviously 😂😂😂"/>
    <m/>
    <m/>
    <x v="0"/>
    <m/>
    <s v="http://pbs.twimg.com/profile_images/855643127541104640/zd0D0r2D_normal.jpg"/>
    <x v="52"/>
    <s v="https://twitter.com/#!/cannabisencyclo/status/1075789038114635777"/>
    <m/>
    <m/>
    <s v="1075789038114635777"/>
    <s v="1075629674015920128"/>
    <b v="0"/>
    <n v="0"/>
    <s v="61371461"/>
    <b v="0"/>
    <s v="und"/>
    <m/>
    <s v=""/>
    <b v="0"/>
    <n v="0"/>
    <s v=""/>
    <s v="Twitter for iPhone"/>
    <b v="0"/>
    <s v="1075629674015920128"/>
    <s v="Tweet"/>
    <n v="0"/>
    <n v="0"/>
    <m/>
    <m/>
    <m/>
    <m/>
    <m/>
    <m/>
    <m/>
    <m/>
    <n v="1"/>
    <s v="1"/>
    <s v="1"/>
    <n v="0"/>
    <n v="0"/>
    <n v="0"/>
    <n v="0"/>
    <n v="0"/>
    <n v="0"/>
    <n v="1"/>
    <n v="100"/>
    <n v="1"/>
  </r>
  <r>
    <s v="cannabisencyclo"/>
    <s v="united"/>
    <m/>
    <m/>
    <m/>
    <m/>
    <m/>
    <m/>
    <m/>
    <m/>
    <s v="No"/>
    <n v="123"/>
    <m/>
    <m/>
    <x v="0"/>
    <d v="2018-12-21T00:56:54.000"/>
    <s v="@VanessaMarigold @united Hate it when that happens."/>
    <m/>
    <m/>
    <x v="0"/>
    <m/>
    <s v="http://pbs.twimg.com/profile_images/855643127541104640/zd0D0r2D_normal.jpg"/>
    <x v="53"/>
    <s v="https://twitter.com/#!/cannabisencyclo/status/1075917998035103745"/>
    <m/>
    <m/>
    <s v="1075917998035103745"/>
    <s v="1075846798638383104"/>
    <b v="0"/>
    <n v="1"/>
    <s v="603901726"/>
    <b v="0"/>
    <s v="en"/>
    <m/>
    <s v=""/>
    <b v="0"/>
    <n v="0"/>
    <s v=""/>
    <s v="Twitter for iPhone"/>
    <b v="0"/>
    <s v="1075846798638383104"/>
    <s v="Tweet"/>
    <n v="0"/>
    <n v="0"/>
    <m/>
    <m/>
    <m/>
    <m/>
    <m/>
    <m/>
    <m/>
    <m/>
    <n v="1"/>
    <s v="1"/>
    <s v="1"/>
    <n v="0"/>
    <n v="0"/>
    <n v="1"/>
    <n v="14.285714285714286"/>
    <n v="1"/>
    <n v="14.285714285714286"/>
    <n v="6"/>
    <n v="85.71428571428571"/>
    <n v="7"/>
  </r>
  <r>
    <s v="thesethwatson"/>
    <s v="realdonaldtrump"/>
    <m/>
    <m/>
    <m/>
    <m/>
    <m/>
    <m/>
    <m/>
    <m/>
    <s v="No"/>
    <n v="124"/>
    <m/>
    <m/>
    <x v="0"/>
    <d v="2018-12-21T15:38:33.000"/>
    <s v="@CannabisEncyclo @realDonaldTrump Heartbreaker"/>
    <m/>
    <m/>
    <x v="0"/>
    <m/>
    <s v="http://pbs.twimg.com/profile_images/631433468983902208/oY21K5sz_normal.jpg"/>
    <x v="54"/>
    <s v="https://twitter.com/#!/thesethwatson/status/1076139870979002370"/>
    <m/>
    <m/>
    <s v="1076139870979002370"/>
    <s v="1076137515818446850"/>
    <b v="0"/>
    <n v="0"/>
    <s v="1311502922"/>
    <b v="0"/>
    <s v="en"/>
    <m/>
    <s v=""/>
    <b v="0"/>
    <n v="0"/>
    <s v=""/>
    <s v="Echofon"/>
    <b v="0"/>
    <s v="1076137515818446850"/>
    <s v="Tweet"/>
    <n v="0"/>
    <n v="0"/>
    <m/>
    <m/>
    <m/>
    <m/>
    <m/>
    <m/>
    <m/>
    <m/>
    <n v="2"/>
    <s v="12"/>
    <s v="12"/>
    <n v="0"/>
    <n v="0"/>
    <n v="1"/>
    <n v="33.333333333333336"/>
    <n v="0"/>
    <n v="0"/>
    <n v="2"/>
    <n v="66.66666666666667"/>
    <n v="3"/>
  </r>
  <r>
    <s v="thesethwatson"/>
    <s v="realdonaldtrump"/>
    <m/>
    <m/>
    <m/>
    <m/>
    <m/>
    <m/>
    <m/>
    <m/>
    <s v="No"/>
    <n v="126"/>
    <m/>
    <m/>
    <x v="0"/>
    <d v="2018-12-21T17:03:46.000"/>
    <s v="@CannabisEncyclo @realDonaldTrump He would have had to read about them. Sooo"/>
    <m/>
    <m/>
    <x v="0"/>
    <m/>
    <s v="http://pbs.twimg.com/profile_images/631433468983902208/oY21K5sz_normal.jpg"/>
    <x v="55"/>
    <s v="https://twitter.com/#!/thesethwatson/status/1076161314677026816"/>
    <m/>
    <m/>
    <s v="1076161314677026816"/>
    <s v="1076147200256700416"/>
    <b v="0"/>
    <n v="0"/>
    <s v="1311502922"/>
    <b v="0"/>
    <s v="en"/>
    <m/>
    <s v=""/>
    <b v="0"/>
    <n v="0"/>
    <s v=""/>
    <s v="Echofon"/>
    <b v="0"/>
    <s v="1076147200256700416"/>
    <s v="Tweet"/>
    <n v="0"/>
    <n v="0"/>
    <m/>
    <m/>
    <m/>
    <m/>
    <m/>
    <m/>
    <m/>
    <m/>
    <n v="2"/>
    <s v="12"/>
    <s v="12"/>
    <n v="0"/>
    <n v="0"/>
    <n v="0"/>
    <n v="0"/>
    <n v="0"/>
    <n v="0"/>
    <n v="11"/>
    <n v="100"/>
    <n v="11"/>
  </r>
  <r>
    <s v="cannabisencyclo"/>
    <s v="thesethwatson"/>
    <m/>
    <m/>
    <m/>
    <m/>
    <m/>
    <m/>
    <m/>
    <m/>
    <s v="Yes"/>
    <n v="128"/>
    <m/>
    <m/>
    <x v="1"/>
    <d v="2018-12-21T16:07:41.000"/>
    <s v="@TheSethWatson @realDonaldTrump Tech AND technology? Also, there are a comical number of historical walls that blew up in the walled civilizations proverbial face. Like this is complete insanity."/>
    <m/>
    <m/>
    <x v="0"/>
    <m/>
    <s v="http://pbs.twimg.com/profile_images/855643127541104640/zd0D0r2D_normal.jpg"/>
    <x v="56"/>
    <s v="https://twitter.com/#!/cannabisencyclo/status/1076147200256700416"/>
    <m/>
    <m/>
    <s v="1076147200256700416"/>
    <s v="1076139870979002370"/>
    <b v="0"/>
    <n v="0"/>
    <s v="815010"/>
    <b v="0"/>
    <s v="en"/>
    <m/>
    <s v=""/>
    <b v="0"/>
    <n v="0"/>
    <s v=""/>
    <s v="Twitter for iPhone"/>
    <b v="0"/>
    <s v="1076139870979002370"/>
    <s v="Tweet"/>
    <n v="0"/>
    <n v="0"/>
    <m/>
    <m/>
    <m/>
    <m/>
    <m/>
    <m/>
    <m/>
    <m/>
    <n v="1"/>
    <s v="1"/>
    <s v="12"/>
    <m/>
    <m/>
    <m/>
    <m/>
    <m/>
    <m/>
    <m/>
    <m/>
    <m/>
  </r>
  <r>
    <s v="vanessamarigold"/>
    <s v="guyfieri"/>
    <m/>
    <m/>
    <m/>
    <m/>
    <m/>
    <m/>
    <m/>
    <m/>
    <s v="No"/>
    <n v="129"/>
    <m/>
    <m/>
    <x v="0"/>
    <d v="2018-12-21T16:16:37.000"/>
    <s v="@CannabisEncyclo @GuyFieri it wasn’t a mirage"/>
    <m/>
    <m/>
    <x v="0"/>
    <m/>
    <s v="http://pbs.twimg.com/profile_images/972526968296976385/Hx8nXAY1_normal.jpg"/>
    <x v="57"/>
    <s v="https://twitter.com/#!/vanessamarigold/status/1076149449544523776"/>
    <m/>
    <m/>
    <s v="1076149449544523776"/>
    <s v="1076136618384224256"/>
    <b v="0"/>
    <n v="0"/>
    <s v="1311502922"/>
    <b v="0"/>
    <s v="en"/>
    <m/>
    <s v=""/>
    <b v="0"/>
    <n v="0"/>
    <s v=""/>
    <s v="Twitter Lite"/>
    <b v="0"/>
    <s v="1076136618384224256"/>
    <s v="Tweet"/>
    <n v="0"/>
    <n v="0"/>
    <m/>
    <m/>
    <m/>
    <m/>
    <m/>
    <m/>
    <m/>
    <m/>
    <n v="1"/>
    <s v="2"/>
    <s v="2"/>
    <n v="0"/>
    <n v="0"/>
    <n v="1"/>
    <n v="14.285714285714286"/>
    <n v="0"/>
    <n v="0"/>
    <n v="6"/>
    <n v="85.71428571428571"/>
    <n v="7"/>
  </r>
  <r>
    <s v="cannabisencyclo"/>
    <s v="guyfieri"/>
    <m/>
    <m/>
    <m/>
    <m/>
    <m/>
    <m/>
    <m/>
    <m/>
    <s v="No"/>
    <n v="130"/>
    <m/>
    <m/>
    <x v="0"/>
    <d v="2018-12-21T15:25:38.000"/>
    <s v="@VanessaMarigold @GuyFieri Haha that’s always my move at Burbank too."/>
    <m/>
    <m/>
    <x v="0"/>
    <m/>
    <s v="http://pbs.twimg.com/profile_images/855643127541104640/zd0D0r2D_normal.jpg"/>
    <x v="58"/>
    <s v="https://twitter.com/#!/cannabisencyclo/status/1076136618384224256"/>
    <m/>
    <m/>
    <s v="1076136618384224256"/>
    <s v="1075900520408145920"/>
    <b v="0"/>
    <n v="2"/>
    <s v="603901726"/>
    <b v="0"/>
    <s v="en"/>
    <m/>
    <s v=""/>
    <b v="0"/>
    <n v="0"/>
    <s v=""/>
    <s v="Twitter for iPhone"/>
    <b v="0"/>
    <s v="1075900520408145920"/>
    <s v="Tweet"/>
    <n v="0"/>
    <n v="0"/>
    <m/>
    <m/>
    <m/>
    <m/>
    <m/>
    <m/>
    <m/>
    <m/>
    <n v="2"/>
    <s v="1"/>
    <s v="2"/>
    <n v="0"/>
    <n v="0"/>
    <n v="0"/>
    <n v="0"/>
    <n v="0"/>
    <n v="0"/>
    <n v="11"/>
    <n v="100"/>
    <n v="11"/>
  </r>
  <r>
    <s v="cannabisencyclo"/>
    <s v="guyfieri"/>
    <m/>
    <m/>
    <m/>
    <m/>
    <m/>
    <m/>
    <m/>
    <m/>
    <s v="No"/>
    <n v="131"/>
    <m/>
    <m/>
    <x v="0"/>
    <d v="2018-12-21T16:18:16.000"/>
    <s v="@VanessaMarigold @GuyFieri I’m just picturing palm trees with Oakleys placed backwards around their upper trunks 🌴🕶"/>
    <m/>
    <m/>
    <x v="0"/>
    <m/>
    <s v="http://pbs.twimg.com/profile_images/855643127541104640/zd0D0r2D_normal.jpg"/>
    <x v="59"/>
    <s v="https://twitter.com/#!/cannabisencyclo/status/1076149866881929216"/>
    <m/>
    <m/>
    <s v="1076149866881929216"/>
    <s v="1076149449544523776"/>
    <b v="0"/>
    <n v="2"/>
    <s v="603901726"/>
    <b v="0"/>
    <s v="en"/>
    <m/>
    <s v=""/>
    <b v="0"/>
    <n v="0"/>
    <s v=""/>
    <s v="Twitter for iPhone"/>
    <b v="0"/>
    <s v="1076149449544523776"/>
    <s v="Tweet"/>
    <n v="0"/>
    <n v="0"/>
    <m/>
    <m/>
    <m/>
    <m/>
    <m/>
    <m/>
    <m/>
    <m/>
    <n v="2"/>
    <s v="1"/>
    <s v="2"/>
    <n v="0"/>
    <n v="0"/>
    <n v="0"/>
    <n v="0"/>
    <n v="0"/>
    <n v="0"/>
    <n v="16"/>
    <n v="100"/>
    <n v="16"/>
  </r>
  <r>
    <s v="cannabisencyclo"/>
    <s v="jaredrizzi"/>
    <m/>
    <m/>
    <m/>
    <m/>
    <m/>
    <m/>
    <m/>
    <m/>
    <s v="No"/>
    <n v="132"/>
    <m/>
    <m/>
    <x v="0"/>
    <d v="2018-12-25T17:32:34.000"/>
    <s v="@derekmke @grantpa @JaredRizzi He weirdly looks kinda like Conan in that shot. Sorry, Conan."/>
    <m/>
    <m/>
    <x v="0"/>
    <m/>
    <s v="http://pbs.twimg.com/profile_images/855643127541104640/zd0D0r2D_normal.jpg"/>
    <x v="60"/>
    <s v="https://twitter.com/#!/cannabisencyclo/status/1077618117231095808"/>
    <m/>
    <m/>
    <s v="1077618117231095808"/>
    <s v="1077399159559409666"/>
    <b v="0"/>
    <n v="2"/>
    <s v="847931163117334528"/>
    <b v="0"/>
    <s v="en"/>
    <m/>
    <s v=""/>
    <b v="0"/>
    <n v="0"/>
    <s v=""/>
    <s v="Twitter for iPhone"/>
    <b v="0"/>
    <s v="1077399159559409666"/>
    <s v="Tweet"/>
    <n v="0"/>
    <n v="0"/>
    <m/>
    <m/>
    <m/>
    <m/>
    <m/>
    <m/>
    <m/>
    <m/>
    <n v="1"/>
    <s v="1"/>
    <s v="1"/>
    <m/>
    <m/>
    <m/>
    <m/>
    <m/>
    <m/>
    <m/>
    <m/>
    <m/>
  </r>
  <r>
    <s v="cannabisencyclo"/>
    <s v="mf_brown"/>
    <m/>
    <m/>
    <m/>
    <m/>
    <m/>
    <m/>
    <m/>
    <m/>
    <s v="No"/>
    <n v="135"/>
    <m/>
    <m/>
    <x v="1"/>
    <d v="2018-12-25T17:35:05.000"/>
    <s v="@MF_Brown The glee is palpable and I love it."/>
    <m/>
    <m/>
    <x v="0"/>
    <m/>
    <s v="http://pbs.twimg.com/profile_images/855643127541104640/zd0D0r2D_normal.jpg"/>
    <x v="61"/>
    <s v="https://twitter.com/#!/cannabisencyclo/status/1077618749748854784"/>
    <m/>
    <m/>
    <s v="1077618749748854784"/>
    <s v="1077245911615655937"/>
    <b v="0"/>
    <n v="2"/>
    <s v="33829337"/>
    <b v="0"/>
    <s v="en"/>
    <m/>
    <s v=""/>
    <b v="0"/>
    <n v="0"/>
    <s v=""/>
    <s v="Twitter for iPhone"/>
    <b v="0"/>
    <s v="1077245911615655937"/>
    <s v="Tweet"/>
    <n v="0"/>
    <n v="0"/>
    <m/>
    <m/>
    <m/>
    <m/>
    <m/>
    <m/>
    <m/>
    <m/>
    <n v="1"/>
    <s v="1"/>
    <s v="1"/>
    <n v="2"/>
    <n v="22.22222222222222"/>
    <n v="0"/>
    <n v="0"/>
    <n v="0"/>
    <n v="0"/>
    <n v="7"/>
    <n v="77.77777777777777"/>
    <n v="9"/>
  </r>
  <r>
    <s v="cannabisencyclo"/>
    <s v="carolineoncrack"/>
    <m/>
    <m/>
    <m/>
    <m/>
    <m/>
    <m/>
    <m/>
    <m/>
    <s v="No"/>
    <n v="136"/>
    <m/>
    <m/>
    <x v="1"/>
    <d v="2018-12-27T15:46:07.000"/>
    <s v="@Carolineoncrack Oh man my amaro and coffee problem just became an evolutionary advantage, score!"/>
    <m/>
    <m/>
    <x v="0"/>
    <m/>
    <s v="http://pbs.twimg.com/profile_images/855643127541104640/zd0D0r2D_normal.jpg"/>
    <x v="62"/>
    <s v="https://twitter.com/#!/cannabisencyclo/status/1078316102306824192"/>
    <m/>
    <m/>
    <s v="1078316102306824192"/>
    <s v="1078078258573438979"/>
    <b v="0"/>
    <n v="3"/>
    <s v="7121092"/>
    <b v="0"/>
    <s v="en"/>
    <m/>
    <s v=""/>
    <b v="0"/>
    <n v="0"/>
    <s v=""/>
    <s v="Twitter for iPhone"/>
    <b v="0"/>
    <s v="1078078258573438979"/>
    <s v="Tweet"/>
    <n v="0"/>
    <n v="0"/>
    <m/>
    <m/>
    <m/>
    <m/>
    <m/>
    <m/>
    <m/>
    <m/>
    <n v="1"/>
    <s v="1"/>
    <s v="1"/>
    <n v="1"/>
    <n v="7.142857142857143"/>
    <n v="1"/>
    <n v="7.142857142857143"/>
    <n v="0"/>
    <n v="0"/>
    <n v="12"/>
    <n v="85.71428571428571"/>
    <n v="14"/>
  </r>
  <r>
    <s v="cannabisencyclo"/>
    <s v="koopa_kinte"/>
    <m/>
    <m/>
    <m/>
    <m/>
    <m/>
    <m/>
    <m/>
    <m/>
    <s v="No"/>
    <n v="137"/>
    <m/>
    <m/>
    <x v="0"/>
    <d v="2018-12-29T17:52:43.000"/>
    <s v="@R3dLefft @koopa_kinte I just had no fucking idea they still move around like that after being broken off. Nature, you crazy."/>
    <m/>
    <m/>
    <x v="0"/>
    <m/>
    <s v="http://pbs.twimg.com/profile_images/855643127541104640/zd0D0r2D_normal.jpg"/>
    <x v="63"/>
    <s v="https://twitter.com/#!/cannabisencyclo/status/1079072736243113984"/>
    <m/>
    <m/>
    <s v="1079072736243113984"/>
    <s v="1078879169281441795"/>
    <b v="0"/>
    <n v="2"/>
    <s v="767566536236150786"/>
    <b v="0"/>
    <s v="en"/>
    <m/>
    <s v=""/>
    <b v="0"/>
    <n v="0"/>
    <s v=""/>
    <s v="Twitter for iPhone"/>
    <b v="0"/>
    <s v="1078879169281441795"/>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sephora"/>
    <m/>
    <m/>
    <m/>
    <m/>
    <m/>
    <m/>
    <m/>
    <m/>
    <s v="No"/>
    <n v="139"/>
    <m/>
    <m/>
    <x v="0"/>
    <d v="2019-01-01T07:03:25.000"/>
    <s v="@theherbalcult @thatbilloakley @Sephora I think there would be a way around it. Sourcing the CBD from hemp produced and sold within the same state seems cool under the farm bill. It would be like all the regional releases they test on the Midwest but in every legal hemp state."/>
    <m/>
    <m/>
    <x v="0"/>
    <m/>
    <s v="http://pbs.twimg.com/profile_images/855643127541104640/zd0D0r2D_normal.jpg"/>
    <x v="64"/>
    <s v="https://twitter.com/#!/cannabisencyclo/status/1079996498085998592"/>
    <m/>
    <m/>
    <s v="1079996498085998592"/>
    <s v="1079702618539200513"/>
    <b v="0"/>
    <n v="0"/>
    <s v="4457222533"/>
    <b v="0"/>
    <s v="en"/>
    <m/>
    <s v=""/>
    <b v="0"/>
    <n v="0"/>
    <s v=""/>
    <s v="Twitter for iPhone"/>
    <b v="0"/>
    <s v="1079702618539200513"/>
    <s v="Tweet"/>
    <n v="0"/>
    <n v="0"/>
    <m/>
    <m/>
    <m/>
    <m/>
    <m/>
    <m/>
    <m/>
    <m/>
    <n v="1"/>
    <s v="1"/>
    <s v="1"/>
    <m/>
    <m/>
    <m/>
    <m/>
    <m/>
    <m/>
    <m/>
    <m/>
    <m/>
  </r>
  <r>
    <s v="theherbalcult"/>
    <s v="thatbilloakley"/>
    <m/>
    <m/>
    <m/>
    <m/>
    <m/>
    <m/>
    <m/>
    <m/>
    <s v="No"/>
    <n v="140"/>
    <m/>
    <m/>
    <x v="0"/>
    <d v="2018-12-31T11:35:38.000"/>
    <s v="@CannabisEncyclo @thatbilloakley How would any fast food chain or major brand reconcile with the fda saying they ca… https://t.co/kpZGrH3gaO"/>
    <s v="https://twitter.com/i/web/status/1079702618539200513"/>
    <s v="twitter.com"/>
    <x v="0"/>
    <m/>
    <s v="http://pbs.twimg.com/profile_images/672897884442857472/zvERrVbo_normal.jpg"/>
    <x v="65"/>
    <s v="https://twitter.com/#!/theherbalcult/status/1079702618539200513"/>
    <m/>
    <m/>
    <s v="1079702618539200513"/>
    <s v="1079625134476906496"/>
    <b v="0"/>
    <n v="0"/>
    <s v="1311502922"/>
    <b v="0"/>
    <s v="en"/>
    <m/>
    <s v=""/>
    <b v="0"/>
    <n v="0"/>
    <s v=""/>
    <s v="Twitter Lite"/>
    <b v="1"/>
    <s v="1079625134476906496"/>
    <s v="Tweet"/>
    <n v="0"/>
    <n v="0"/>
    <m/>
    <m/>
    <m/>
    <m/>
    <m/>
    <m/>
    <m/>
    <m/>
    <n v="1"/>
    <s v="4"/>
    <s v="4"/>
    <n v="2"/>
    <n v="11.11111111111111"/>
    <n v="0"/>
    <n v="0"/>
    <n v="0"/>
    <n v="0"/>
    <n v="16"/>
    <n v="88.88888888888889"/>
    <n v="18"/>
  </r>
  <r>
    <s v="cannabisencyclo"/>
    <s v="realpfielder28"/>
    <m/>
    <m/>
    <m/>
    <m/>
    <m/>
    <m/>
    <m/>
    <m/>
    <s v="No"/>
    <n v="143"/>
    <m/>
    <m/>
    <x v="0"/>
    <d v="2019-01-01T07:16:07.000"/>
    <s v="Good year. From the top: dinner with @shrutip8 and wenyerhungry with @RealPFielder28, dudes eho enjoy Bong Appetit passing me notes in airports, joining acreageholdings, losing 50+ lbs… https://t.co/VpPYMwnw8S"/>
    <s v="https://www.instagram.com/p/BsFU2lnlQtc/?utm_source=ig_twitter_share&amp;igshid=jjl9o937ugop"/>
    <s v="instagram.com"/>
    <x v="0"/>
    <m/>
    <s v="http://pbs.twimg.com/profile_images/855643127541104640/zd0D0r2D_normal.jpg"/>
    <x v="66"/>
    <s v="https://twitter.com/#!/cannabisencyclo/status/1079999695521497088"/>
    <n v="36.6005"/>
    <n v="-121.8921"/>
    <s v="1079999695521497088"/>
    <m/>
    <b v="0"/>
    <n v="2"/>
    <s v=""/>
    <b v="0"/>
    <s v="en"/>
    <m/>
    <s v=""/>
    <b v="0"/>
    <n v="0"/>
    <s v=""/>
    <s v="Instagram"/>
    <b v="0"/>
    <s v="1079999695521497088"/>
    <s v="Tweet"/>
    <n v="0"/>
    <n v="0"/>
    <s v="-121.9270923,36.5737723 _x000a_-121.830974,36.5737723 _x000a_-121.830974,36.618826 _x000a_-121.9270923,36.618826"/>
    <s v="United States"/>
    <s v="US"/>
    <s v="Monterey, CA"/>
    <s v="49af5b43d4963f4c"/>
    <s v="Monterey"/>
    <s v="city"/>
    <s v="https://api.twitter.com/1.1/geo/id/49af5b43d4963f4c.json"/>
    <n v="1"/>
    <s v="1"/>
    <s v="1"/>
    <m/>
    <m/>
    <m/>
    <m/>
    <m/>
    <m/>
    <m/>
    <m/>
    <m/>
  </r>
  <r>
    <s v="jerrybeach73"/>
    <s v="mikepriceinla"/>
    <m/>
    <m/>
    <m/>
    <m/>
    <m/>
    <m/>
    <m/>
    <m/>
    <s v="No"/>
    <n v="145"/>
    <m/>
    <m/>
    <x v="0"/>
    <d v="2019-01-01T18:32:12.000"/>
    <s v="@CannabisEncyclo @thatbilloakley @Joshstrangehill @mikepriceinla &quot;Your appeal has been &amp;lt;denied&amp;gt;.&quot;"/>
    <m/>
    <m/>
    <x v="0"/>
    <m/>
    <s v="http://pbs.twimg.com/profile_images/1089409802931982337/7X4j074i_normal.jpg"/>
    <x v="67"/>
    <s v="https://twitter.com/#!/jerrybeach73/status/1080169836469252097"/>
    <m/>
    <m/>
    <s v="1080169836469252097"/>
    <s v="1080152718847598593"/>
    <b v="0"/>
    <n v="0"/>
    <s v="1311502922"/>
    <b v="0"/>
    <s v="en"/>
    <m/>
    <s v=""/>
    <b v="0"/>
    <n v="0"/>
    <s v=""/>
    <s v="Twitter Web Client"/>
    <b v="0"/>
    <s v="1080152718847598593"/>
    <s v="Tweet"/>
    <n v="0"/>
    <n v="0"/>
    <m/>
    <m/>
    <m/>
    <m/>
    <m/>
    <m/>
    <m/>
    <m/>
    <n v="1"/>
    <s v="4"/>
    <s v="4"/>
    <m/>
    <m/>
    <m/>
    <m/>
    <m/>
    <m/>
    <m/>
    <m/>
    <m/>
  </r>
  <r>
    <s v="cannabisencyclo"/>
    <s v="mikepriceinla"/>
    <m/>
    <m/>
    <m/>
    <m/>
    <m/>
    <m/>
    <m/>
    <m/>
    <s v="No"/>
    <n v="146"/>
    <m/>
    <m/>
    <x v="0"/>
    <d v="2019-01-01T17:24:11.000"/>
    <s v="@JerryBeach73 @thatbilloakley @Joshstrangehill @mikepriceinla “Officer Steve &amp;lt;Grabowski&amp;gt;” makes me laugh like an idiot every time."/>
    <m/>
    <m/>
    <x v="0"/>
    <m/>
    <s v="http://pbs.twimg.com/profile_images/855643127541104640/zd0D0r2D_normal.jpg"/>
    <x v="68"/>
    <s v="https://twitter.com/#!/cannabisencyclo/status/1080152718847598593"/>
    <m/>
    <m/>
    <s v="1080152718847598593"/>
    <s v="1080027359573692416"/>
    <b v="0"/>
    <n v="1"/>
    <s v="54319115"/>
    <b v="0"/>
    <s v="en"/>
    <m/>
    <s v=""/>
    <b v="0"/>
    <n v="0"/>
    <s v=""/>
    <s v="Twitter for iPhone"/>
    <b v="0"/>
    <s v="1080027359573692416"/>
    <s v="Tweet"/>
    <n v="0"/>
    <n v="0"/>
    <m/>
    <m/>
    <m/>
    <m/>
    <m/>
    <m/>
    <m/>
    <m/>
    <n v="1"/>
    <s v="1"/>
    <s v="4"/>
    <m/>
    <m/>
    <m/>
    <m/>
    <m/>
    <m/>
    <m/>
    <m/>
    <m/>
  </r>
  <r>
    <s v="cannabisencyclo"/>
    <s v="hodgman"/>
    <m/>
    <m/>
    <m/>
    <m/>
    <m/>
    <m/>
    <m/>
    <m/>
    <s v="No"/>
    <n v="151"/>
    <m/>
    <m/>
    <x v="1"/>
    <d v="2019-01-01T17:25:11.000"/>
    <s v="@hodgman Does he have an aversion to hanging things up? Looks like he just moved into a new dorm room."/>
    <m/>
    <m/>
    <x v="0"/>
    <m/>
    <s v="http://pbs.twimg.com/profile_images/855643127541104640/zd0D0r2D_normal.jpg"/>
    <x v="69"/>
    <s v="https://twitter.com/#!/cannabisencyclo/status/1080152971768287232"/>
    <m/>
    <m/>
    <s v="1080152971768287232"/>
    <s v="1080135631811104768"/>
    <b v="0"/>
    <n v="0"/>
    <s v="14348594"/>
    <b v="0"/>
    <s v="en"/>
    <m/>
    <s v=""/>
    <b v="0"/>
    <n v="0"/>
    <s v=""/>
    <s v="Twitter for iPhone"/>
    <b v="0"/>
    <s v="1080135631811104768"/>
    <s v="Tweet"/>
    <n v="0"/>
    <n v="0"/>
    <m/>
    <m/>
    <m/>
    <m/>
    <m/>
    <m/>
    <m/>
    <m/>
    <n v="1"/>
    <s v="1"/>
    <s v="1"/>
    <n v="1"/>
    <n v="5"/>
    <n v="1"/>
    <n v="5"/>
    <n v="0"/>
    <n v="0"/>
    <n v="18"/>
    <n v="90"/>
    <n v="20"/>
  </r>
  <r>
    <s v="cannabisencyclo"/>
    <s v="herring_nba"/>
    <m/>
    <m/>
    <m/>
    <m/>
    <m/>
    <m/>
    <m/>
    <m/>
    <s v="No"/>
    <n v="152"/>
    <m/>
    <m/>
    <x v="0"/>
    <d v="2019-01-02T07:56:48.000"/>
    <s v="@DMarang @Herring_NBA Only 5x5 with 20+ rebounds since the start of steals and blocks tracking. Craziness."/>
    <m/>
    <m/>
    <x v="0"/>
    <m/>
    <s v="http://pbs.twimg.com/profile_images/855643127541104640/zd0D0r2D_normal.jpg"/>
    <x v="70"/>
    <s v="https://twitter.com/#!/cannabisencyclo/status/1080372320747675650"/>
    <m/>
    <m/>
    <s v="1080372320747675650"/>
    <s v="1080320120289865728"/>
    <b v="0"/>
    <n v="0"/>
    <s v="256789870"/>
    <b v="0"/>
    <s v="en"/>
    <m/>
    <s v=""/>
    <b v="0"/>
    <n v="0"/>
    <s v=""/>
    <s v="Twitter for iPhone"/>
    <b v="0"/>
    <s v="1080320120289865728"/>
    <s v="Tweet"/>
    <n v="0"/>
    <n v="0"/>
    <m/>
    <m/>
    <m/>
    <m/>
    <m/>
    <m/>
    <m/>
    <m/>
    <n v="1"/>
    <s v="1"/>
    <s v="1"/>
    <m/>
    <m/>
    <m/>
    <m/>
    <m/>
    <m/>
    <m/>
    <m/>
    <m/>
  </r>
  <r>
    <s v="cannabisencyclo"/>
    <s v="jackallisonlol"/>
    <m/>
    <m/>
    <m/>
    <m/>
    <m/>
    <m/>
    <m/>
    <m/>
    <s v="No"/>
    <n v="154"/>
    <m/>
    <m/>
    <x v="1"/>
    <d v="2018-12-02T09:18:41.000"/>
    <s v="@jackallisonLOL As someone that moved from Denver, that’s one of the weirder and more striking thing about being in LA. Like what are all these shows?"/>
    <m/>
    <m/>
    <x v="0"/>
    <m/>
    <s v="http://pbs.twimg.com/profile_images/855643127541104640/zd0D0r2D_normal.jpg"/>
    <x v="71"/>
    <s v="https://twitter.com/#!/cannabisencyclo/status/1069158904947453958"/>
    <m/>
    <m/>
    <s v="1069158904947453958"/>
    <s v="1069106671861981184"/>
    <b v="0"/>
    <n v="1"/>
    <s v="18497157"/>
    <b v="0"/>
    <s v="en"/>
    <m/>
    <s v=""/>
    <b v="0"/>
    <n v="0"/>
    <s v=""/>
    <s v="Twitter for iPhone"/>
    <b v="0"/>
    <s v="1069106671861981184"/>
    <s v="Tweet"/>
    <n v="0"/>
    <n v="0"/>
    <m/>
    <m/>
    <m/>
    <m/>
    <m/>
    <m/>
    <m/>
    <m/>
    <n v="1"/>
    <s v="1"/>
    <s v="1"/>
    <n v="2"/>
    <n v="7.407407407407407"/>
    <n v="0"/>
    <n v="0"/>
    <n v="0"/>
    <n v="0"/>
    <n v="25"/>
    <n v="92.5925925925926"/>
    <n v="27"/>
  </r>
  <r>
    <s v="cannabisencyclo"/>
    <s v="jackallisonlol"/>
    <m/>
    <m/>
    <m/>
    <m/>
    <m/>
    <m/>
    <m/>
    <m/>
    <s v="No"/>
    <n v="155"/>
    <m/>
    <m/>
    <x v="0"/>
    <d v="2019-01-02T08:24:14.000"/>
    <s v="@nickwiger @jackallisonLOL I’m still living for this. Just amazing."/>
    <m/>
    <m/>
    <x v="0"/>
    <m/>
    <s v="http://pbs.twimg.com/profile_images/855643127541104640/zd0D0r2D_normal.jpg"/>
    <x v="72"/>
    <s v="https://twitter.com/#!/cannabisencyclo/status/1080379225239019520"/>
    <m/>
    <m/>
    <s v="1080379225239019520"/>
    <s v="1079611256565248000"/>
    <b v="0"/>
    <n v="0"/>
    <s v="235460252"/>
    <b v="0"/>
    <s v="en"/>
    <m/>
    <s v=""/>
    <b v="0"/>
    <n v="0"/>
    <s v=""/>
    <s v="Twitter for iPhone"/>
    <b v="0"/>
    <s v="1079611256565248000"/>
    <s v="Tweet"/>
    <n v="0"/>
    <n v="0"/>
    <m/>
    <m/>
    <m/>
    <m/>
    <m/>
    <m/>
    <m/>
    <m/>
    <n v="1"/>
    <s v="1"/>
    <s v="1"/>
    <m/>
    <m/>
    <m/>
    <m/>
    <m/>
    <m/>
    <m/>
    <m/>
    <m/>
  </r>
  <r>
    <s v="cannabisencyclo"/>
    <s v="msmithbubbles"/>
    <m/>
    <m/>
    <m/>
    <m/>
    <m/>
    <m/>
    <m/>
    <m/>
    <s v="No"/>
    <n v="157"/>
    <m/>
    <m/>
    <x v="0"/>
    <d v="2019-01-02T16:49:05.000"/>
    <s v="@skizelo @doughboyspod Bahaha exactly the joke I came here to make. However it’s true... as @MSmithBubbles would say, “that’s one fackin’ nice kitty right there.”"/>
    <m/>
    <m/>
    <x v="0"/>
    <m/>
    <s v="http://pbs.twimg.com/profile_images/855643127541104640/zd0D0r2D_normal.jpg"/>
    <x v="73"/>
    <s v="https://twitter.com/#!/cannabisencyclo/status/1080506276268765191"/>
    <m/>
    <m/>
    <s v="1080506276268765191"/>
    <s v="1080501040762552321"/>
    <b v="0"/>
    <n v="3"/>
    <s v="301220109"/>
    <b v="0"/>
    <s v="en"/>
    <m/>
    <s v=""/>
    <b v="0"/>
    <n v="0"/>
    <s v=""/>
    <s v="Twitter for iPhone"/>
    <b v="0"/>
    <s v="1080501040762552321"/>
    <s v="Tweet"/>
    <n v="0"/>
    <n v="0"/>
    <s v="-124.482003,32.528832 _x000a_-114.131212,32.528832 _x000a_-114.131212,42.009519 _x000a_-124.482003,42.009519"/>
    <s v="United States"/>
    <s v="US"/>
    <s v="California, USA"/>
    <s v="fbd6d2f5a4e4a15e"/>
    <s v="California"/>
    <s v="admin"/>
    <s v="https://api.twitter.com/1.1/geo/id/fbd6d2f5a4e4a15e.json"/>
    <n v="2"/>
    <s v="1"/>
    <s v="7"/>
    <m/>
    <m/>
    <m/>
    <m/>
    <m/>
    <m/>
    <m/>
    <m/>
    <m/>
  </r>
  <r>
    <s v="cannabisencyclo"/>
    <s v="mikedrucker"/>
    <m/>
    <m/>
    <m/>
    <m/>
    <m/>
    <m/>
    <m/>
    <m/>
    <s v="No"/>
    <n v="161"/>
    <m/>
    <m/>
    <x v="1"/>
    <d v="2019-01-03T00:42:10.000"/>
    <s v="@MikeDrucker @AndyRichter What in the fuck is a “computer board”?"/>
    <m/>
    <m/>
    <x v="0"/>
    <m/>
    <s v="http://pbs.twimg.com/profile_images/855643127541104640/zd0D0r2D_normal.jpg"/>
    <x v="74"/>
    <s v="https://twitter.com/#!/cannabisencyclo/status/1080625332439285760"/>
    <m/>
    <m/>
    <s v="1080625332439285760"/>
    <s v="1080579678593798144"/>
    <b v="0"/>
    <n v="2"/>
    <s v="17158189"/>
    <b v="0"/>
    <s v="en"/>
    <m/>
    <s v=""/>
    <b v="0"/>
    <n v="0"/>
    <s v=""/>
    <s v="Twitter for iPhone"/>
    <b v="0"/>
    <s v="1080579678593798144"/>
    <s v="Tweet"/>
    <n v="0"/>
    <n v="0"/>
    <m/>
    <m/>
    <m/>
    <m/>
    <m/>
    <m/>
    <m/>
    <m/>
    <n v="1"/>
    <s v="1"/>
    <s v="1"/>
    <m/>
    <m/>
    <m/>
    <m/>
    <m/>
    <m/>
    <m/>
    <m/>
    <m/>
  </r>
  <r>
    <s v="gowri_chandra"/>
    <s v="cannabisencyclo"/>
    <m/>
    <m/>
    <m/>
    <m/>
    <m/>
    <m/>
    <m/>
    <m/>
    <s v="Yes"/>
    <n v="162"/>
    <m/>
    <m/>
    <x v="1"/>
    <d v="2019-01-03T00:50:49.000"/>
    <s v="@CannabisEncyclo SAME I used to live in Denver (from Colorado) and moved from Seattle lol"/>
    <m/>
    <m/>
    <x v="0"/>
    <m/>
    <s v="http://pbs.twimg.com/profile_images/1073049172436078592/EavrYhCn_normal.jpg"/>
    <x v="75"/>
    <s v="https://twitter.com/#!/gowri_chandra/status/1080627508125421570"/>
    <m/>
    <m/>
    <s v="1080627508125421570"/>
    <s v="1080625812984946688"/>
    <b v="0"/>
    <n v="0"/>
    <s v="1311502922"/>
    <b v="0"/>
    <s v="en"/>
    <m/>
    <s v=""/>
    <b v="0"/>
    <n v="0"/>
    <s v=""/>
    <s v="Twitter Web Client"/>
    <b v="0"/>
    <s v="1080625812984946688"/>
    <s v="Tweet"/>
    <n v="0"/>
    <n v="0"/>
    <m/>
    <m/>
    <m/>
    <m/>
    <m/>
    <m/>
    <m/>
    <m/>
    <n v="1"/>
    <s v="1"/>
    <s v="1"/>
    <n v="0"/>
    <n v="0"/>
    <n v="0"/>
    <n v="0"/>
    <n v="0"/>
    <n v="0"/>
    <n v="15"/>
    <n v="100"/>
    <n v="15"/>
  </r>
  <r>
    <s v="cannabisencyclo"/>
    <s v="gowri_chandra"/>
    <m/>
    <m/>
    <m/>
    <m/>
    <m/>
    <m/>
    <m/>
    <m/>
    <s v="Yes"/>
    <n v="163"/>
    <m/>
    <m/>
    <x v="1"/>
    <d v="2019-01-03T00:44:05.000"/>
    <s v="@gowri_chandra Right?! This is fuckery. I moved from Denver a little over a year ago and I’ve quickly acclimated I guess because I’ve been cold more often here."/>
    <m/>
    <m/>
    <x v="0"/>
    <m/>
    <s v="http://pbs.twimg.com/profile_images/855643127541104640/zd0D0r2D_normal.jpg"/>
    <x v="76"/>
    <s v="https://twitter.com/#!/cannabisencyclo/status/1080625812984946688"/>
    <m/>
    <m/>
    <s v="1080625812984946688"/>
    <s v="1080534207821017089"/>
    <b v="0"/>
    <n v="2"/>
    <s v="3044112645"/>
    <b v="0"/>
    <s v="en"/>
    <m/>
    <s v=""/>
    <b v="0"/>
    <n v="0"/>
    <s v=""/>
    <s v="Twitter for iPhone"/>
    <b v="0"/>
    <s v="1080534207821017089"/>
    <s v="Tweet"/>
    <n v="0"/>
    <n v="0"/>
    <m/>
    <m/>
    <m/>
    <m/>
    <m/>
    <m/>
    <m/>
    <m/>
    <n v="1"/>
    <s v="1"/>
    <s v="1"/>
    <n v="1"/>
    <n v="3.3333333333333335"/>
    <n v="1"/>
    <n v="3.3333333333333335"/>
    <n v="0"/>
    <n v="0"/>
    <n v="28"/>
    <n v="93.33333333333333"/>
    <n v="30"/>
  </r>
  <r>
    <s v="cannabisencyclo"/>
    <s v="mremilyheller"/>
    <m/>
    <m/>
    <m/>
    <m/>
    <m/>
    <m/>
    <m/>
    <m/>
    <s v="No"/>
    <n v="164"/>
    <m/>
    <m/>
    <x v="1"/>
    <d v="2019-01-03T00:47:44.000"/>
    <s v="@MrEmilyHeller Great premise, I’ll be watching!"/>
    <m/>
    <m/>
    <x v="0"/>
    <m/>
    <s v="http://pbs.twimg.com/profile_images/855643127541104640/zd0D0r2D_normal.jpg"/>
    <x v="77"/>
    <s v="https://twitter.com/#!/cannabisencyclo/status/1080626729830338560"/>
    <m/>
    <m/>
    <s v="1080626729830338560"/>
    <s v="1080596429507198977"/>
    <b v="0"/>
    <n v="1"/>
    <s v="16444291"/>
    <b v="0"/>
    <s v="en"/>
    <m/>
    <s v=""/>
    <b v="0"/>
    <n v="0"/>
    <s v=""/>
    <s v="Twitter for iPhone"/>
    <b v="0"/>
    <s v="1080596429507198977"/>
    <s v="Tweet"/>
    <n v="0"/>
    <n v="0"/>
    <m/>
    <m/>
    <m/>
    <m/>
    <m/>
    <m/>
    <m/>
    <m/>
    <n v="1"/>
    <s v="1"/>
    <s v="1"/>
    <n v="1"/>
    <n v="14.285714285714286"/>
    <n v="0"/>
    <n v="0"/>
    <n v="0"/>
    <n v="0"/>
    <n v="6"/>
    <n v="85.71428571428571"/>
    <n v="7"/>
  </r>
  <r>
    <s v="montereyaq"/>
    <s v="cannabisencyclo"/>
    <m/>
    <m/>
    <m/>
    <m/>
    <m/>
    <m/>
    <m/>
    <m/>
    <s v="Yes"/>
    <n v="165"/>
    <m/>
    <m/>
    <x v="1"/>
    <d v="2019-01-03T17:59:01.000"/>
    <s v="@CannabisEncyclo 😂😂😂"/>
    <m/>
    <m/>
    <x v="0"/>
    <m/>
    <s v="http://pbs.twimg.com/profile_images/875402344778702848/T5UKOyPO_normal.jpg"/>
    <x v="78"/>
    <s v="https://twitter.com/#!/montereyaq/status/1080886264012857345"/>
    <m/>
    <m/>
    <s v="1080886264012857345"/>
    <s v="1080678479337709569"/>
    <b v="0"/>
    <n v="0"/>
    <s v="1311502922"/>
    <b v="0"/>
    <s v="und"/>
    <m/>
    <s v=""/>
    <b v="0"/>
    <n v="0"/>
    <s v=""/>
    <s v="TweetDeck"/>
    <b v="0"/>
    <s v="1080678479337709569"/>
    <s v="Tweet"/>
    <n v="0"/>
    <n v="0"/>
    <m/>
    <m/>
    <m/>
    <m/>
    <m/>
    <m/>
    <m/>
    <m/>
    <n v="1"/>
    <s v="6"/>
    <s v="1"/>
    <n v="0"/>
    <n v="0"/>
    <n v="0"/>
    <n v="0"/>
    <n v="0"/>
    <n v="0"/>
    <n v="1"/>
    <n v="100"/>
    <n v="1"/>
  </r>
  <r>
    <s v="cannabisencyclo"/>
    <s v="montereyaq"/>
    <m/>
    <m/>
    <m/>
    <m/>
    <m/>
    <m/>
    <m/>
    <m/>
    <s v="Yes"/>
    <n v="166"/>
    <m/>
    <m/>
    <x v="0"/>
    <d v="2019-01-03T04:13:22.000"/>
    <s v="I went to @MontereyAq and witnessed some sort of crab messiah phenomenon. Seriously, what’s happening here?… https://t.co/YCa9YRSQNq"/>
    <s v="https://twitter.com/i/web/status/1080678479337709569"/>
    <s v="twitter.com"/>
    <x v="0"/>
    <m/>
    <s v="http://pbs.twimg.com/profile_images/855643127541104640/zd0D0r2D_normal.jpg"/>
    <x v="79"/>
    <s v="https://twitter.com/#!/cannabisencyclo/status/1080678479337709569"/>
    <m/>
    <m/>
    <s v="1080678479337709569"/>
    <m/>
    <b v="0"/>
    <n v="0"/>
    <s v=""/>
    <b v="0"/>
    <s v="en"/>
    <m/>
    <s v=""/>
    <b v="0"/>
    <n v="0"/>
    <s v=""/>
    <s v="Twitter for iPhone"/>
    <b v="1"/>
    <s v="1080678479337709569"/>
    <s v="Tweet"/>
    <n v="0"/>
    <n v="0"/>
    <s v="-124.482003,32.528832 _x000a_-124.482003,42.009519 _x000a_-114.131212,42.009519 _x000a_-114.131212,32.528832"/>
    <s v="United States"/>
    <s v="US"/>
    <s v="California, USA"/>
    <s v="fbd6d2f5a4e4a15e"/>
    <s v="California"/>
    <s v="admin"/>
    <s v="https://api.twitter.com/1.1/geo/id/fbd6d2f5a4e4a15e.json"/>
    <n v="1"/>
    <s v="1"/>
    <s v="6"/>
    <n v="0"/>
    <n v="0"/>
    <n v="0"/>
    <n v="0"/>
    <n v="0"/>
    <n v="0"/>
    <n v="17"/>
    <n v="100"/>
    <n v="17"/>
  </r>
  <r>
    <s v="cannabisencyclo"/>
    <s v="nba"/>
    <m/>
    <m/>
    <m/>
    <m/>
    <m/>
    <m/>
    <m/>
    <m/>
    <s v="No"/>
    <n v="167"/>
    <m/>
    <m/>
    <x v="1"/>
    <d v="2018-12-05T23:33:35.000"/>
    <s v="@NBA @jakeandamir I guess people do use that nickname after all."/>
    <m/>
    <m/>
    <x v="0"/>
    <m/>
    <s v="http://pbs.twimg.com/profile_images/855643127541104640/zd0D0r2D_normal.jpg"/>
    <x v="80"/>
    <s v="https://twitter.com/#!/cannabisencyclo/status/1070461212213702656"/>
    <m/>
    <m/>
    <s v="1070461212213702656"/>
    <s v="1070094320928198656"/>
    <b v="0"/>
    <n v="2"/>
    <s v="19923144"/>
    <b v="0"/>
    <s v="en"/>
    <m/>
    <s v=""/>
    <b v="0"/>
    <n v="1"/>
    <s v=""/>
    <s v="Twitter for iPhone"/>
    <b v="0"/>
    <s v="1070094320928198656"/>
    <s v="Tweet"/>
    <n v="0"/>
    <n v="0"/>
    <m/>
    <m/>
    <m/>
    <m/>
    <m/>
    <m/>
    <m/>
    <m/>
    <n v="2"/>
    <s v="1"/>
    <s v="1"/>
    <m/>
    <m/>
    <m/>
    <m/>
    <m/>
    <m/>
    <m/>
    <m/>
    <m/>
  </r>
  <r>
    <s v="cannabisencyclo"/>
    <s v="nba"/>
    <m/>
    <m/>
    <m/>
    <m/>
    <m/>
    <m/>
    <m/>
    <m/>
    <s v="No"/>
    <n v="168"/>
    <m/>
    <m/>
    <x v="1"/>
    <d v="2019-01-04T15:17:18.000"/>
    <s v="@NBA Really a ridiculous shot. Just craziness."/>
    <m/>
    <m/>
    <x v="0"/>
    <m/>
    <s v="http://pbs.twimg.com/profile_images/855643127541104640/zd0D0r2D_normal.jpg"/>
    <x v="81"/>
    <s v="https://twitter.com/#!/cannabisencyclo/status/1081207951128387584"/>
    <m/>
    <m/>
    <s v="1081207951128387584"/>
    <s v="1081082436044369921"/>
    <b v="0"/>
    <n v="1"/>
    <s v="19923144"/>
    <b v="0"/>
    <s v="en"/>
    <m/>
    <s v=""/>
    <b v="0"/>
    <n v="0"/>
    <s v=""/>
    <s v="Twitter for iPhone"/>
    <b v="0"/>
    <s v="1081082436044369921"/>
    <s v="Tweet"/>
    <n v="0"/>
    <n v="0"/>
    <m/>
    <m/>
    <m/>
    <m/>
    <m/>
    <m/>
    <m/>
    <m/>
    <n v="2"/>
    <s v="1"/>
    <s v="1"/>
    <n v="0"/>
    <n v="0"/>
    <n v="2"/>
    <n v="28.571428571428573"/>
    <n v="0"/>
    <n v="0"/>
    <n v="5"/>
    <n v="71.42857142857143"/>
    <n v="7"/>
  </r>
  <r>
    <s v="cannabisencyclo"/>
    <s v="mattgourley"/>
    <m/>
    <m/>
    <m/>
    <m/>
    <m/>
    <m/>
    <m/>
    <m/>
    <s v="No"/>
    <n v="169"/>
    <m/>
    <m/>
    <x v="0"/>
    <d v="2019-01-07T01:43:41.000"/>
    <s v="@PFTompkins @MattGourley This is fucking magic."/>
    <m/>
    <m/>
    <x v="0"/>
    <m/>
    <s v="http://pbs.twimg.com/profile_images/855643127541104640/zd0D0r2D_normal.jpg"/>
    <x v="82"/>
    <s v="https://twitter.com/#!/cannabisencyclo/status/1082090363240628224"/>
    <m/>
    <m/>
    <s v="1082090363240628224"/>
    <s v="1082063439428706305"/>
    <b v="0"/>
    <n v="0"/>
    <s v="17732153"/>
    <b v="0"/>
    <s v="en"/>
    <m/>
    <s v=""/>
    <b v="0"/>
    <n v="0"/>
    <s v=""/>
    <s v="Twitter for iPhone"/>
    <b v="0"/>
    <s v="1082063439428706305"/>
    <s v="Tweet"/>
    <n v="0"/>
    <n v="0"/>
    <m/>
    <m/>
    <m/>
    <m/>
    <m/>
    <m/>
    <m/>
    <m/>
    <n v="1"/>
    <s v="1"/>
    <s v="1"/>
    <m/>
    <m/>
    <m/>
    <m/>
    <m/>
    <m/>
    <m/>
    <m/>
    <m/>
  </r>
  <r>
    <s v="cannabisencyclo"/>
    <s v="pftompkins"/>
    <m/>
    <m/>
    <m/>
    <m/>
    <m/>
    <m/>
    <m/>
    <m/>
    <s v="No"/>
    <n v="170"/>
    <m/>
    <m/>
    <x v="1"/>
    <d v="2018-12-05T23:30:42.000"/>
    <s v="@PFTompkins Aerodynamic hearse: When you gotta get that fucking corpse in the ground QUICK."/>
    <m/>
    <m/>
    <x v="0"/>
    <m/>
    <s v="http://pbs.twimg.com/profile_images/855643127541104640/zd0D0r2D_normal.jpg"/>
    <x v="83"/>
    <s v="https://twitter.com/#!/cannabisencyclo/status/1070460484720066560"/>
    <m/>
    <m/>
    <s v="1070460484720066560"/>
    <s v="1070357619854864384"/>
    <b v="0"/>
    <n v="0"/>
    <s v="17732153"/>
    <b v="0"/>
    <s v="en"/>
    <m/>
    <s v=""/>
    <b v="0"/>
    <n v="0"/>
    <s v=""/>
    <s v="Twitter for iPhone"/>
    <b v="0"/>
    <s v="1070357619854864384"/>
    <s v="Tweet"/>
    <n v="0"/>
    <n v="0"/>
    <m/>
    <m/>
    <m/>
    <m/>
    <m/>
    <m/>
    <m/>
    <m/>
    <n v="2"/>
    <s v="1"/>
    <s v="1"/>
    <n v="0"/>
    <n v="0"/>
    <n v="1"/>
    <n v="7.142857142857143"/>
    <n v="0"/>
    <n v="0"/>
    <n v="13"/>
    <n v="92.85714285714286"/>
    <n v="14"/>
  </r>
  <r>
    <s v="cannabisencyclo"/>
    <s v="vanessamarigold"/>
    <m/>
    <m/>
    <m/>
    <m/>
    <m/>
    <m/>
    <m/>
    <m/>
    <s v="Yes"/>
    <n v="176"/>
    <m/>
    <m/>
    <x v="1"/>
    <d v="2019-01-11T01:49:36.000"/>
    <s v="@VanessaMarigold 💪💪"/>
    <m/>
    <m/>
    <x v="0"/>
    <m/>
    <s v="http://pbs.twimg.com/profile_images/855643127541104640/zd0D0r2D_normal.jpg"/>
    <x v="84"/>
    <s v="https://twitter.com/#!/cannabisencyclo/status/1083541404574339075"/>
    <m/>
    <m/>
    <s v="1083541404574339075"/>
    <s v="1083376456795750401"/>
    <b v="0"/>
    <n v="2"/>
    <s v="603901726"/>
    <b v="0"/>
    <s v="und"/>
    <m/>
    <s v=""/>
    <b v="0"/>
    <n v="1"/>
    <s v=""/>
    <s v="Twitter for iPhone"/>
    <b v="0"/>
    <s v="1083376456795750401"/>
    <s v="Tweet"/>
    <n v="0"/>
    <n v="0"/>
    <m/>
    <m/>
    <m/>
    <m/>
    <m/>
    <m/>
    <m/>
    <m/>
    <n v="4"/>
    <s v="1"/>
    <s v="2"/>
    <n v="0"/>
    <n v="0"/>
    <n v="0"/>
    <n v="0"/>
    <n v="0"/>
    <n v="0"/>
    <n v="1"/>
    <n v="100"/>
    <n v="1"/>
  </r>
  <r>
    <s v="cannabisencyclo"/>
    <s v="robertmaguire_"/>
    <m/>
    <m/>
    <m/>
    <m/>
    <m/>
    <m/>
    <m/>
    <m/>
    <s v="No"/>
    <n v="177"/>
    <m/>
    <m/>
    <x v="1"/>
    <d v="2019-01-11T07:30:31.000"/>
    <s v="@RobertMaguire_ I think it’s made of that material the military has that refracts light to work as an invisibility cloak."/>
    <m/>
    <m/>
    <x v="0"/>
    <m/>
    <s v="http://pbs.twimg.com/profile_images/855643127541104640/zd0D0r2D_normal.jpg"/>
    <x v="85"/>
    <s v="https://twitter.com/#!/cannabisencyclo/status/1083627198274129922"/>
    <m/>
    <m/>
    <s v="1083627198274129922"/>
    <s v="1083191799374594048"/>
    <b v="0"/>
    <n v="1"/>
    <s v="1398759560"/>
    <b v="0"/>
    <s v="en"/>
    <m/>
    <s v=""/>
    <b v="0"/>
    <n v="0"/>
    <s v=""/>
    <s v="Twitter for iPhone"/>
    <b v="0"/>
    <s v="1083191799374594048"/>
    <s v="Tweet"/>
    <n v="0"/>
    <n v="0"/>
    <m/>
    <m/>
    <m/>
    <m/>
    <m/>
    <m/>
    <m/>
    <m/>
    <n v="1"/>
    <s v="1"/>
    <s v="1"/>
    <n v="1"/>
    <n v="4.761904761904762"/>
    <n v="0"/>
    <n v="0"/>
    <n v="0"/>
    <n v="0"/>
    <n v="20"/>
    <n v="95.23809523809524"/>
    <n v="21"/>
  </r>
  <r>
    <s v="cannabisencyclo"/>
    <s v="hbo"/>
    <m/>
    <m/>
    <m/>
    <m/>
    <m/>
    <m/>
    <m/>
    <m/>
    <s v="No"/>
    <n v="178"/>
    <m/>
    <m/>
    <x v="1"/>
    <d v="2019-01-11T08:58:40.000"/>
    <s v="@HBO Hey hey"/>
    <m/>
    <m/>
    <x v="0"/>
    <m/>
    <s v="http://pbs.twimg.com/profile_images/855643127541104640/zd0D0r2D_normal.jpg"/>
    <x v="86"/>
    <s v="https://twitter.com/#!/cannabisencyclo/status/1083649383583735808"/>
    <m/>
    <m/>
    <s v="1083649383583735808"/>
    <s v="1083425916540211203"/>
    <b v="0"/>
    <n v="0"/>
    <s v="15635604"/>
    <b v="0"/>
    <s v="en"/>
    <m/>
    <s v=""/>
    <b v="0"/>
    <n v="0"/>
    <s v=""/>
    <s v="Twitter for iPhone"/>
    <b v="0"/>
    <s v="1083425916540211203"/>
    <s v="Tweet"/>
    <n v="0"/>
    <n v="0"/>
    <m/>
    <m/>
    <m/>
    <m/>
    <m/>
    <m/>
    <m/>
    <m/>
    <n v="1"/>
    <s v="1"/>
    <s v="1"/>
    <n v="0"/>
    <n v="0"/>
    <n v="0"/>
    <n v="0"/>
    <n v="0"/>
    <n v="0"/>
    <n v="3"/>
    <n v="100"/>
    <n v="3"/>
  </r>
  <r>
    <s v="cannabisencyclo"/>
    <s v="russo_brothers"/>
    <m/>
    <m/>
    <m/>
    <m/>
    <m/>
    <m/>
    <m/>
    <m/>
    <s v="No"/>
    <n v="179"/>
    <m/>
    <m/>
    <x v="0"/>
    <d v="2019-01-14T18:51:49.000"/>
    <s v="@joelmchale @JORDANOKUN @AdamPerryLang @Russo_Brothers Great show, I’ll be checking out Simone... cocktail program looks 👌👌👌"/>
    <m/>
    <m/>
    <x v="0"/>
    <m/>
    <s v="http://pbs.twimg.com/profile_images/855643127541104640/zd0D0r2D_normal.jpg"/>
    <x v="87"/>
    <s v="https://twitter.com/#!/cannabisencyclo/status/1084885818005544960"/>
    <m/>
    <m/>
    <s v="1084885818005544960"/>
    <s v="1083810947603488768"/>
    <b v="0"/>
    <n v="1"/>
    <s v="14506253"/>
    <b v="0"/>
    <s v="en"/>
    <m/>
    <s v=""/>
    <b v="0"/>
    <n v="0"/>
    <s v=""/>
    <s v="Twitter for iPhone"/>
    <b v="0"/>
    <s v="1083810947603488768"/>
    <s v="Tweet"/>
    <n v="0"/>
    <n v="0"/>
    <m/>
    <m/>
    <m/>
    <m/>
    <m/>
    <m/>
    <m/>
    <m/>
    <n v="1"/>
    <s v="1"/>
    <s v="1"/>
    <m/>
    <m/>
    <m/>
    <m/>
    <m/>
    <m/>
    <m/>
    <m/>
    <m/>
  </r>
  <r>
    <s v="cannabisencyclo"/>
    <s v="clemsonfb"/>
    <m/>
    <m/>
    <m/>
    <m/>
    <m/>
    <m/>
    <m/>
    <m/>
    <s v="No"/>
    <n v="183"/>
    <m/>
    <m/>
    <x v="0"/>
    <d v="2019-01-15T17:14:13.000"/>
    <s v="@mikplat @eugenegu @realDonaldTrump @ClemsonFB What the hell are those long things in the Wendy’s wrappers? The cheapo Caesar Chicken wrap? How does Paul Newman feel about this fiasco? So many questions."/>
    <m/>
    <m/>
    <x v="0"/>
    <m/>
    <s v="http://pbs.twimg.com/profile_images/855643127541104640/zd0D0r2D_normal.jpg"/>
    <x v="88"/>
    <s v="https://twitter.com/#!/cannabisencyclo/status/1085223641560666114"/>
    <m/>
    <m/>
    <s v="1085223641560666114"/>
    <s v="1085199125656817664"/>
    <b v="0"/>
    <n v="0"/>
    <s v="2567763900"/>
    <b v="0"/>
    <s v="en"/>
    <m/>
    <s v=""/>
    <b v="0"/>
    <n v="0"/>
    <s v=""/>
    <s v="Twitter for iPhone"/>
    <b v="0"/>
    <s v="1085199125656817664"/>
    <s v="Tweet"/>
    <n v="0"/>
    <n v="0"/>
    <m/>
    <m/>
    <m/>
    <m/>
    <m/>
    <m/>
    <m/>
    <m/>
    <n v="1"/>
    <s v="1"/>
    <s v="1"/>
    <m/>
    <m/>
    <m/>
    <m/>
    <m/>
    <m/>
    <m/>
    <m/>
    <m/>
  </r>
  <r>
    <s v="cannabisencyclo"/>
    <s v="rianjohnson"/>
    <m/>
    <m/>
    <m/>
    <m/>
    <m/>
    <m/>
    <m/>
    <m/>
    <s v="No"/>
    <n v="186"/>
    <m/>
    <m/>
    <x v="0"/>
    <d v="2019-01-15T17:16:19.000"/>
    <s v="@BootsRiley @rianjohnson A+ all around"/>
    <m/>
    <m/>
    <x v="0"/>
    <m/>
    <s v="http://pbs.twimg.com/profile_images/855643127541104640/zd0D0r2D_normal.jpg"/>
    <x v="89"/>
    <s v="https://twitter.com/#!/cannabisencyclo/status/1085224171666235392"/>
    <m/>
    <m/>
    <s v="1085224171666235392"/>
    <s v="1085071689942093824"/>
    <b v="0"/>
    <n v="0"/>
    <s v="24044209"/>
    <b v="0"/>
    <s v="en"/>
    <m/>
    <s v=""/>
    <b v="0"/>
    <n v="0"/>
    <s v=""/>
    <s v="Twitter for iPhone"/>
    <b v="0"/>
    <s v="1085071689942093824"/>
    <s v="Tweet"/>
    <n v="0"/>
    <n v="0"/>
    <m/>
    <m/>
    <m/>
    <m/>
    <m/>
    <m/>
    <m/>
    <m/>
    <n v="1"/>
    <s v="1"/>
    <s v="1"/>
    <m/>
    <m/>
    <m/>
    <m/>
    <m/>
    <m/>
    <m/>
    <m/>
    <m/>
  </r>
  <r>
    <s v="cannabisencyclo"/>
    <s v="nickwiger"/>
    <m/>
    <m/>
    <m/>
    <m/>
    <m/>
    <m/>
    <m/>
    <m/>
    <s v="No"/>
    <n v="188"/>
    <m/>
    <m/>
    <x v="1"/>
    <d v="2018-12-30T07:40:37.000"/>
    <s v="@nickwiger Same phenomenon as a small pizza versus a large, crust ratio gets all fucky."/>
    <m/>
    <m/>
    <x v="0"/>
    <m/>
    <s v="http://pbs.twimg.com/profile_images/855643127541104640/zd0D0r2D_normal.jpg"/>
    <x v="90"/>
    <s v="https://twitter.com/#!/cannabisencyclo/status/1079281086918623233"/>
    <m/>
    <m/>
    <s v="1079281086918623233"/>
    <s v="1079158247242706944"/>
    <b v="0"/>
    <n v="0"/>
    <s v="235460252"/>
    <b v="0"/>
    <s v="en"/>
    <m/>
    <s v=""/>
    <b v="0"/>
    <n v="0"/>
    <s v=""/>
    <s v="Twitter for iPhone"/>
    <b v="0"/>
    <s v="1079158247242706944"/>
    <s v="Tweet"/>
    <n v="0"/>
    <n v="0"/>
    <m/>
    <m/>
    <m/>
    <m/>
    <m/>
    <m/>
    <m/>
    <m/>
    <n v="4"/>
    <s v="1"/>
    <s v="1"/>
    <n v="0"/>
    <n v="0"/>
    <n v="0"/>
    <n v="0"/>
    <n v="0"/>
    <n v="0"/>
    <n v="15"/>
    <n v="100"/>
    <n v="15"/>
  </r>
  <r>
    <s v="cannabisencyclo"/>
    <s v="nickwiger"/>
    <m/>
    <m/>
    <m/>
    <m/>
    <m/>
    <m/>
    <m/>
    <m/>
    <s v="No"/>
    <n v="190"/>
    <m/>
    <m/>
    <x v="1"/>
    <d v="2019-01-04T21:56:37.000"/>
    <s v="@nickwiger Such an insane shot. The whole game was stupid in the best way but the phantom cam slo-mo of that final shot was 😱😱😱"/>
    <m/>
    <m/>
    <x v="0"/>
    <m/>
    <s v="http://pbs.twimg.com/profile_images/855643127541104640/zd0D0r2D_normal.jpg"/>
    <x v="91"/>
    <s v="https://twitter.com/#!/cannabisencyclo/status/1081308442755649536"/>
    <m/>
    <m/>
    <s v="1081308442755649536"/>
    <s v="1081070601916145664"/>
    <b v="0"/>
    <n v="0"/>
    <s v="235460252"/>
    <b v="0"/>
    <s v="en"/>
    <m/>
    <s v=""/>
    <b v="0"/>
    <n v="0"/>
    <s v=""/>
    <s v="Twitter for iPhone"/>
    <b v="0"/>
    <s v="1081070601916145664"/>
    <s v="Tweet"/>
    <n v="0"/>
    <n v="0"/>
    <m/>
    <m/>
    <m/>
    <m/>
    <m/>
    <m/>
    <m/>
    <m/>
    <n v="4"/>
    <s v="1"/>
    <s v="1"/>
    <n v="1"/>
    <n v="4"/>
    <n v="2"/>
    <n v="8"/>
    <n v="0"/>
    <n v="0"/>
    <n v="22"/>
    <n v="88"/>
    <n v="25"/>
  </r>
  <r>
    <s v="cannabisencyclo"/>
    <s v="nickwiger"/>
    <m/>
    <m/>
    <m/>
    <m/>
    <m/>
    <m/>
    <m/>
    <m/>
    <s v="No"/>
    <n v="191"/>
    <m/>
    <m/>
    <x v="1"/>
    <d v="2019-01-16T20:40:31.000"/>
    <s v="@nickwiger Nice, that’ll also save the future CSI team the work of sorting through a lot of items for the evidence of your crimes. All they’ll need is bags to carry the pairs of tiny shoes they find in your crawl space. 👌👌👌"/>
    <m/>
    <m/>
    <x v="0"/>
    <m/>
    <s v="http://pbs.twimg.com/profile_images/855643127541104640/zd0D0r2D_normal.jpg"/>
    <x v="92"/>
    <s v="https://twitter.com/#!/cannabisencyclo/status/1085637946336628736"/>
    <m/>
    <m/>
    <s v="1085637946336628736"/>
    <s v="1085597827068096512"/>
    <b v="0"/>
    <n v="1"/>
    <s v="235460252"/>
    <b v="0"/>
    <s v="en"/>
    <m/>
    <s v=""/>
    <b v="0"/>
    <n v="0"/>
    <s v=""/>
    <s v="Twitter for iPhone"/>
    <b v="0"/>
    <s v="1085597827068096512"/>
    <s v="Tweet"/>
    <n v="0"/>
    <n v="0"/>
    <m/>
    <m/>
    <m/>
    <m/>
    <m/>
    <m/>
    <m/>
    <m/>
    <n v="4"/>
    <s v="1"/>
    <s v="1"/>
    <n v="2"/>
    <n v="4.545454545454546"/>
    <n v="0"/>
    <n v="0"/>
    <n v="0"/>
    <n v="0"/>
    <n v="42"/>
    <n v="95.45454545454545"/>
    <n v="44"/>
  </r>
  <r>
    <s v="cannabisencyclo"/>
    <s v="gabrus"/>
    <m/>
    <m/>
    <m/>
    <m/>
    <m/>
    <m/>
    <m/>
    <m/>
    <s v="No"/>
    <n v="192"/>
    <m/>
    <m/>
    <x v="1"/>
    <d v="2019-01-01T07:24:01.000"/>
    <s v="@Gabrus 🔥🔥🔥"/>
    <m/>
    <m/>
    <x v="0"/>
    <m/>
    <s v="http://pbs.twimg.com/profile_images/855643127541104640/zd0D0r2D_normal.jpg"/>
    <x v="93"/>
    <s v="https://twitter.com/#!/cannabisencyclo/status/1080001685085315072"/>
    <m/>
    <m/>
    <s v="1080001685085315072"/>
    <s v="1079976958010814464"/>
    <b v="0"/>
    <n v="0"/>
    <s v="145320485"/>
    <b v="0"/>
    <s v="und"/>
    <m/>
    <s v=""/>
    <b v="0"/>
    <n v="0"/>
    <s v=""/>
    <s v="Twitter for iPhone"/>
    <b v="0"/>
    <s v="1079976958010814464"/>
    <s v="Tweet"/>
    <n v="0"/>
    <n v="0"/>
    <s v="-121.9270923,36.5737723 _x000a_-121.830974,36.5737723 _x000a_-121.830974,36.618826 _x000a_-121.9270923,36.618826"/>
    <s v="United States"/>
    <s v="US"/>
    <s v="Monterey, CA"/>
    <s v="49af5b43d4963f4c"/>
    <s v="Monterey"/>
    <s v="city"/>
    <s v="https://api.twitter.com/1.1/geo/id/49af5b43d4963f4c.json"/>
    <n v="2"/>
    <s v="1"/>
    <s v="1"/>
    <n v="0"/>
    <n v="0"/>
    <n v="0"/>
    <n v="0"/>
    <n v="0"/>
    <n v="0"/>
    <n v="1"/>
    <n v="100"/>
    <n v="1"/>
  </r>
  <r>
    <s v="cannabisencyclo"/>
    <s v="gabrus"/>
    <m/>
    <m/>
    <m/>
    <m/>
    <m/>
    <m/>
    <m/>
    <m/>
    <s v="No"/>
    <n v="193"/>
    <m/>
    <m/>
    <x v="1"/>
    <d v="2019-01-16T20:49:31.000"/>
    <s v="@Gabrus Does the series just end as “Best I Ever Had” starts playing and the screen goes to black? Otherwise I’m disappointed."/>
    <m/>
    <m/>
    <x v="0"/>
    <m/>
    <s v="http://pbs.twimg.com/profile_images/855643127541104640/zd0D0r2D_normal.jpg"/>
    <x v="94"/>
    <s v="https://twitter.com/#!/cannabisencyclo/status/1085640214201040896"/>
    <m/>
    <m/>
    <s v="1085640214201040896"/>
    <s v="1085638377884463104"/>
    <b v="0"/>
    <n v="1"/>
    <s v="145320485"/>
    <b v="0"/>
    <s v="en"/>
    <m/>
    <s v=""/>
    <b v="0"/>
    <n v="0"/>
    <s v=""/>
    <s v="Twitter for iPhone"/>
    <b v="0"/>
    <s v="1085638377884463104"/>
    <s v="Tweet"/>
    <n v="0"/>
    <n v="0"/>
    <m/>
    <m/>
    <m/>
    <m/>
    <m/>
    <m/>
    <m/>
    <m/>
    <n v="2"/>
    <s v="1"/>
    <s v="1"/>
    <n v="1"/>
    <n v="4.3478260869565215"/>
    <n v="1"/>
    <n v="4.3478260869565215"/>
    <n v="0"/>
    <n v="0"/>
    <n v="21"/>
    <n v="91.30434782608695"/>
    <n v="23"/>
  </r>
  <r>
    <s v="cannabisencyclo"/>
    <s v="joshstrangehill"/>
    <m/>
    <m/>
    <m/>
    <m/>
    <m/>
    <m/>
    <m/>
    <m/>
    <s v="No"/>
    <n v="195"/>
    <m/>
    <m/>
    <x v="0"/>
    <d v="2019-01-16T20:52:32.000"/>
    <s v="@th1rt3en_TM @Joshstrangehill But the good news is that everyone gets frosty chocolate milkshakes."/>
    <m/>
    <m/>
    <x v="0"/>
    <m/>
    <s v="http://pbs.twimg.com/profile_images/855643127541104640/zd0D0r2D_normal.jpg"/>
    <x v="95"/>
    <s v="https://twitter.com/#!/cannabisencyclo/status/1085640972044619777"/>
    <m/>
    <m/>
    <s v="1085640972044619777"/>
    <s v="1085617431282941952"/>
    <b v="0"/>
    <n v="1"/>
    <s v="52840398"/>
    <b v="0"/>
    <s v="en"/>
    <m/>
    <s v=""/>
    <b v="0"/>
    <n v="0"/>
    <s v=""/>
    <s v="Twitter for iPhone"/>
    <b v="0"/>
    <s v="1085617431282941952"/>
    <s v="Tweet"/>
    <n v="0"/>
    <n v="0"/>
    <s v="-124.482003,32.528832 _x000a_-114.131212,32.528832 _x000a_-114.131212,42.009519 _x000a_-124.482003,42.009519"/>
    <s v="United States"/>
    <s v="US"/>
    <s v="California, USA"/>
    <s v="fbd6d2f5a4e4a15e"/>
    <s v="California"/>
    <s v="admin"/>
    <s v="https://api.twitter.com/1.1/geo/id/fbd6d2f5a4e4a15e.json"/>
    <n v="2"/>
    <s v="1"/>
    <s v="4"/>
    <m/>
    <m/>
    <m/>
    <m/>
    <m/>
    <m/>
    <m/>
    <m/>
    <m/>
  </r>
  <r>
    <s v="cannabisencyclo"/>
    <s v="whitehouse"/>
    <m/>
    <m/>
    <m/>
    <m/>
    <m/>
    <m/>
    <m/>
    <m/>
    <s v="No"/>
    <n v="197"/>
    <m/>
    <m/>
    <x v="0"/>
    <d v="2019-01-16T21:06:18.000"/>
    <s v="@RepSwalwell @streetgourmetla @realDonaldTrump @WhiteHouse Probably also fast food, since America’s food system is so fucked that purchasing a $1 burger can feed a family far longer than $1 of any produce. Good times!"/>
    <m/>
    <m/>
    <x v="0"/>
    <m/>
    <s v="http://pbs.twimg.com/profile_images/855643127541104640/zd0D0r2D_normal.jpg"/>
    <x v="96"/>
    <s v="https://twitter.com/#!/cannabisencyclo/status/1085644437806493697"/>
    <m/>
    <m/>
    <s v="1085644437806493697"/>
    <s v="1085038450775113728"/>
    <b v="0"/>
    <n v="3"/>
    <s v="942156122"/>
    <b v="0"/>
    <s v="en"/>
    <m/>
    <s v=""/>
    <b v="0"/>
    <n v="1"/>
    <s v=""/>
    <s v="Twitter for iPhone"/>
    <b v="0"/>
    <s v="1085038450775113728"/>
    <s v="Tweet"/>
    <n v="0"/>
    <n v="0"/>
    <m/>
    <m/>
    <m/>
    <m/>
    <m/>
    <m/>
    <m/>
    <m/>
    <n v="1"/>
    <s v="1"/>
    <s v="1"/>
    <m/>
    <m/>
    <m/>
    <m/>
    <m/>
    <m/>
    <m/>
    <m/>
    <m/>
  </r>
  <r>
    <s v="cannabisencyclo"/>
    <s v="thekidmero"/>
    <m/>
    <m/>
    <m/>
    <m/>
    <m/>
    <m/>
    <m/>
    <m/>
    <s v="No"/>
    <n v="199"/>
    <m/>
    <m/>
    <x v="1"/>
    <d v="2019-01-16T21:52:23.000"/>
    <s v="@THEKIDMERO Oh shit tongue out, watch out ladies!"/>
    <m/>
    <m/>
    <x v="0"/>
    <m/>
    <s v="http://pbs.twimg.com/profile_images/855643127541104640/zd0D0r2D_normal.jpg"/>
    <x v="97"/>
    <s v="https://twitter.com/#!/cannabisencyclo/status/1085656031374368773"/>
    <m/>
    <m/>
    <s v="1085656031374368773"/>
    <s v="1085554880515895296"/>
    <b v="0"/>
    <n v="0"/>
    <s v="31458109"/>
    <b v="0"/>
    <s v="en"/>
    <m/>
    <s v=""/>
    <b v="0"/>
    <n v="0"/>
    <s v=""/>
    <s v="Twitter for iPhone"/>
    <b v="0"/>
    <s v="1085554880515895296"/>
    <s v="Tweet"/>
    <n v="0"/>
    <n v="0"/>
    <m/>
    <m/>
    <m/>
    <m/>
    <m/>
    <m/>
    <m/>
    <m/>
    <n v="1"/>
    <s v="1"/>
    <s v="1"/>
    <n v="0"/>
    <n v="0"/>
    <n v="1"/>
    <n v="12.5"/>
    <n v="0"/>
    <n v="0"/>
    <n v="7"/>
    <n v="87.5"/>
    <n v="8"/>
  </r>
  <r>
    <s v="freedarko"/>
    <s v="cannabisencyclo"/>
    <m/>
    <m/>
    <m/>
    <m/>
    <m/>
    <m/>
    <m/>
    <m/>
    <s v="Yes"/>
    <n v="200"/>
    <m/>
    <m/>
    <x v="1"/>
    <d v="2019-01-16T23:14:57.000"/>
    <s v="@CannabisEncyclo Thank you!"/>
    <m/>
    <m/>
    <x v="0"/>
    <m/>
    <s v="http://pbs.twimg.com/profile_images/851476103990394880/Dvd4zNss_normal.jpg"/>
    <x v="98"/>
    <s v="https://twitter.com/#!/freedarko/status/1085676811000807428"/>
    <m/>
    <m/>
    <s v="1085676811000807428"/>
    <s v="1085676637885091840"/>
    <b v="0"/>
    <n v="0"/>
    <s v="1311502922"/>
    <b v="0"/>
    <s v="en"/>
    <m/>
    <s v=""/>
    <b v="0"/>
    <n v="0"/>
    <s v=""/>
    <s v="Twitter Web Client"/>
    <b v="0"/>
    <s v="1085676637885091840"/>
    <s v="Tweet"/>
    <n v="0"/>
    <n v="0"/>
    <m/>
    <m/>
    <m/>
    <m/>
    <m/>
    <m/>
    <m/>
    <m/>
    <n v="1"/>
    <s v="1"/>
    <s v="1"/>
    <n v="1"/>
    <n v="33.333333333333336"/>
    <n v="0"/>
    <n v="0"/>
    <n v="0"/>
    <n v="0"/>
    <n v="2"/>
    <n v="66.66666666666667"/>
    <n v="3"/>
  </r>
  <r>
    <s v="cannabisencyclo"/>
    <s v="freedarko"/>
    <m/>
    <m/>
    <m/>
    <m/>
    <m/>
    <m/>
    <m/>
    <m/>
    <s v="Yes"/>
    <n v="201"/>
    <m/>
    <m/>
    <x v="1"/>
    <d v="2019-01-16T23:14:16.000"/>
    <s v="@freedarko Love your work man, FreeDarko fundamentally changed the way I look at the world. Colorful weirdos for all!"/>
    <m/>
    <m/>
    <x v="0"/>
    <m/>
    <s v="http://pbs.twimg.com/profile_images/855643127541104640/zd0D0r2D_normal.jpg"/>
    <x v="99"/>
    <s v="https://twitter.com/#!/cannabisencyclo/status/1085676637885091840"/>
    <m/>
    <m/>
    <s v="1085676637885091840"/>
    <s v="1082330749313773568"/>
    <b v="0"/>
    <n v="1"/>
    <s v="19599956"/>
    <b v="0"/>
    <s v="en"/>
    <m/>
    <s v=""/>
    <b v="0"/>
    <n v="0"/>
    <s v=""/>
    <s v="Twitter for iPhone"/>
    <b v="0"/>
    <s v="1082330749313773568"/>
    <s v="Tweet"/>
    <n v="0"/>
    <n v="0"/>
    <m/>
    <m/>
    <m/>
    <m/>
    <m/>
    <m/>
    <m/>
    <m/>
    <n v="1"/>
    <s v="1"/>
    <s v="1"/>
    <n v="3"/>
    <n v="15.789473684210526"/>
    <n v="0"/>
    <n v="0"/>
    <n v="0"/>
    <n v="0"/>
    <n v="16"/>
    <n v="84.21052631578948"/>
    <n v="19"/>
  </r>
  <r>
    <s v="cannabisencyclo"/>
    <s v="gennefer"/>
    <m/>
    <m/>
    <m/>
    <m/>
    <m/>
    <m/>
    <m/>
    <m/>
    <s v="No"/>
    <n v="202"/>
    <m/>
    <m/>
    <x v="1"/>
    <d v="2019-01-16T23:56:43.000"/>
    <s v="@Gennefer Fucking pleebs."/>
    <m/>
    <m/>
    <x v="0"/>
    <m/>
    <s v="http://pbs.twimg.com/profile_images/855643127541104640/zd0D0r2D_normal.jpg"/>
    <x v="100"/>
    <s v="https://twitter.com/#!/cannabisencyclo/status/1085687323075915777"/>
    <m/>
    <m/>
    <s v="1085687323075915777"/>
    <s v="1085677793206136834"/>
    <b v="0"/>
    <n v="1"/>
    <s v="15729017"/>
    <b v="0"/>
    <s v="en"/>
    <m/>
    <s v=""/>
    <b v="0"/>
    <n v="0"/>
    <s v=""/>
    <s v="Twitter for iPhone"/>
    <b v="0"/>
    <s v="1085677793206136834"/>
    <s v="Tweet"/>
    <n v="0"/>
    <n v="0"/>
    <m/>
    <m/>
    <m/>
    <m/>
    <m/>
    <m/>
    <m/>
    <m/>
    <n v="1"/>
    <s v="1"/>
    <s v="1"/>
    <n v="0"/>
    <n v="0"/>
    <n v="1"/>
    <n v="33.333333333333336"/>
    <n v="0"/>
    <n v="0"/>
    <n v="2"/>
    <n v="66.66666666666667"/>
    <n v="3"/>
  </r>
  <r>
    <s v="cannabisencyclo"/>
    <s v="ronfunches"/>
    <m/>
    <m/>
    <m/>
    <m/>
    <m/>
    <m/>
    <m/>
    <m/>
    <s v="No"/>
    <n v="203"/>
    <m/>
    <m/>
    <x v="1"/>
    <d v="2018-12-07T13:37:41.000"/>
    <s v="@RonFunches I haven’t had ice cream in 3 months or so and I killed a pint of Cherry Garcia in a hotel room. Sometimes ya gotta."/>
    <m/>
    <m/>
    <x v="0"/>
    <m/>
    <s v="http://pbs.twimg.com/profile_images/855643127541104640/zd0D0r2D_normal.jpg"/>
    <x v="101"/>
    <s v="https://twitter.com/#!/cannabisencyclo/status/1071036022438416385"/>
    <m/>
    <m/>
    <s v="1071036022438416385"/>
    <s v="1071024496943996929"/>
    <b v="0"/>
    <n v="3"/>
    <s v="60520655"/>
    <b v="0"/>
    <s v="en"/>
    <m/>
    <s v=""/>
    <b v="0"/>
    <n v="0"/>
    <s v=""/>
    <s v="Twitter for iPhone"/>
    <b v="0"/>
    <s v="1071024496943996929"/>
    <s v="Tweet"/>
    <n v="0"/>
    <n v="0"/>
    <m/>
    <m/>
    <m/>
    <m/>
    <m/>
    <m/>
    <m/>
    <m/>
    <n v="1"/>
    <s v="1"/>
    <s v="1"/>
    <n v="0"/>
    <n v="0"/>
    <n v="1"/>
    <n v="3.7037037037037037"/>
    <n v="0"/>
    <n v="0"/>
    <n v="26"/>
    <n v="96.29629629629629"/>
    <n v="27"/>
  </r>
  <r>
    <s v="cannabisencyclo"/>
    <s v="ronfunches"/>
    <m/>
    <m/>
    <m/>
    <m/>
    <m/>
    <m/>
    <m/>
    <m/>
    <s v="No"/>
    <n v="204"/>
    <m/>
    <m/>
    <x v="0"/>
    <d v="2019-01-17T00:01:01.000"/>
    <s v="@BillyWayneDavis @RonFunches Man, I finally got really fucking good at this game out of nowhere. I’m curious if they updated it to exactly meet my play style or what, but I’m fucking demolishing people right now and have no answers for why. Celtics, Blazers, Kings and I smash at all levels. I’ll take it!"/>
    <m/>
    <m/>
    <x v="0"/>
    <m/>
    <s v="http://pbs.twimg.com/profile_images/855643127541104640/zd0D0r2D_normal.jpg"/>
    <x v="102"/>
    <s v="https://twitter.com/#!/cannabisencyclo/status/1085688403687927808"/>
    <m/>
    <m/>
    <s v="1085688403687927808"/>
    <s v="1085656416285646849"/>
    <b v="0"/>
    <n v="1"/>
    <s v="104071616"/>
    <b v="0"/>
    <s v="en"/>
    <m/>
    <s v=""/>
    <b v="0"/>
    <n v="0"/>
    <s v=""/>
    <s v="Twitter for iPhone"/>
    <b v="0"/>
    <s v="1085656416285646849"/>
    <s v="Tweet"/>
    <n v="0"/>
    <n v="0"/>
    <m/>
    <m/>
    <m/>
    <m/>
    <m/>
    <m/>
    <m/>
    <m/>
    <n v="1"/>
    <s v="1"/>
    <s v="1"/>
    <m/>
    <m/>
    <m/>
    <m/>
    <m/>
    <m/>
    <m/>
    <m/>
    <m/>
  </r>
  <r>
    <s v="cannabisencyclo"/>
    <s v="mrmichaellee"/>
    <m/>
    <m/>
    <m/>
    <m/>
    <m/>
    <m/>
    <m/>
    <m/>
    <s v="No"/>
    <n v="206"/>
    <m/>
    <m/>
    <x v="1"/>
    <d v="2019-01-18T07:34:25.000"/>
    <s v="@MrMichaelLee Supercool Beas still at it"/>
    <m/>
    <m/>
    <x v="0"/>
    <m/>
    <s v="http://pbs.twimg.com/profile_images/855643127541104640/zd0D0r2D_normal.jpg"/>
    <x v="103"/>
    <s v="https://twitter.com/#!/cannabisencyclo/status/1086164894905294849"/>
    <m/>
    <m/>
    <s v="1086164894905294849"/>
    <s v="1086101063609012226"/>
    <b v="0"/>
    <n v="0"/>
    <s v="69020299"/>
    <b v="0"/>
    <s v="en"/>
    <m/>
    <s v=""/>
    <b v="0"/>
    <n v="0"/>
    <s v=""/>
    <s v="Twitter for iPhone"/>
    <b v="0"/>
    <s v="1086101063609012226"/>
    <s v="Tweet"/>
    <n v="0"/>
    <n v="0"/>
    <m/>
    <m/>
    <m/>
    <m/>
    <m/>
    <m/>
    <m/>
    <m/>
    <n v="1"/>
    <s v="1"/>
    <s v="1"/>
    <n v="0"/>
    <n v="0"/>
    <n v="0"/>
    <n v="0"/>
    <n v="0"/>
    <n v="0"/>
    <n v="6"/>
    <n v="100"/>
    <n v="6"/>
  </r>
  <r>
    <s v="cannabisencyclo"/>
    <s v="barstoolsports"/>
    <m/>
    <m/>
    <m/>
    <m/>
    <m/>
    <m/>
    <m/>
    <m/>
    <s v="No"/>
    <n v="207"/>
    <m/>
    <m/>
    <x v="1"/>
    <d v="2019-01-18T07:34:56.000"/>
    <s v="@barstoolsports WE TALKIN’ ABOUT PRACTICE SHORTS?!?"/>
    <m/>
    <m/>
    <x v="0"/>
    <m/>
    <s v="http://pbs.twimg.com/profile_images/855643127541104640/zd0D0r2D_normal.jpg"/>
    <x v="104"/>
    <s v="https://twitter.com/#!/cannabisencyclo/status/1086165023934734337"/>
    <m/>
    <m/>
    <s v="1086165023934734337"/>
    <s v="1086099184468590594"/>
    <b v="0"/>
    <n v="4"/>
    <s v="22637974"/>
    <b v="0"/>
    <s v="en"/>
    <m/>
    <s v=""/>
    <b v="0"/>
    <n v="0"/>
    <s v=""/>
    <s v="Twitter for iPhone"/>
    <b v="0"/>
    <s v="1086099184468590594"/>
    <s v="Tweet"/>
    <n v="0"/>
    <n v="0"/>
    <m/>
    <m/>
    <m/>
    <m/>
    <m/>
    <m/>
    <m/>
    <m/>
    <n v="1"/>
    <s v="1"/>
    <s v="1"/>
    <n v="0"/>
    <n v="0"/>
    <n v="0"/>
    <n v="0"/>
    <n v="0"/>
    <n v="0"/>
    <n v="6"/>
    <n v="100"/>
    <n v="6"/>
  </r>
  <r>
    <s v="cannabisencyclo"/>
    <s v="therealjrsmith"/>
    <m/>
    <m/>
    <m/>
    <m/>
    <m/>
    <m/>
    <m/>
    <m/>
    <s v="No"/>
    <n v="208"/>
    <m/>
    <m/>
    <x v="0"/>
    <d v="2019-01-23T08:22:03.000"/>
    <s v="@DannyLeroux @TheRealJRSmith 🐐 🐐 🐐"/>
    <m/>
    <m/>
    <x v="0"/>
    <m/>
    <s v="http://pbs.twimg.com/profile_images/855643127541104640/zd0D0r2D_normal.jpg"/>
    <x v="105"/>
    <s v="https://twitter.com/#!/cannabisencyclo/status/1087988820266663936"/>
    <m/>
    <m/>
    <s v="1087988820266663936"/>
    <s v="1087580942611374080"/>
    <b v="0"/>
    <n v="0"/>
    <s v="48049415"/>
    <b v="0"/>
    <s v="und"/>
    <m/>
    <s v=""/>
    <b v="0"/>
    <n v="0"/>
    <s v=""/>
    <s v="Twitter for iPhone"/>
    <b v="0"/>
    <s v="1087580942611374080"/>
    <s v="Tweet"/>
    <n v="0"/>
    <n v="0"/>
    <m/>
    <m/>
    <m/>
    <m/>
    <m/>
    <m/>
    <m/>
    <m/>
    <n v="1"/>
    <s v="1"/>
    <s v="1"/>
    <m/>
    <m/>
    <m/>
    <m/>
    <m/>
    <m/>
    <m/>
    <m/>
    <m/>
  </r>
  <r>
    <s v="cannabisencyclo"/>
    <s v="realdonaldtrump"/>
    <m/>
    <m/>
    <m/>
    <m/>
    <m/>
    <m/>
    <m/>
    <m/>
    <s v="No"/>
    <n v="210"/>
    <m/>
    <m/>
    <x v="1"/>
    <d v="2018-12-21T15:29:12.000"/>
    <s v="@realDonaldTrump I thought this was a parody account. And then I just got real sad."/>
    <m/>
    <m/>
    <x v="0"/>
    <m/>
    <s v="http://pbs.twimg.com/profile_images/855643127541104640/zd0D0r2D_normal.jpg"/>
    <x v="106"/>
    <s v="https://twitter.com/#!/cannabisencyclo/status/1076137515818446850"/>
    <m/>
    <m/>
    <s v="1076137515818446850"/>
    <s v="1076084489422557184"/>
    <b v="0"/>
    <n v="6"/>
    <s v="25073877"/>
    <b v="0"/>
    <s v="en"/>
    <m/>
    <s v=""/>
    <b v="0"/>
    <n v="0"/>
    <s v=""/>
    <s v="Twitter for iPhone"/>
    <b v="0"/>
    <s v="1076084489422557184"/>
    <s v="Tweet"/>
    <n v="0"/>
    <n v="0"/>
    <m/>
    <m/>
    <m/>
    <m/>
    <m/>
    <m/>
    <m/>
    <m/>
    <n v="1"/>
    <s v="1"/>
    <s v="12"/>
    <n v="0"/>
    <n v="0"/>
    <n v="2"/>
    <n v="13.333333333333334"/>
    <n v="0"/>
    <n v="0"/>
    <n v="13"/>
    <n v="86.66666666666667"/>
    <n v="15"/>
  </r>
  <r>
    <s v="cannabisencyclo"/>
    <s v="realdonaldtrump"/>
    <m/>
    <m/>
    <m/>
    <m/>
    <m/>
    <m/>
    <m/>
    <m/>
    <s v="No"/>
    <n v="214"/>
    <m/>
    <m/>
    <x v="0"/>
    <d v="2019-01-24T00:51:35.000"/>
    <s v="@steveagee @realDonaldTrump Come on @steveagee it took him like 10 minutes and 3 rails of Adderal to come up with that!"/>
    <m/>
    <m/>
    <x v="0"/>
    <m/>
    <s v="http://pbs.twimg.com/profile_images/855643127541104640/zd0D0r2D_normal.jpg"/>
    <x v="107"/>
    <s v="https://twitter.com/#!/cannabisencyclo/status/1088237845574107136"/>
    <m/>
    <m/>
    <s v="1088237845574107136"/>
    <s v="1088228735424155648"/>
    <b v="0"/>
    <n v="2"/>
    <s v="167421762"/>
    <b v="0"/>
    <s v="en"/>
    <m/>
    <s v=""/>
    <b v="0"/>
    <n v="0"/>
    <s v=""/>
    <s v="Twitter for iPhone"/>
    <b v="0"/>
    <s v="1088228735424155648"/>
    <s v="Tweet"/>
    <n v="0"/>
    <n v="0"/>
    <m/>
    <m/>
    <m/>
    <m/>
    <m/>
    <m/>
    <m/>
    <m/>
    <n v="4"/>
    <s v="1"/>
    <s v="12"/>
    <m/>
    <m/>
    <m/>
    <m/>
    <m/>
    <m/>
    <m/>
    <m/>
    <m/>
  </r>
  <r>
    <s v="cannabisencyclo"/>
    <s v="cheffati"/>
    <m/>
    <m/>
    <m/>
    <m/>
    <m/>
    <m/>
    <m/>
    <m/>
    <s v="No"/>
    <n v="216"/>
    <m/>
    <m/>
    <x v="0"/>
    <d v="2019-01-25T20:35:26.000"/>
    <s v="Really heartbroken to hear that we lost @cheffati this morning after a long battle with cancer. She was a really funny, electric person that was such a joy to work with on Bong... and her… https://t.co/b75o6XRsjK"/>
    <s v="https://www.instagram.com/p/BtEjWZuFmw-/?utm_source=ig_twitter_share&amp;igshid=3uy7gj0f1prf"/>
    <s v="instagram.com"/>
    <x v="0"/>
    <m/>
    <s v="http://pbs.twimg.com/profile_images/855643127541104640/zd0D0r2D_normal.jpg"/>
    <x v="108"/>
    <s v="https://twitter.com/#!/cannabisencyclo/status/1088898159391199232"/>
    <n v="34.1465"/>
    <n v="-118.2539"/>
    <s v="1088898159391199232"/>
    <m/>
    <b v="0"/>
    <n v="6"/>
    <s v=""/>
    <b v="0"/>
    <s v="en"/>
    <m/>
    <s v=""/>
    <b v="0"/>
    <n v="1"/>
    <s v=""/>
    <s v="Instagram"/>
    <b v="0"/>
    <s v="1088898159391199232"/>
    <s v="Tweet"/>
    <n v="0"/>
    <n v="0"/>
    <s v="-124.482003,32.528832 _x000a_-114.131212,32.528832 _x000a_-114.131212,42.009519 _x000a_-124.482003,42.009519"/>
    <s v="United States"/>
    <s v="US"/>
    <s v="California, USA"/>
    <s v="fbd6d2f5a4e4a15e"/>
    <s v="California"/>
    <s v="admin"/>
    <s v="https://api.twitter.com/1.1/geo/id/fbd6d2f5a4e4a15e.json"/>
    <n v="1"/>
    <s v="1"/>
    <s v="1"/>
    <n v="2"/>
    <n v="5.714285714285714"/>
    <n v="3"/>
    <n v="8.571428571428571"/>
    <n v="0"/>
    <n v="0"/>
    <n v="30"/>
    <n v="85.71428571428571"/>
    <n v="35"/>
  </r>
  <r>
    <s v="cannabisencyclo"/>
    <s v="juliaprescott"/>
    <m/>
    <m/>
    <m/>
    <m/>
    <m/>
    <m/>
    <m/>
    <m/>
    <s v="No"/>
    <n v="217"/>
    <m/>
    <m/>
    <x v="1"/>
    <d v="2018-12-21T01:05:34.000"/>
    <s v="@juliaprescott 😂😂😂"/>
    <m/>
    <m/>
    <x v="0"/>
    <m/>
    <s v="http://pbs.twimg.com/profile_images/855643127541104640/zd0D0r2D_normal.jpg"/>
    <x v="109"/>
    <s v="https://twitter.com/#!/cannabisencyclo/status/1075920176644685824"/>
    <m/>
    <m/>
    <s v="1075920176644685824"/>
    <s v="1075919673584041984"/>
    <b v="0"/>
    <n v="0"/>
    <s v="27373679"/>
    <b v="0"/>
    <s v="und"/>
    <m/>
    <s v=""/>
    <b v="0"/>
    <n v="0"/>
    <s v=""/>
    <s v="Twitter for iPhone"/>
    <b v="0"/>
    <s v="1075919673584041984"/>
    <s v="Tweet"/>
    <n v="0"/>
    <n v="0"/>
    <s v="-124.482003,32.528832 _x000a_-114.131212,32.528832 _x000a_-114.131212,42.009519 _x000a_-124.482003,42.009519"/>
    <s v="United States"/>
    <s v="US"/>
    <s v="California, USA"/>
    <s v="fbd6d2f5a4e4a15e"/>
    <s v="California"/>
    <s v="admin"/>
    <s v="https://api.twitter.com/1.1/geo/id/fbd6d2f5a4e4a15e.json"/>
    <n v="2"/>
    <s v="1"/>
    <s v="1"/>
    <n v="0"/>
    <n v="0"/>
    <n v="0"/>
    <n v="0"/>
    <n v="0"/>
    <n v="0"/>
    <n v="1"/>
    <n v="100"/>
    <n v="1"/>
  </r>
  <r>
    <s v="cannabisencyclo"/>
    <s v="juliaprescott"/>
    <m/>
    <m/>
    <m/>
    <m/>
    <m/>
    <m/>
    <m/>
    <m/>
    <s v="No"/>
    <n v="218"/>
    <m/>
    <m/>
    <x v="1"/>
    <d v="2019-01-27T08:35:28.000"/>
    <s v="@juliaprescott A BOB MACKIE?!?"/>
    <m/>
    <m/>
    <x v="0"/>
    <m/>
    <s v="http://pbs.twimg.com/profile_images/855643127541104640/zd0D0r2D_normal.jpg"/>
    <x v="110"/>
    <s v="https://twitter.com/#!/cannabisencyclo/status/1089441750882500608"/>
    <m/>
    <m/>
    <s v="1089441750882500608"/>
    <s v="1089405132599488514"/>
    <b v="0"/>
    <n v="0"/>
    <s v="27373679"/>
    <b v="0"/>
    <s v="en"/>
    <m/>
    <s v=""/>
    <b v="0"/>
    <n v="0"/>
    <s v=""/>
    <s v="Twitter for iPhone"/>
    <b v="0"/>
    <s v="1089405132599488514"/>
    <s v="Tweet"/>
    <n v="0"/>
    <n v="0"/>
    <m/>
    <m/>
    <m/>
    <m/>
    <m/>
    <m/>
    <m/>
    <m/>
    <n v="2"/>
    <s v="1"/>
    <s v="1"/>
    <n v="0"/>
    <n v="0"/>
    <n v="0"/>
    <n v="0"/>
    <n v="0"/>
    <n v="0"/>
    <n v="4"/>
    <n v="100"/>
    <n v="4"/>
  </r>
  <r>
    <s v="cannabisencyclo"/>
    <s v="julieamcdowall"/>
    <m/>
    <m/>
    <m/>
    <m/>
    <m/>
    <m/>
    <m/>
    <m/>
    <s v="No"/>
    <n v="219"/>
    <m/>
    <m/>
    <x v="1"/>
    <d v="2019-01-28T18:09:34.000"/>
    <s v="@JulieAMcDowall Anything for Ry? Kind of an unusual name."/>
    <m/>
    <m/>
    <x v="0"/>
    <m/>
    <s v="http://pbs.twimg.com/profile_images/855643127541104640/zd0D0r2D_normal.jpg"/>
    <x v="111"/>
    <s v="https://twitter.com/#!/cannabisencyclo/status/1089948613638115330"/>
    <m/>
    <m/>
    <s v="1089948613638115330"/>
    <s v="1089638020649750528"/>
    <b v="0"/>
    <n v="0"/>
    <s v="620263051"/>
    <b v="0"/>
    <s v="en"/>
    <m/>
    <s v=""/>
    <b v="0"/>
    <n v="0"/>
    <s v=""/>
    <s v="Twitter for iPhone"/>
    <b v="0"/>
    <s v="1089638020649750528"/>
    <s v="Tweet"/>
    <n v="0"/>
    <n v="0"/>
    <m/>
    <m/>
    <m/>
    <m/>
    <m/>
    <m/>
    <m/>
    <m/>
    <n v="1"/>
    <s v="1"/>
    <s v="1"/>
    <n v="0"/>
    <n v="0"/>
    <n v="1"/>
    <n v="11.11111111111111"/>
    <n v="0"/>
    <n v="0"/>
    <n v="8"/>
    <n v="88.88888888888889"/>
    <n v="9"/>
  </r>
  <r>
    <s v="cannabisencyclo"/>
    <s v="vanthebrand"/>
    <m/>
    <m/>
    <m/>
    <m/>
    <m/>
    <m/>
    <m/>
    <m/>
    <s v="No"/>
    <n v="220"/>
    <m/>
    <m/>
    <x v="1"/>
    <d v="2019-01-30T07:23:54.000"/>
    <s v="@VanTheBrand You can neither confirm nor deny if those fries were properly salted."/>
    <m/>
    <m/>
    <x v="0"/>
    <m/>
    <s v="http://pbs.twimg.com/profile_images/855643127541104640/zd0D0r2D_normal.jpg"/>
    <x v="112"/>
    <s v="https://twitter.com/#!/cannabisencyclo/status/1090510903701790720"/>
    <m/>
    <m/>
    <s v="1090510903701790720"/>
    <s v="1090500037551972352"/>
    <b v="0"/>
    <n v="1"/>
    <s v="223642689"/>
    <b v="0"/>
    <s v="en"/>
    <m/>
    <s v=""/>
    <b v="0"/>
    <n v="0"/>
    <s v=""/>
    <s v="Twitter for iPhone"/>
    <b v="0"/>
    <s v="1090500037551972352"/>
    <s v="Tweet"/>
    <n v="0"/>
    <n v="0"/>
    <m/>
    <m/>
    <m/>
    <m/>
    <m/>
    <m/>
    <m/>
    <m/>
    <n v="1"/>
    <s v="1"/>
    <s v="1"/>
    <n v="1"/>
    <n v="7.6923076923076925"/>
    <n v="1"/>
    <n v="7.6923076923076925"/>
    <n v="0"/>
    <n v="0"/>
    <n v="11"/>
    <n v="84.61538461538461"/>
    <n v="13"/>
  </r>
  <r>
    <s v="cannabisencyclo"/>
    <s v="jakeandamir"/>
    <m/>
    <m/>
    <m/>
    <m/>
    <m/>
    <m/>
    <m/>
    <m/>
    <s v="No"/>
    <n v="225"/>
    <m/>
    <m/>
    <x v="1"/>
    <d v="2019-01-31T16:30:25.000"/>
    <s v="@jakeandamir Dude on the left kinda looks like wooly playoff Kyrie."/>
    <m/>
    <m/>
    <x v="0"/>
    <m/>
    <s v="http://pbs.twimg.com/profile_images/855643127541104640/zd0D0r2D_normal.jpg"/>
    <x v="113"/>
    <s v="https://twitter.com/#!/cannabisencyclo/status/1091010823751753728"/>
    <m/>
    <m/>
    <s v="1091010823751753728"/>
    <s v="1091006440045572096"/>
    <b v="0"/>
    <n v="0"/>
    <s v="17836026"/>
    <b v="0"/>
    <s v="en"/>
    <m/>
    <s v=""/>
    <b v="0"/>
    <n v="0"/>
    <s v=""/>
    <s v="Twitter for iPhone"/>
    <b v="0"/>
    <s v="1091006440045572096"/>
    <s v="Tweet"/>
    <n v="0"/>
    <n v="0"/>
    <m/>
    <m/>
    <m/>
    <m/>
    <m/>
    <m/>
    <m/>
    <m/>
    <n v="4"/>
    <s v="1"/>
    <s v="1"/>
    <n v="1"/>
    <n v="9.090909090909092"/>
    <n v="0"/>
    <n v="0"/>
    <n v="0"/>
    <n v="0"/>
    <n v="10"/>
    <n v="90.9090909090909"/>
    <n v="11"/>
  </r>
  <r>
    <s v="cannabisencyclo"/>
    <s v="fakejakebrowne"/>
    <m/>
    <m/>
    <m/>
    <m/>
    <m/>
    <m/>
    <m/>
    <m/>
    <s v="No"/>
    <n v="226"/>
    <m/>
    <m/>
    <x v="1"/>
    <d v="2019-01-02T23:54:35.000"/>
    <s v="@fakejakebrowne 68-72, trending towards the colder side when it’s hot out and vice-versa when it’s cold out. If it’s a reasonable and not scorching summer day I usually just turn off the AC and ride it out if it gets a little hot."/>
    <m/>
    <m/>
    <x v="0"/>
    <m/>
    <s v="http://pbs.twimg.com/profile_images/855643127541104640/zd0D0r2D_normal.jpg"/>
    <x v="114"/>
    <s v="https://twitter.com/#!/cannabisencyclo/status/1080613357852348416"/>
    <m/>
    <m/>
    <s v="1080613357852348416"/>
    <s v="1080574296357986304"/>
    <b v="0"/>
    <n v="1"/>
    <s v="18369976"/>
    <b v="0"/>
    <s v="en"/>
    <m/>
    <s v=""/>
    <b v="0"/>
    <n v="0"/>
    <s v=""/>
    <s v="Twitter for iPhone"/>
    <b v="0"/>
    <s v="1080574296357986304"/>
    <s v="Tweet"/>
    <n v="0"/>
    <n v="0"/>
    <m/>
    <m/>
    <m/>
    <m/>
    <m/>
    <m/>
    <m/>
    <m/>
    <n v="2"/>
    <s v="1"/>
    <s v="1"/>
    <n v="3"/>
    <n v="6.25"/>
    <n v="3"/>
    <n v="6.25"/>
    <n v="0"/>
    <n v="0"/>
    <n v="42"/>
    <n v="87.5"/>
    <n v="48"/>
  </r>
  <r>
    <s v="cannabisencyclo"/>
    <s v="fakejakebrowne"/>
    <m/>
    <m/>
    <m/>
    <m/>
    <m/>
    <m/>
    <m/>
    <m/>
    <s v="No"/>
    <n v="227"/>
    <m/>
    <m/>
    <x v="1"/>
    <d v="2019-02-01T15:12:08.000"/>
    <s v="@fakejakebrowne DA FUQ"/>
    <m/>
    <m/>
    <x v="0"/>
    <m/>
    <s v="http://pbs.twimg.com/profile_images/855643127541104640/zd0D0r2D_normal.jpg"/>
    <x v="115"/>
    <s v="https://twitter.com/#!/cannabisencyclo/status/1091353513945227264"/>
    <m/>
    <m/>
    <s v="1091353513945227264"/>
    <s v="1091093352424955904"/>
    <b v="0"/>
    <n v="2"/>
    <s v="18369976"/>
    <b v="0"/>
    <s v="tl"/>
    <m/>
    <s v=""/>
    <b v="0"/>
    <n v="0"/>
    <s v=""/>
    <s v="Twitter for iPhone"/>
    <b v="0"/>
    <s v="1091093352424955904"/>
    <s v="Tweet"/>
    <n v="0"/>
    <n v="0"/>
    <m/>
    <m/>
    <m/>
    <m/>
    <m/>
    <m/>
    <m/>
    <m/>
    <n v="2"/>
    <s v="1"/>
    <s v="1"/>
    <n v="0"/>
    <n v="0"/>
    <n v="0"/>
    <n v="0"/>
    <n v="0"/>
    <n v="0"/>
    <n v="3"/>
    <n v="100"/>
    <n v="3"/>
  </r>
  <r>
    <s v="cannabisencyclo"/>
    <s v="nbaontnt"/>
    <m/>
    <m/>
    <m/>
    <m/>
    <m/>
    <m/>
    <m/>
    <m/>
    <s v="No"/>
    <n v="228"/>
    <m/>
    <m/>
    <x v="0"/>
    <d v="2019-02-01T15:20:15.000"/>
    <s v="@nuggets @NBAonTNT What a hilarious interview. The deadpan is real."/>
    <m/>
    <m/>
    <x v="0"/>
    <m/>
    <s v="http://pbs.twimg.com/profile_images/855643127541104640/zd0D0r2D_normal.jpg"/>
    <x v="116"/>
    <s v="https://twitter.com/#!/cannabisencyclo/status/1091355556483223552"/>
    <m/>
    <m/>
    <s v="1091355556483223552"/>
    <s v="1091150549297160192"/>
    <b v="0"/>
    <n v="1"/>
    <s v="26074296"/>
    <b v="0"/>
    <s v="en"/>
    <m/>
    <s v=""/>
    <b v="0"/>
    <n v="0"/>
    <s v=""/>
    <s v="Twitter for iPhone"/>
    <b v="0"/>
    <s v="1091150549297160192"/>
    <s v="Tweet"/>
    <n v="0"/>
    <n v="0"/>
    <m/>
    <m/>
    <m/>
    <m/>
    <m/>
    <m/>
    <m/>
    <m/>
    <n v="1"/>
    <s v="1"/>
    <s v="5"/>
    <n v="1"/>
    <n v="10"/>
    <n v="0"/>
    <n v="0"/>
    <n v="0"/>
    <n v="0"/>
    <n v="9"/>
    <n v="90"/>
    <n v="10"/>
  </r>
  <r>
    <s v="cannabisencyclo"/>
    <s v="libbycwatson"/>
    <m/>
    <m/>
    <m/>
    <m/>
    <m/>
    <m/>
    <m/>
    <m/>
    <s v="No"/>
    <n v="229"/>
    <m/>
    <m/>
    <x v="1"/>
    <d v="2019-02-03T04:32:47.000"/>
    <s v="@libbycwatson â€œYouâ€™d better run, egg!â€"/>
    <m/>
    <m/>
    <x v="0"/>
    <m/>
    <s v="http://pbs.twimg.com/profile_images/855643127541104640/zd0D0r2D_normal.jpg"/>
    <x v="117"/>
    <s v="https://twitter.com/#!/cannabisencyclo/status/1091917391708053505"/>
    <m/>
    <m/>
    <s v="1091917391708053505"/>
    <s v="1091879115999842304"/>
    <b v="0"/>
    <n v="2"/>
    <s v="26579715"/>
    <b v="0"/>
    <s v="en"/>
    <m/>
    <s v=""/>
    <b v="0"/>
    <n v="0"/>
    <s v=""/>
    <s v="Twitter for iPhone"/>
    <b v="0"/>
    <s v="1091879115999842304"/>
    <s v="Tweet"/>
    <n v="0"/>
    <n v="0"/>
    <m/>
    <m/>
    <m/>
    <m/>
    <m/>
    <m/>
    <m/>
    <m/>
    <n v="1"/>
    <s v="1"/>
    <s v="1"/>
    <n v="1"/>
    <n v="12.5"/>
    <n v="0"/>
    <n v="0"/>
    <n v="0"/>
    <n v="0"/>
    <n v="7"/>
    <n v="87.5"/>
    <n v="8"/>
  </r>
  <r>
    <s v="cannabisencyclo"/>
    <s v="shampoodler"/>
    <m/>
    <m/>
    <m/>
    <m/>
    <m/>
    <m/>
    <m/>
    <m/>
    <s v="No"/>
    <n v="230"/>
    <m/>
    <m/>
    <x v="1"/>
    <d v="2019-02-04T06:48:16.000"/>
    <s v="@Shampoodler I just imagine a tortured man wadding up a stack of papers, throwing them across the room, and screaming through tears, â€œwhat the fuck rhymes with Welsh Corgi?!?â€"/>
    <m/>
    <m/>
    <x v="0"/>
    <m/>
    <s v="http://pbs.twimg.com/profile_images/855643127541104640/zd0D0r2D_normal.jpg"/>
    <x v="118"/>
    <s v="https://twitter.com/#!/cannabisencyclo/status/1092313873338687488"/>
    <m/>
    <m/>
    <s v="1092313873338687488"/>
    <s v="1092162467927674880"/>
    <b v="0"/>
    <n v="0"/>
    <s v="3131963127"/>
    <b v="0"/>
    <s v="en"/>
    <m/>
    <s v=""/>
    <b v="0"/>
    <n v="0"/>
    <s v=""/>
    <s v="Twitter for iPhone"/>
    <b v="0"/>
    <s v="1092162467927674880"/>
    <s v="Tweet"/>
    <n v="0"/>
    <n v="0"/>
    <m/>
    <m/>
    <m/>
    <m/>
    <m/>
    <m/>
    <m/>
    <m/>
    <n v="1"/>
    <s v="1"/>
    <s v="1"/>
    <n v="0"/>
    <n v="0"/>
    <n v="2"/>
    <n v="6.451612903225806"/>
    <n v="0"/>
    <n v="0"/>
    <n v="29"/>
    <n v="93.54838709677419"/>
    <n v="31"/>
  </r>
  <r>
    <s v="cannabisencyclo"/>
    <s v="mollyjongfast"/>
    <m/>
    <m/>
    <m/>
    <m/>
    <m/>
    <m/>
    <m/>
    <m/>
    <s v="No"/>
    <n v="231"/>
    <m/>
    <m/>
    <x v="0"/>
    <d v="2019-02-04T15:35:43.000"/>
    <s v="@idahogal1006 @ChaseMit @MollyJongFast ðŸ˜‚ this tweet is clearly the pinnacle of this thread."/>
    <m/>
    <m/>
    <x v="0"/>
    <m/>
    <s v="http://pbs.twimg.com/profile_images/855643127541104640/zd0D0r2D_normal.jpg"/>
    <x v="119"/>
    <s v="https://twitter.com/#!/cannabisencyclo/status/1092446610770911232"/>
    <m/>
    <m/>
    <s v="1092446610770911232"/>
    <s v="1092435785964376064"/>
    <b v="0"/>
    <n v="0"/>
    <s v="898226852958937088"/>
    <b v="0"/>
    <s v="en"/>
    <m/>
    <s v=""/>
    <b v="0"/>
    <n v="0"/>
    <s v=""/>
    <s v="Twitter for iPhone"/>
    <b v="0"/>
    <s v="109243578596437606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millerlite"/>
    <m/>
    <m/>
    <m/>
    <m/>
    <m/>
    <m/>
    <m/>
    <m/>
    <s v="No"/>
    <n v="234"/>
    <m/>
    <m/>
    <x v="0"/>
    <d v="2019-02-06T00:37:18.000"/>
    <s v="@nuggets @MillerLite Love these two."/>
    <m/>
    <m/>
    <x v="0"/>
    <m/>
    <s v="http://pbs.twimg.com/profile_images/855643127541104640/zd0D0r2D_normal.jpg"/>
    <x v="120"/>
    <s v="https://twitter.com/#!/cannabisencyclo/status/1092945291752267777"/>
    <m/>
    <m/>
    <s v="1092945291752267777"/>
    <s v="1092932809398857728"/>
    <b v="0"/>
    <n v="2"/>
    <s v="26074296"/>
    <b v="0"/>
    <s v="en"/>
    <m/>
    <s v=""/>
    <b v="0"/>
    <n v="0"/>
    <s v=""/>
    <s v="Twitter for iPhone"/>
    <b v="0"/>
    <s v="1092932809398857728"/>
    <s v="Tweet"/>
    <n v="0"/>
    <n v="0"/>
    <m/>
    <m/>
    <m/>
    <m/>
    <m/>
    <m/>
    <m/>
    <m/>
    <n v="1"/>
    <s v="1"/>
    <s v="1"/>
    <n v="1"/>
    <n v="20"/>
    <n v="0"/>
    <n v="0"/>
    <n v="0"/>
    <n v="0"/>
    <n v="4"/>
    <n v="80"/>
    <n v="5"/>
  </r>
  <r>
    <s v="cannabisencyclo"/>
    <s v="nuggets"/>
    <m/>
    <m/>
    <m/>
    <m/>
    <m/>
    <m/>
    <m/>
    <m/>
    <s v="No"/>
    <n v="235"/>
    <m/>
    <m/>
    <x v="0"/>
    <d v="2018-12-04T04:05:26.000"/>
    <s v="The @nuggets are so very real this year. Love it. Jokic is not even fair."/>
    <m/>
    <m/>
    <x v="0"/>
    <m/>
    <s v="http://pbs.twimg.com/profile_images/855643127541104640/zd0D0r2D_normal.jpg"/>
    <x v="121"/>
    <s v="https://twitter.com/#!/cannabisencyclo/status/1069804848780988417"/>
    <m/>
    <m/>
    <s v="1069804848780988417"/>
    <m/>
    <b v="0"/>
    <n v="1"/>
    <s v=""/>
    <b v="0"/>
    <s v="en"/>
    <m/>
    <s v=""/>
    <b v="0"/>
    <n v="0"/>
    <s v=""/>
    <s v="Twitter for iPhone"/>
    <b v="0"/>
    <s v="1069804848780988417"/>
    <s v="Tweet"/>
    <n v="0"/>
    <n v="0"/>
    <s v="-124.482003,32.528832 _x000a_-114.131212,32.528832 _x000a_-114.131212,42.009519 _x000a_-124.482003,42.009519"/>
    <s v="United States"/>
    <s v="US"/>
    <s v="California, USA"/>
    <s v="fbd6d2f5a4e4a15e"/>
    <s v="California"/>
    <s v="admin"/>
    <s v="https://api.twitter.com/1.1/geo/id/fbd6d2f5a4e4a15e.json"/>
    <n v="4"/>
    <s v="1"/>
    <s v="5"/>
    <n v="2"/>
    <n v="13.333333333333334"/>
    <n v="0"/>
    <n v="0"/>
    <n v="0"/>
    <n v="0"/>
    <n v="13"/>
    <n v="86.66666666666667"/>
    <n v="15"/>
  </r>
  <r>
    <s v="cannabisencyclo"/>
    <s v="nuggets"/>
    <m/>
    <m/>
    <m/>
    <m/>
    <m/>
    <m/>
    <m/>
    <m/>
    <s v="No"/>
    <n v="238"/>
    <m/>
    <m/>
    <x v="1"/>
    <d v="2018-12-15T07:15:32.000"/>
    <s v="@nuggets You can just call him “dad” now."/>
    <m/>
    <m/>
    <x v="0"/>
    <m/>
    <s v="http://pbs.twimg.com/profile_images/855643127541104640/zd0D0r2D_normal.jpg"/>
    <x v="122"/>
    <s v="https://twitter.com/#!/cannabisencyclo/status/1073838956322508800"/>
    <m/>
    <m/>
    <s v="1073838956322508800"/>
    <s v="1073812794774937600"/>
    <b v="0"/>
    <n v="0"/>
    <s v="26074296"/>
    <b v="0"/>
    <s v="en"/>
    <m/>
    <s v=""/>
    <b v="0"/>
    <n v="0"/>
    <s v=""/>
    <s v="Twitter for iPhone"/>
    <b v="0"/>
    <s v="1073812794774937600"/>
    <s v="Tweet"/>
    <n v="0"/>
    <n v="0"/>
    <m/>
    <m/>
    <m/>
    <m/>
    <m/>
    <m/>
    <m/>
    <m/>
    <n v="8"/>
    <s v="1"/>
    <s v="5"/>
    <n v="0"/>
    <n v="0"/>
    <n v="0"/>
    <n v="0"/>
    <n v="0"/>
    <n v="0"/>
    <n v="8"/>
    <n v="100"/>
    <n v="8"/>
  </r>
  <r>
    <s v="cannabisencyclo"/>
    <s v="nuggets"/>
    <m/>
    <m/>
    <m/>
    <m/>
    <m/>
    <m/>
    <m/>
    <m/>
    <s v="No"/>
    <n v="241"/>
    <m/>
    <m/>
    <x v="1"/>
    <d v="2018-12-15T16:49:47.000"/>
    <s v="@nuggets Killin’ em and grillin’ em!"/>
    <m/>
    <m/>
    <x v="0"/>
    <m/>
    <s v="http://pbs.twimg.com/profile_images/855643127541104640/zd0D0r2D_normal.jpg"/>
    <x v="123"/>
    <s v="https://twitter.com/#!/cannabisencyclo/status/1073983470198648832"/>
    <m/>
    <m/>
    <s v="1073983470198648832"/>
    <s v="1073805727506956288"/>
    <b v="0"/>
    <n v="0"/>
    <s v="26074296"/>
    <b v="0"/>
    <s v="en"/>
    <m/>
    <s v=""/>
    <b v="0"/>
    <n v="0"/>
    <s v=""/>
    <s v="Twitter for iPhone"/>
    <b v="0"/>
    <s v="1073805727506956288"/>
    <s v="Tweet"/>
    <n v="0"/>
    <n v="0"/>
    <m/>
    <m/>
    <m/>
    <m/>
    <m/>
    <m/>
    <m/>
    <m/>
    <n v="8"/>
    <s v="1"/>
    <s v="5"/>
    <n v="0"/>
    <n v="0"/>
    <n v="0"/>
    <n v="0"/>
    <n v="0"/>
    <n v="0"/>
    <n v="6"/>
    <n v="100"/>
    <n v="6"/>
  </r>
  <r>
    <s v="cannabisencyclo"/>
    <s v="nuggets"/>
    <m/>
    <m/>
    <m/>
    <m/>
    <m/>
    <m/>
    <m/>
    <m/>
    <s v="No"/>
    <n v="242"/>
    <m/>
    <m/>
    <x v="1"/>
    <d v="2018-12-15T16:51:13.000"/>
    <s v="@nuggets I was screaming at my TV every time Jamal and Monte killed him with the stepback. So good."/>
    <m/>
    <m/>
    <x v="0"/>
    <m/>
    <s v="http://pbs.twimg.com/profile_images/855643127541104640/zd0D0r2D_normal.jpg"/>
    <x v="124"/>
    <s v="https://twitter.com/#!/cannabisencyclo/status/1073983831835762688"/>
    <m/>
    <m/>
    <s v="1073983831835762688"/>
    <s v="1073791569751302146"/>
    <b v="0"/>
    <n v="0"/>
    <s v="26074296"/>
    <b v="0"/>
    <s v="en"/>
    <m/>
    <s v=""/>
    <b v="0"/>
    <n v="0"/>
    <s v=""/>
    <s v="Twitter for iPhone"/>
    <b v="0"/>
    <s v="1073791569751302146"/>
    <s v="Tweet"/>
    <n v="0"/>
    <n v="0"/>
    <m/>
    <m/>
    <m/>
    <m/>
    <m/>
    <m/>
    <m/>
    <m/>
    <n v="8"/>
    <s v="1"/>
    <s v="5"/>
    <n v="1"/>
    <n v="5.2631578947368425"/>
    <n v="1"/>
    <n v="5.2631578947368425"/>
    <n v="0"/>
    <n v="0"/>
    <n v="17"/>
    <n v="89.47368421052632"/>
    <n v="19"/>
  </r>
  <r>
    <s v="cannabisencyclo"/>
    <s v="nuggets"/>
    <m/>
    <m/>
    <m/>
    <m/>
    <m/>
    <m/>
    <m/>
    <m/>
    <s v="No"/>
    <n v="243"/>
    <m/>
    <m/>
    <x v="1"/>
    <d v="2018-12-17T10:19:25.000"/>
    <s v="@nuggets 🙌🙌🙌"/>
    <m/>
    <m/>
    <x v="0"/>
    <m/>
    <s v="http://pbs.twimg.com/profile_images/855643127541104640/zd0D0r2D_normal.jpg"/>
    <x v="125"/>
    <s v="https://twitter.com/#!/cannabisencyclo/status/1074610005561597952"/>
    <m/>
    <m/>
    <s v="1074610005561597952"/>
    <s v="1074553736985333761"/>
    <b v="0"/>
    <n v="1"/>
    <s v="26074296"/>
    <b v="0"/>
    <s v="und"/>
    <m/>
    <s v=""/>
    <b v="0"/>
    <n v="0"/>
    <s v=""/>
    <s v="Twitter for iPhone"/>
    <b v="0"/>
    <s v="1074553736985333761"/>
    <s v="Tweet"/>
    <n v="0"/>
    <n v="0"/>
    <m/>
    <m/>
    <m/>
    <m/>
    <m/>
    <m/>
    <m/>
    <m/>
    <n v="8"/>
    <s v="1"/>
    <s v="5"/>
    <n v="0"/>
    <n v="0"/>
    <n v="0"/>
    <n v="0"/>
    <n v="0"/>
    <n v="0"/>
    <n v="1"/>
    <n v="100"/>
    <n v="1"/>
  </r>
  <r>
    <s v="cannabisencyclo"/>
    <s v="nuggets"/>
    <m/>
    <m/>
    <m/>
    <m/>
    <m/>
    <m/>
    <m/>
    <m/>
    <s v="No"/>
    <n v="244"/>
    <m/>
    <m/>
    <x v="1"/>
    <d v="2019-01-02T17:25:04.000"/>
    <s v="@nuggets Good to get some guys back healthy but the grit of this team is really something else. All the trap games they would have lost as long as I’ve been a Nuggets fan (even in the WCF year with Chauncey) have mostly been wins instead, even with a decimated roster. So good. 🙌🙌🙌"/>
    <m/>
    <m/>
    <x v="0"/>
    <m/>
    <s v="http://pbs.twimg.com/profile_images/855643127541104640/zd0D0r2D_normal.jpg"/>
    <x v="126"/>
    <s v="https://twitter.com/#!/cannabisencyclo/status/1080515331225903105"/>
    <m/>
    <m/>
    <s v="1080515331225903105"/>
    <s v="1080222591313313792"/>
    <b v="0"/>
    <n v="2"/>
    <s v="26074296"/>
    <b v="0"/>
    <s v="en"/>
    <m/>
    <s v=""/>
    <b v="0"/>
    <n v="0"/>
    <s v=""/>
    <s v="Twitter for iPhone"/>
    <b v="0"/>
    <s v="1080222591313313792"/>
    <s v="Tweet"/>
    <n v="0"/>
    <n v="0"/>
    <m/>
    <m/>
    <m/>
    <m/>
    <m/>
    <m/>
    <m/>
    <m/>
    <n v="8"/>
    <s v="1"/>
    <s v="5"/>
    <n v="4"/>
    <n v="7.407407407407407"/>
    <n v="2"/>
    <n v="3.7037037037037037"/>
    <n v="0"/>
    <n v="0"/>
    <n v="48"/>
    <n v="88.88888888888889"/>
    <n v="54"/>
  </r>
  <r>
    <s v="cannabisencyclo"/>
    <s v="hdtgm"/>
    <m/>
    <m/>
    <m/>
    <m/>
    <m/>
    <m/>
    <m/>
    <m/>
    <s v="No"/>
    <n v="247"/>
    <m/>
    <m/>
    <x v="0"/>
    <d v="2019-02-09T18:16:46.000"/>
    <s v="@TheRock @paulscheer @HDTGM This is fucking amazing @paulscheer @zooksdoesntfuckwithsocialmedia"/>
    <m/>
    <m/>
    <x v="0"/>
    <m/>
    <s v="http://pbs.twimg.com/profile_images/855643127541104640/zd0D0r2D_normal.jpg"/>
    <x v="127"/>
    <s v="https://twitter.com/#!/cannabisencyclo/status/1094299079138373633"/>
    <m/>
    <m/>
    <s v="1094299079138373633"/>
    <s v="1093936235788128256"/>
    <b v="0"/>
    <n v="0"/>
    <s v="250831586"/>
    <b v="0"/>
    <s v="en"/>
    <m/>
    <s v=""/>
    <b v="0"/>
    <n v="0"/>
    <s v=""/>
    <s v="Twitter for iPhone"/>
    <b v="0"/>
    <s v="1093936235788128256"/>
    <s v="Tweet"/>
    <n v="0"/>
    <n v="0"/>
    <m/>
    <m/>
    <m/>
    <m/>
    <m/>
    <m/>
    <m/>
    <m/>
    <n v="1"/>
    <s v="1"/>
    <s v="1"/>
    <m/>
    <m/>
    <m/>
    <m/>
    <m/>
    <m/>
    <m/>
    <m/>
    <m/>
  </r>
  <r>
    <s v="cannabisencyclo"/>
    <s v="storyofeverest"/>
    <m/>
    <m/>
    <m/>
    <m/>
    <m/>
    <m/>
    <m/>
    <m/>
    <s v="No"/>
    <n v="250"/>
    <m/>
    <m/>
    <x v="1"/>
    <d v="2019-02-11T16:52:25.000"/>
    <s v="@StoryofEverest She’s such a fucking crusher. My god."/>
    <m/>
    <m/>
    <x v="0"/>
    <m/>
    <s v="http://pbs.twimg.com/profile_images/855643127541104640/zd0D0r2D_normal.jpg"/>
    <x v="128"/>
    <s v="https://twitter.com/#!/cannabisencyclo/status/1095002629799739392"/>
    <m/>
    <m/>
    <s v="1095002629799739392"/>
    <s v="1094775454081433601"/>
    <b v="0"/>
    <n v="1"/>
    <s v="77402004"/>
    <b v="0"/>
    <s v="en"/>
    <m/>
    <s v=""/>
    <b v="0"/>
    <n v="0"/>
    <s v=""/>
    <s v="Twitter for iPhone"/>
    <b v="0"/>
    <s v="1094775454081433601"/>
    <s v="Tweet"/>
    <n v="0"/>
    <n v="0"/>
    <m/>
    <m/>
    <m/>
    <m/>
    <m/>
    <m/>
    <m/>
    <m/>
    <n v="1"/>
    <s v="1"/>
    <s v="1"/>
    <n v="0"/>
    <n v="0"/>
    <n v="1"/>
    <n v="11.11111111111111"/>
    <n v="0"/>
    <n v="0"/>
    <n v="8"/>
    <n v="88.88888888888889"/>
    <n v="9"/>
  </r>
  <r>
    <s v="thatbilloakley"/>
    <s v="freddysusa"/>
    <m/>
    <m/>
    <m/>
    <m/>
    <m/>
    <m/>
    <m/>
    <m/>
    <s v="No"/>
    <n v="251"/>
    <m/>
    <m/>
    <x v="0"/>
    <d v="2019-02-13T01:20:21.000"/>
    <s v="@CannabisEncyclo @FreddysUSA i love freddy's fries!"/>
    <m/>
    <m/>
    <x v="0"/>
    <m/>
    <s v="http://pbs.twimg.com/profile_images/1008086060537008128/_xdGgj-f_normal.jpg"/>
    <x v="129"/>
    <s v="https://twitter.com/#!/thatbilloakley/status/1095492842347089922"/>
    <m/>
    <m/>
    <s v="1095492842347089922"/>
    <s v="1095485611388035072"/>
    <b v="0"/>
    <n v="0"/>
    <s v="1311502922"/>
    <b v="0"/>
    <s v="en"/>
    <m/>
    <s v=""/>
    <b v="0"/>
    <n v="0"/>
    <s v=""/>
    <s v="Twitter Web Client"/>
    <b v="0"/>
    <s v="1095485611388035072"/>
    <s v="Tweet"/>
    <n v="0"/>
    <n v="0"/>
    <m/>
    <m/>
    <m/>
    <m/>
    <m/>
    <m/>
    <m/>
    <m/>
    <n v="1"/>
    <s v="4"/>
    <s v="4"/>
    <n v="1"/>
    <n v="16.666666666666668"/>
    <n v="0"/>
    <n v="0"/>
    <n v="0"/>
    <n v="0"/>
    <n v="5"/>
    <n v="83.33333333333333"/>
    <n v="6"/>
  </r>
  <r>
    <s v="cannabisencyclo"/>
    <s v="freddysusa"/>
    <m/>
    <m/>
    <m/>
    <m/>
    <m/>
    <m/>
    <m/>
    <m/>
    <s v="No"/>
    <n v="252"/>
    <m/>
    <m/>
    <x v="0"/>
    <d v="2019-02-13T00:51:37.000"/>
    <s v="@thatbilloakley And then there’s @FreddysUSA, whose fries stay crispy and perfect forever, have a light and awesome seasoning, and fry sauce. Game over, Five Guys. Bleh."/>
    <m/>
    <m/>
    <x v="0"/>
    <m/>
    <s v="http://pbs.twimg.com/profile_images/855643127541104640/zd0D0r2D_normal.jpg"/>
    <x v="130"/>
    <s v="https://twitter.com/#!/cannabisencyclo/status/1095485611388035072"/>
    <m/>
    <m/>
    <s v="1095485611388035072"/>
    <s v="1095424706033811456"/>
    <b v="0"/>
    <n v="0"/>
    <s v="177681327"/>
    <b v="0"/>
    <s v="en"/>
    <m/>
    <s v=""/>
    <b v="0"/>
    <n v="0"/>
    <s v=""/>
    <s v="Twitter for iPhone"/>
    <b v="0"/>
    <s v="1095424706033811456"/>
    <s v="Tweet"/>
    <n v="0"/>
    <n v="0"/>
    <m/>
    <m/>
    <m/>
    <m/>
    <m/>
    <m/>
    <m/>
    <m/>
    <n v="1"/>
    <s v="1"/>
    <s v="4"/>
    <n v="2"/>
    <n v="7.407407407407407"/>
    <n v="0"/>
    <n v="0"/>
    <n v="0"/>
    <n v="0"/>
    <n v="25"/>
    <n v="92.5925925925926"/>
    <n v="27"/>
  </r>
  <r>
    <s v="cannabisencyclo"/>
    <s v="worldwidewob"/>
    <m/>
    <m/>
    <m/>
    <m/>
    <m/>
    <m/>
    <m/>
    <m/>
    <s v="No"/>
    <n v="253"/>
    <m/>
    <m/>
    <x v="1"/>
    <d v="2019-02-14T09:05:59.000"/>
    <s v="@WorldWideWob The look on his face as he’s falling is an A+"/>
    <m/>
    <m/>
    <x v="0"/>
    <m/>
    <s v="http://pbs.twimg.com/profile_images/855643127541104640/zd0D0r2D_normal.jpg"/>
    <x v="131"/>
    <s v="https://twitter.com/#!/cannabisencyclo/status/1095972409721597952"/>
    <m/>
    <m/>
    <s v="1095972409721597952"/>
    <s v="1095872704195055617"/>
    <b v="0"/>
    <n v="0"/>
    <s v="24897626"/>
    <b v="0"/>
    <s v="en"/>
    <m/>
    <s v=""/>
    <b v="0"/>
    <n v="0"/>
    <s v=""/>
    <s v="Twitter for iPhone"/>
    <b v="0"/>
    <s v="1095872704195055617"/>
    <s v="Tweet"/>
    <n v="0"/>
    <n v="0"/>
    <m/>
    <m/>
    <m/>
    <m/>
    <m/>
    <m/>
    <m/>
    <m/>
    <n v="1"/>
    <s v="1"/>
    <s v="1"/>
    <n v="0"/>
    <n v="0"/>
    <n v="1"/>
    <n v="7.6923076923076925"/>
    <n v="0"/>
    <n v="0"/>
    <n v="12"/>
    <n v="92.3076923076923"/>
    <n v="13"/>
  </r>
  <r>
    <s v="cannabisencyclo"/>
    <s v="micahadams13"/>
    <m/>
    <m/>
    <m/>
    <m/>
    <m/>
    <m/>
    <m/>
    <m/>
    <s v="No"/>
    <n v="254"/>
    <m/>
    <m/>
    <x v="1"/>
    <d v="2019-02-14T15:50:08.000"/>
    <s v="@MicahAdams13 TITS GIBSON, that’s how."/>
    <m/>
    <m/>
    <x v="0"/>
    <m/>
    <s v="http://pbs.twimg.com/profile_images/855643127541104640/zd0D0r2D_normal.jpg"/>
    <x v="132"/>
    <s v="https://twitter.com/#!/cannabisencyclo/status/1096074116522663936"/>
    <m/>
    <m/>
    <s v="1096074116522663936"/>
    <s v="1095874079289151488"/>
    <b v="0"/>
    <n v="0"/>
    <s v="58406508"/>
    <b v="0"/>
    <s v="en"/>
    <m/>
    <s v=""/>
    <b v="0"/>
    <n v="0"/>
    <s v=""/>
    <s v="Twitter for iPhone"/>
    <b v="0"/>
    <s v="1095874079289151488"/>
    <s v="Tweet"/>
    <n v="0"/>
    <n v="0"/>
    <m/>
    <m/>
    <m/>
    <m/>
    <m/>
    <m/>
    <m/>
    <m/>
    <n v="1"/>
    <s v="1"/>
    <s v="1"/>
    <n v="0"/>
    <n v="0"/>
    <n v="0"/>
    <n v="0"/>
    <n v="0"/>
    <n v="0"/>
    <n v="6"/>
    <n v="100"/>
    <n v="6"/>
  </r>
  <r>
    <s v="cannabisencyclo"/>
    <s v="jordanpeele"/>
    <m/>
    <m/>
    <m/>
    <m/>
    <m/>
    <m/>
    <m/>
    <m/>
    <s v="No"/>
    <n v="255"/>
    <m/>
    <m/>
    <x v="0"/>
    <d v="2019-02-15T02:27:24.000"/>
    <s v="@MattOswaltVA @JordanPeele Should’ve gone with a Luther Vandross hologram or something."/>
    <m/>
    <m/>
    <x v="0"/>
    <m/>
    <s v="http://pbs.twimg.com/profile_images/855643127541104640/zd0D0r2D_normal.jpg"/>
    <x v="133"/>
    <s v="https://twitter.com/#!/cannabisencyclo/status/1096234489565523968"/>
    <m/>
    <m/>
    <s v="1096234489565523968"/>
    <s v="1096182234174771200"/>
    <b v="0"/>
    <n v="1"/>
    <s v="249346453"/>
    <b v="0"/>
    <s v="en"/>
    <m/>
    <s v=""/>
    <b v="0"/>
    <n v="0"/>
    <s v=""/>
    <s v="Twitter for iPhone"/>
    <b v="0"/>
    <s v="1096182234174771200"/>
    <s v="Tweet"/>
    <n v="0"/>
    <n v="0"/>
    <m/>
    <m/>
    <m/>
    <m/>
    <m/>
    <m/>
    <m/>
    <m/>
    <n v="1"/>
    <s v="1"/>
    <s v="1"/>
    <m/>
    <m/>
    <m/>
    <m/>
    <m/>
    <m/>
    <m/>
    <m/>
    <m/>
  </r>
  <r>
    <s v="cannabisencyclo"/>
    <s v="alyankovic"/>
    <m/>
    <m/>
    <m/>
    <m/>
    <m/>
    <m/>
    <m/>
    <m/>
    <s v="No"/>
    <n v="257"/>
    <m/>
    <m/>
    <x v="1"/>
    <d v="2019-02-15T03:24:15.000"/>
    <s v="@alyankovic Major upgrade, similar hair."/>
    <m/>
    <m/>
    <x v="0"/>
    <m/>
    <s v="http://pbs.twimg.com/profile_images/855643127541104640/zd0D0r2D_normal.jpg"/>
    <x v="134"/>
    <s v="https://twitter.com/#!/cannabisencyclo/status/1096248797343043584"/>
    <m/>
    <m/>
    <s v="1096248797343043584"/>
    <s v="1096242162457403392"/>
    <b v="0"/>
    <n v="2"/>
    <s v="22461427"/>
    <b v="0"/>
    <s v="en"/>
    <m/>
    <s v=""/>
    <b v="0"/>
    <n v="0"/>
    <s v=""/>
    <s v="Twitter for iPhone"/>
    <b v="0"/>
    <s v="1096242162457403392"/>
    <s v="Tweet"/>
    <n v="0"/>
    <n v="0"/>
    <m/>
    <m/>
    <m/>
    <m/>
    <m/>
    <m/>
    <m/>
    <m/>
    <n v="1"/>
    <s v="1"/>
    <s v="1"/>
    <n v="0"/>
    <n v="0"/>
    <n v="0"/>
    <n v="0"/>
    <n v="0"/>
    <n v="0"/>
    <n v="5"/>
    <n v="100"/>
    <n v="5"/>
  </r>
  <r>
    <s v="cannabisencyclo"/>
    <s v="streetgourmetla"/>
    <m/>
    <m/>
    <m/>
    <m/>
    <m/>
    <m/>
    <m/>
    <m/>
    <s v="Yes"/>
    <n v="261"/>
    <m/>
    <m/>
    <x v="0"/>
    <d v="2019-02-15T03:25:00.000"/>
    <s v="@piescarcega @streetgourmetla Gotta try these. LA tacos are crushing right now more than ever. 💪💪💪 #ladontplay"/>
    <m/>
    <m/>
    <x v="10"/>
    <m/>
    <s v="http://pbs.twimg.com/profile_images/855643127541104640/zd0D0r2D_normal.jpg"/>
    <x v="135"/>
    <s v="https://twitter.com/#!/cannabisencyclo/status/1096248986778779651"/>
    <m/>
    <m/>
    <s v="1096248986778779651"/>
    <s v="1096182392614662146"/>
    <b v="0"/>
    <n v="2"/>
    <s v="2654736588"/>
    <b v="0"/>
    <s v="en"/>
    <m/>
    <s v=""/>
    <b v="0"/>
    <n v="0"/>
    <s v=""/>
    <s v="Twitter for iPhone"/>
    <b v="0"/>
    <s v="1096182392614662146"/>
    <s v="Tweet"/>
    <n v="0"/>
    <n v="0"/>
    <m/>
    <m/>
    <m/>
    <m/>
    <m/>
    <m/>
    <m/>
    <m/>
    <n v="2"/>
    <s v="1"/>
    <s v="8"/>
    <m/>
    <m/>
    <m/>
    <m/>
    <m/>
    <m/>
    <m/>
    <m/>
    <m/>
  </r>
  <r>
    <s v="cannabisencyclo"/>
    <s v="mrwillmiles"/>
    <m/>
    <m/>
    <m/>
    <m/>
    <m/>
    <m/>
    <m/>
    <m/>
    <s v="No"/>
    <n v="263"/>
    <m/>
    <m/>
    <x v="1"/>
    <d v="2019-02-15T17:51:40.000"/>
    <s v="@MrWillMiles And the internetz come full circle yet again. If you laughed at this then you’ll love Baptazia videos: https://t.co/h0TGzfdmfN"/>
    <s v="https://www.youtube.com/watch?v=c-HgBrVLv5I&amp;feature=youtu.be"/>
    <s v="youtube.com"/>
    <x v="0"/>
    <m/>
    <s v="http://pbs.twimg.com/profile_images/855643127541104640/zd0D0r2D_normal.jpg"/>
    <x v="136"/>
    <s v="https://twitter.com/#!/cannabisencyclo/status/1096467091543080960"/>
    <m/>
    <m/>
    <s v="1096467091543080960"/>
    <s v="1096133439756034049"/>
    <b v="0"/>
    <n v="0"/>
    <s v="23028094"/>
    <b v="0"/>
    <s v="en"/>
    <m/>
    <s v=""/>
    <b v="0"/>
    <n v="0"/>
    <s v=""/>
    <s v="Twitter for iPhone"/>
    <b v="0"/>
    <s v="1096133439756034049"/>
    <s v="Tweet"/>
    <n v="0"/>
    <n v="0"/>
    <m/>
    <m/>
    <m/>
    <m/>
    <m/>
    <m/>
    <m/>
    <m/>
    <n v="1"/>
    <s v="1"/>
    <s v="1"/>
    <n v="1"/>
    <n v="5"/>
    <n v="0"/>
    <n v="0"/>
    <n v="0"/>
    <n v="0"/>
    <n v="19"/>
    <n v="95"/>
    <n v="20"/>
  </r>
  <r>
    <s v="cannabisencyclo"/>
    <s v="andyrichter"/>
    <m/>
    <m/>
    <m/>
    <m/>
    <m/>
    <m/>
    <m/>
    <m/>
    <s v="No"/>
    <n v="265"/>
    <m/>
    <m/>
    <x v="1"/>
    <d v="2019-02-15T17:53:45.000"/>
    <s v="@AndyRichter The best part is all their creepy empty white rooms. Like what is that house?"/>
    <m/>
    <m/>
    <x v="0"/>
    <m/>
    <s v="http://pbs.twimg.com/profile_images/855643127541104640/zd0D0r2D_normal.jpg"/>
    <x v="137"/>
    <s v="https://twitter.com/#!/cannabisencyclo/status/1096467615222947840"/>
    <m/>
    <m/>
    <s v="1096467615222947840"/>
    <s v="1096185996058607616"/>
    <b v="0"/>
    <n v="1"/>
    <s v="165511377"/>
    <b v="0"/>
    <s v="en"/>
    <m/>
    <s v=""/>
    <b v="0"/>
    <n v="0"/>
    <s v=""/>
    <s v="Twitter for iPhone"/>
    <b v="0"/>
    <s v="1096185996058607616"/>
    <s v="Tweet"/>
    <n v="0"/>
    <n v="0"/>
    <m/>
    <m/>
    <m/>
    <m/>
    <m/>
    <m/>
    <m/>
    <m/>
    <n v="1"/>
    <s v="1"/>
    <s v="1"/>
    <n v="2"/>
    <n v="12.5"/>
    <n v="1"/>
    <n v="6.25"/>
    <n v="0"/>
    <n v="0"/>
    <n v="13"/>
    <n v="81.25"/>
    <n v="16"/>
  </r>
  <r>
    <s v="cannabisencyclo"/>
    <s v="vincemancini"/>
    <m/>
    <m/>
    <m/>
    <m/>
    <m/>
    <m/>
    <m/>
    <m/>
    <s v="No"/>
    <n v="266"/>
    <m/>
    <m/>
    <x v="1"/>
    <d v="2019-02-16T04:34:56.000"/>
    <s v="@VinceMancini “Hole to hole, honkin up a storm” describes my style perfectly."/>
    <m/>
    <m/>
    <x v="0"/>
    <m/>
    <s v="http://pbs.twimg.com/profile_images/855643127541104640/zd0D0r2D_normal.jpg"/>
    <x v="138"/>
    <s v="https://twitter.com/#!/cannabisencyclo/status/1096628975672078336"/>
    <m/>
    <m/>
    <s v="1096628975672078336"/>
    <s v="1096627752919134208"/>
    <b v="0"/>
    <n v="1"/>
    <s v="15224719"/>
    <b v="0"/>
    <s v="en"/>
    <m/>
    <s v=""/>
    <b v="0"/>
    <n v="0"/>
    <s v=""/>
    <s v="Twitter for iPhone"/>
    <b v="0"/>
    <s v="1096627752919134208"/>
    <s v="Tweet"/>
    <n v="0"/>
    <n v="0"/>
    <m/>
    <m/>
    <m/>
    <m/>
    <m/>
    <m/>
    <m/>
    <m/>
    <n v="1"/>
    <s v="1"/>
    <s v="1"/>
    <n v="1"/>
    <n v="8.333333333333334"/>
    <n v="0"/>
    <n v="0"/>
    <n v="0"/>
    <n v="0"/>
    <n v="11"/>
    <n v="91.66666666666667"/>
    <n v="12"/>
  </r>
  <r>
    <s v="cannabisencyclo"/>
    <s v="thedweck"/>
    <m/>
    <m/>
    <m/>
    <m/>
    <m/>
    <m/>
    <m/>
    <m/>
    <s v="No"/>
    <n v="267"/>
    <m/>
    <m/>
    <x v="0"/>
    <d v="2019-02-16T18:21:43.000"/>
    <s v="@GetBenThompson @TheDweck And I’m over here with my Catsup"/>
    <m/>
    <m/>
    <x v="0"/>
    <m/>
    <s v="http://pbs.twimg.com/profile_images/855643127541104640/zd0D0r2D_normal.jpg"/>
    <x v="139"/>
    <s v="https://twitter.com/#!/cannabisencyclo/status/1096837040824475648"/>
    <m/>
    <m/>
    <s v="1096837040824475648"/>
    <s v="1096797461706727424"/>
    <b v="0"/>
    <n v="0"/>
    <s v="2648605231"/>
    <b v="0"/>
    <s v="en"/>
    <m/>
    <s v=""/>
    <b v="0"/>
    <n v="0"/>
    <s v=""/>
    <s v="Twitter for iPhone"/>
    <b v="0"/>
    <s v="1096797461706727424"/>
    <s v="Tweet"/>
    <n v="0"/>
    <n v="0"/>
    <m/>
    <m/>
    <m/>
    <m/>
    <m/>
    <m/>
    <m/>
    <m/>
    <n v="1"/>
    <s v="1"/>
    <s v="1"/>
    <m/>
    <m/>
    <m/>
    <m/>
    <m/>
    <m/>
    <m/>
    <m/>
    <m/>
  </r>
  <r>
    <s v="cannabisencyclo"/>
    <s v="justin_ling"/>
    <m/>
    <m/>
    <m/>
    <m/>
    <m/>
    <m/>
    <m/>
    <m/>
    <s v="No"/>
    <n v="269"/>
    <m/>
    <m/>
    <x v="1"/>
    <d v="2019-02-16T18:28:17.000"/>
    <s v="@Justin_Ling Hahahaha my god I love @ConanOBrien so very much. A true treasure."/>
    <m/>
    <m/>
    <x v="0"/>
    <m/>
    <s v="http://pbs.twimg.com/profile_images/855643127541104640/zd0D0r2D_normal.jpg"/>
    <x v="140"/>
    <s v="https://twitter.com/#!/cannabisencyclo/status/1096838691786346496"/>
    <m/>
    <m/>
    <s v="1096838691786346496"/>
    <s v="1096632595796905984"/>
    <b v="0"/>
    <n v="0"/>
    <s v="16753407"/>
    <b v="0"/>
    <s v="en"/>
    <m/>
    <s v=""/>
    <b v="0"/>
    <n v="0"/>
    <s v=""/>
    <s v="Twitter for iPhone"/>
    <b v="0"/>
    <s v="1096632595796905984"/>
    <s v="Tweet"/>
    <n v="0"/>
    <n v="0"/>
    <m/>
    <m/>
    <m/>
    <m/>
    <m/>
    <m/>
    <m/>
    <m/>
    <n v="1"/>
    <s v="1"/>
    <s v="1"/>
    <m/>
    <m/>
    <m/>
    <m/>
    <m/>
    <m/>
    <m/>
    <m/>
    <m/>
  </r>
  <r>
    <s v="cannabisencyclo"/>
    <s v="conanobrien"/>
    <m/>
    <m/>
    <m/>
    <m/>
    <m/>
    <m/>
    <m/>
    <m/>
    <s v="No"/>
    <n v="271"/>
    <m/>
    <m/>
    <x v="1"/>
    <d v="2019-02-17T17:40:19.000"/>
    <s v="@ConanOBrien Hahaha that was my first thought... “that poor, friendly Canadian Bryan Adams must really be going through it right now.”"/>
    <m/>
    <m/>
    <x v="0"/>
    <m/>
    <s v="http://pbs.twimg.com/profile_images/855643127541104640/zd0D0r2D_normal.jpg"/>
    <x v="141"/>
    <s v="https://twitter.com/#!/cannabisencyclo/status/1097189011871821824"/>
    <m/>
    <m/>
    <s v="1097189011871821824"/>
    <s v="1097153595718463488"/>
    <b v="0"/>
    <n v="0"/>
    <s v="115485051"/>
    <b v="0"/>
    <s v="en"/>
    <m/>
    <s v=""/>
    <b v="0"/>
    <n v="0"/>
    <s v=""/>
    <s v="Twitter for iPhone"/>
    <b v="0"/>
    <s v="1097153595718463488"/>
    <s v="Tweet"/>
    <n v="0"/>
    <n v="0"/>
    <m/>
    <m/>
    <m/>
    <m/>
    <m/>
    <m/>
    <m/>
    <m/>
    <n v="1"/>
    <s v="1"/>
    <s v="1"/>
    <n v="2"/>
    <n v="9.523809523809524"/>
    <n v="1"/>
    <n v="4.761904761904762"/>
    <n v="0"/>
    <n v="0"/>
    <n v="18"/>
    <n v="85.71428571428571"/>
    <n v="21"/>
  </r>
  <r>
    <s v="cannabisencyclo"/>
    <s v="conanobrien"/>
    <m/>
    <m/>
    <m/>
    <m/>
    <m/>
    <m/>
    <m/>
    <m/>
    <s v="No"/>
    <n v="272"/>
    <m/>
    <m/>
    <x v="0"/>
    <d v="2019-02-17T17:40:35.000"/>
    <s v="@bklinger62 @ConanOBrien 😂😂😂 A+"/>
    <m/>
    <m/>
    <x v="0"/>
    <m/>
    <s v="http://pbs.twimg.com/profile_images/855643127541104640/zd0D0r2D_normal.jpg"/>
    <x v="142"/>
    <s v="https://twitter.com/#!/cannabisencyclo/status/1097189077974052865"/>
    <m/>
    <m/>
    <s v="1097189077974052865"/>
    <s v="1097154824611815424"/>
    <b v="0"/>
    <n v="2"/>
    <s v="754924040"/>
    <b v="0"/>
    <s v="und"/>
    <m/>
    <s v=""/>
    <b v="0"/>
    <n v="0"/>
    <s v=""/>
    <s v="Twitter for iPhone"/>
    <b v="0"/>
    <s v="1097154824611815424"/>
    <s v="Tweet"/>
    <n v="0"/>
    <n v="0"/>
    <s v="-124.482003,32.528832 _x000a_-114.131212,32.528832 _x000a_-114.131212,42.009519 _x000a_-124.482003,42.009519"/>
    <s v="United States"/>
    <s v="US"/>
    <s v="California, USA"/>
    <s v="fbd6d2f5a4e4a15e"/>
    <s v="California"/>
    <s v="admin"/>
    <s v="https://api.twitter.com/1.1/geo/id/fbd6d2f5a4e4a15e.json"/>
    <n v="2"/>
    <s v="1"/>
    <s v="1"/>
    <m/>
    <m/>
    <m/>
    <m/>
    <m/>
    <m/>
    <m/>
    <m/>
    <m/>
  </r>
  <r>
    <s v="edman1968"/>
    <s v="msinger"/>
    <m/>
    <m/>
    <m/>
    <m/>
    <m/>
    <m/>
    <m/>
    <m/>
    <s v="No"/>
    <n v="274"/>
    <m/>
    <m/>
    <x v="0"/>
    <d v="2019-02-17T17:47:03.000"/>
    <s v="@CannabisEncyclo @msinger A two inches vertical is still a vertical 😂"/>
    <m/>
    <m/>
    <x v="0"/>
    <m/>
    <s v="http://pbs.twimg.com/profile_images/1103334085/twitter_normal.jpg"/>
    <x v="143"/>
    <s v="https://twitter.com/#!/edman1968/status/1097190706190397440"/>
    <m/>
    <m/>
    <s v="1097190706190397440"/>
    <s v="1097189873625133057"/>
    <b v="0"/>
    <n v="0"/>
    <s v="1311502922"/>
    <b v="0"/>
    <s v="en"/>
    <m/>
    <s v=""/>
    <b v="0"/>
    <n v="0"/>
    <s v=""/>
    <s v="Twitter Web Client"/>
    <b v="0"/>
    <s v="1097189873625133057"/>
    <s v="Tweet"/>
    <n v="0"/>
    <n v="0"/>
    <m/>
    <m/>
    <m/>
    <m/>
    <m/>
    <m/>
    <m/>
    <m/>
    <n v="1"/>
    <s v="11"/>
    <s v="11"/>
    <n v="0"/>
    <n v="0"/>
    <n v="0"/>
    <n v="0"/>
    <n v="0"/>
    <n v="0"/>
    <n v="10"/>
    <n v="100"/>
    <n v="10"/>
  </r>
  <r>
    <s v="cannabisencyclo"/>
    <s v="msinger"/>
    <m/>
    <m/>
    <m/>
    <m/>
    <m/>
    <m/>
    <m/>
    <m/>
    <s v="No"/>
    <n v="275"/>
    <m/>
    <m/>
    <x v="1"/>
    <d v="2019-02-15T17:45:16.000"/>
    <s v="@msinger It’s a crime that he’s not in the Rising Stars game."/>
    <m/>
    <m/>
    <x v="0"/>
    <m/>
    <s v="http://pbs.twimg.com/profile_images/855643127541104640/zd0D0r2D_normal.jpg"/>
    <x v="144"/>
    <s v="https://twitter.com/#!/cannabisencyclo/status/1096465482075394050"/>
    <m/>
    <m/>
    <s v="1096465482075394050"/>
    <s v="1095932464613052416"/>
    <b v="0"/>
    <n v="1"/>
    <s v="309175898"/>
    <b v="0"/>
    <s v="en"/>
    <m/>
    <s v=""/>
    <b v="0"/>
    <n v="1"/>
    <s v=""/>
    <s v="Twitter for iPhone"/>
    <b v="0"/>
    <s v="1095932464613052416"/>
    <s v="Tweet"/>
    <n v="0"/>
    <n v="0"/>
    <m/>
    <m/>
    <m/>
    <m/>
    <m/>
    <m/>
    <m/>
    <m/>
    <n v="2"/>
    <s v="1"/>
    <s v="11"/>
    <n v="0"/>
    <n v="0"/>
    <n v="1"/>
    <n v="7.142857142857143"/>
    <n v="0"/>
    <n v="0"/>
    <n v="13"/>
    <n v="92.85714285714286"/>
    <n v="14"/>
  </r>
  <r>
    <s v="cannabisencyclo"/>
    <s v="msinger"/>
    <m/>
    <m/>
    <m/>
    <m/>
    <m/>
    <m/>
    <m/>
    <m/>
    <s v="No"/>
    <n v="276"/>
    <m/>
    <m/>
    <x v="1"/>
    <d v="2019-02-17T17:43:06.000"/>
    <s v="@msinger He’s the greatest."/>
    <m/>
    <m/>
    <x v="0"/>
    <m/>
    <s v="http://pbs.twimg.com/profile_images/855643127541104640/zd0D0r2D_normal.jpg"/>
    <x v="145"/>
    <s v="https://twitter.com/#!/cannabisencyclo/status/1097189710592565248"/>
    <m/>
    <m/>
    <s v="1097189710592565248"/>
    <s v="1096948921790881792"/>
    <b v="0"/>
    <n v="0"/>
    <s v="309175898"/>
    <b v="0"/>
    <s v="en"/>
    <m/>
    <s v=""/>
    <b v="0"/>
    <n v="0"/>
    <s v=""/>
    <s v="Twitter for iPhone"/>
    <b v="0"/>
    <s v="1096948921790881792"/>
    <s v="Tweet"/>
    <n v="0"/>
    <n v="0"/>
    <m/>
    <m/>
    <m/>
    <m/>
    <m/>
    <m/>
    <m/>
    <m/>
    <n v="2"/>
    <s v="1"/>
    <s v="11"/>
    <n v="1"/>
    <n v="20"/>
    <n v="0"/>
    <n v="0"/>
    <n v="0"/>
    <n v="0"/>
    <n v="4"/>
    <n v="80"/>
    <n v="5"/>
  </r>
  <r>
    <s v="cannabisencyclo"/>
    <s v="msinger"/>
    <m/>
    <m/>
    <m/>
    <m/>
    <m/>
    <m/>
    <m/>
    <m/>
    <s v="No"/>
    <n v="277"/>
    <m/>
    <m/>
    <x v="0"/>
    <d v="2019-02-17T17:43:45.000"/>
    <s v="@Edman1968 @msinger He doesn’t jump. That’s completely out. 😂😂"/>
    <m/>
    <m/>
    <x v="0"/>
    <m/>
    <s v="http://pbs.twimg.com/profile_images/855643127541104640/zd0D0r2D_normal.jpg"/>
    <x v="146"/>
    <s v="https://twitter.com/#!/cannabisencyclo/status/1097189873625133057"/>
    <m/>
    <m/>
    <s v="1097189873625133057"/>
    <s v="1097115384392675328"/>
    <b v="0"/>
    <n v="1"/>
    <s v="178636796"/>
    <b v="0"/>
    <s v="en"/>
    <m/>
    <s v=""/>
    <b v="0"/>
    <n v="0"/>
    <s v=""/>
    <s v="Twitter for iPhone"/>
    <b v="0"/>
    <s v="1097115384392675328"/>
    <s v="Tweet"/>
    <n v="0"/>
    <n v="0"/>
    <s v="-124.482003,32.528832 _x000a_-114.131212,32.528832 _x000a_-114.131212,42.009519 _x000a_-124.482003,42.009519"/>
    <s v="United States"/>
    <s v="US"/>
    <s v="California, USA"/>
    <s v="fbd6d2f5a4e4a15e"/>
    <s v="California"/>
    <s v="admin"/>
    <s v="https://api.twitter.com/1.1/geo/id/fbd6d2f5a4e4a15e.json"/>
    <n v="1"/>
    <s v="1"/>
    <s v="11"/>
    <n v="0"/>
    <n v="0"/>
    <n v="0"/>
    <n v="0"/>
    <n v="0"/>
    <n v="0"/>
    <n v="10"/>
    <n v="100"/>
    <n v="10"/>
  </r>
  <r>
    <s v="cannabisencyclo"/>
    <s v="mattatouille"/>
    <m/>
    <m/>
    <m/>
    <m/>
    <m/>
    <m/>
    <m/>
    <m/>
    <s v="No"/>
    <n v="280"/>
    <m/>
    <m/>
    <x v="0"/>
    <d v="2019-02-17T17:47:41.000"/>
    <s v="@stevenyk @mattatouille And there’s always breakfast at Bouchon, one of the most perfect things that can ever be."/>
    <m/>
    <m/>
    <x v="0"/>
    <m/>
    <s v="http://pbs.twimg.com/profile_images/855643127541104640/zd0D0r2D_normal.jpg"/>
    <x v="147"/>
    <s v="https://twitter.com/#!/cannabisencyclo/status/1097190863543853057"/>
    <m/>
    <m/>
    <s v="1097190863543853057"/>
    <s v="1097005759991373824"/>
    <b v="0"/>
    <n v="1"/>
    <s v="21850383"/>
    <b v="0"/>
    <s v="en"/>
    <m/>
    <s v=""/>
    <b v="0"/>
    <n v="0"/>
    <s v=""/>
    <s v="Twitter for iPhone"/>
    <b v="0"/>
    <s v="10970057599913738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jamieloftushelp"/>
    <m/>
    <m/>
    <m/>
    <m/>
    <m/>
    <m/>
    <m/>
    <m/>
    <s v="No"/>
    <n v="282"/>
    <m/>
    <m/>
    <x v="1"/>
    <d v="2019-02-17T17:58:33.000"/>
    <s v="@jamieloftusHELP “Another turning point, a fork stuck in the road...” *single tear runs down cheek*"/>
    <m/>
    <m/>
    <x v="0"/>
    <m/>
    <s v="http://pbs.twimg.com/profile_images/855643127541104640/zd0D0r2D_normal.jpg"/>
    <x v="148"/>
    <s v="https://twitter.com/#!/cannabisencyclo/status/1097193597709869056"/>
    <m/>
    <m/>
    <s v="1097193597709869056"/>
    <s v="1096958566903074816"/>
    <b v="0"/>
    <n v="7"/>
    <s v="981920849337892865"/>
    <b v="0"/>
    <s v="en"/>
    <m/>
    <s v=""/>
    <b v="0"/>
    <n v="0"/>
    <s v=""/>
    <s v="Twitter for iPhone"/>
    <b v="0"/>
    <s v="1096958566903074816"/>
    <s v="Tweet"/>
    <n v="0"/>
    <n v="0"/>
    <m/>
    <m/>
    <m/>
    <m/>
    <m/>
    <m/>
    <m/>
    <m/>
    <n v="1"/>
    <s v="1"/>
    <s v="1"/>
    <n v="0"/>
    <n v="0"/>
    <n v="1"/>
    <n v="6.666666666666667"/>
    <n v="0"/>
    <n v="0"/>
    <n v="14"/>
    <n v="93.33333333333333"/>
    <n v="15"/>
  </r>
  <r>
    <s v="cannabisencyclo"/>
    <s v="crackerbarrel"/>
    <m/>
    <m/>
    <m/>
    <m/>
    <m/>
    <m/>
    <m/>
    <m/>
    <s v="No"/>
    <n v="283"/>
    <m/>
    <m/>
    <x v="0"/>
    <d v="2019-02-19T00:43:33.000"/>
    <s v="@thatbilloakley Damn they should probably serve these at @CrackerBarrel with gravy as the dip haha. Call them “Lil’ Sallies”."/>
    <m/>
    <m/>
    <x v="0"/>
    <m/>
    <s v="http://pbs.twimg.com/profile_images/855643127541104640/zd0D0r2D_normal.jpg"/>
    <x v="149"/>
    <s v="https://twitter.com/#!/cannabisencyclo/status/1097657906864914432"/>
    <m/>
    <m/>
    <s v="1097657906864914432"/>
    <s v="1097652151864647680"/>
    <b v="0"/>
    <n v="0"/>
    <s v="177681327"/>
    <b v="0"/>
    <s v="en"/>
    <m/>
    <s v=""/>
    <b v="0"/>
    <n v="0"/>
    <s v=""/>
    <s v="Twitter for iPhone"/>
    <b v="0"/>
    <s v="1097652151864647680"/>
    <s v="Tweet"/>
    <n v="0"/>
    <n v="0"/>
    <s v="-124.482003,32.528832 _x000a_-114.131212,32.528832 _x000a_-114.131212,42.009519 _x000a_-124.482003,42.009519"/>
    <s v="United States"/>
    <s v="US"/>
    <s v="California, USA"/>
    <s v="fbd6d2f5a4e4a15e"/>
    <s v="California"/>
    <s v="admin"/>
    <s v="https://api.twitter.com/1.1/geo/id/fbd6d2f5a4e4a15e.json"/>
    <n v="1"/>
    <s v="1"/>
    <s v="1"/>
    <n v="0"/>
    <n v="0"/>
    <n v="1"/>
    <n v="5.2631578947368425"/>
    <n v="0"/>
    <n v="0"/>
    <n v="18"/>
    <n v="94.73684210526316"/>
    <n v="19"/>
  </r>
  <r>
    <s v="thatbilloakley"/>
    <s v="cannabisencyclo"/>
    <m/>
    <m/>
    <m/>
    <m/>
    <m/>
    <m/>
    <m/>
    <m/>
    <s v="Yes"/>
    <n v="285"/>
    <m/>
    <m/>
    <x v="1"/>
    <d v="2019-02-19T00:20:41.000"/>
    <s v="@CannabisEncyclo DEEP FRIED Salisbury steaks"/>
    <m/>
    <m/>
    <x v="0"/>
    <m/>
    <s v="http://pbs.twimg.com/profile_images/1008086060537008128/_xdGgj-f_normal.jpg"/>
    <x v="150"/>
    <s v="https://twitter.com/#!/thatbilloakley/status/1097652151864647680"/>
    <m/>
    <m/>
    <s v="1097652151864647680"/>
    <s v="1097637984780701696"/>
    <b v="0"/>
    <n v="0"/>
    <s v="1311502922"/>
    <b v="0"/>
    <s v="en"/>
    <m/>
    <s v=""/>
    <b v="0"/>
    <n v="0"/>
    <s v=""/>
    <s v="Twitter Web Client"/>
    <b v="0"/>
    <s v="1097637984780701696"/>
    <s v="Tweet"/>
    <n v="0"/>
    <n v="0"/>
    <m/>
    <m/>
    <m/>
    <m/>
    <m/>
    <m/>
    <m/>
    <m/>
    <n v="2"/>
    <s v="4"/>
    <s v="1"/>
    <n v="0"/>
    <n v="0"/>
    <n v="1"/>
    <n v="20"/>
    <n v="0"/>
    <n v="0"/>
    <n v="4"/>
    <n v="80"/>
    <n v="5"/>
  </r>
  <r>
    <s v="cannabisencyclo"/>
    <s v="cannabisencyclo"/>
    <m/>
    <m/>
    <m/>
    <m/>
    <m/>
    <m/>
    <m/>
    <m/>
    <s v="No"/>
    <n v="286"/>
    <m/>
    <m/>
    <x v="2"/>
    <d v="2018-12-05T06:18:46.000"/>
    <s v="Chicago was really good to me. Thanks to everyone who came to Windy City High and shared in the delicious food/drink, the SUPER on-point music, and general good vibes all night long.… https://t.co/DcyCcslcGZ"/>
    <s v="https://www.instagram.com/p/Bq_s00glJqZ/?utm_source=ig_twitter_share&amp;igshid=1b8f2erh4sohn"/>
    <s v="instagram.com"/>
    <x v="0"/>
    <m/>
    <s v="http://pbs.twimg.com/profile_images/855643127541104640/zd0D0r2D_normal.jpg"/>
    <x v="151"/>
    <s v="https://twitter.com/#!/cannabisencyclo/status/1070200789082103809"/>
    <n v="41.883222"/>
    <n v="-87.632496"/>
    <s v="1070200789082103809"/>
    <m/>
    <b v="0"/>
    <n v="1"/>
    <s v=""/>
    <b v="0"/>
    <s v="en"/>
    <m/>
    <s v=""/>
    <b v="0"/>
    <n v="0"/>
    <s v=""/>
    <s v="Instagram"/>
    <b v="0"/>
    <s v="1070200789082103809"/>
    <s v="Tweet"/>
    <n v="0"/>
    <n v="0"/>
    <s v="-87.940033,41.644102 _x000a_-87.523993,41.644102 _x000a_-87.523993,42.0230669 _x000a_-87.940033,42.0230669"/>
    <s v="United States"/>
    <s v="US"/>
    <s v="Chicago, IL"/>
    <s v="1d9a5370a355ab0c"/>
    <s v="Chicago"/>
    <s v="city"/>
    <s v="https://api.twitter.com/1.1/geo/id/1d9a5370a355ab0c.json"/>
    <n v="7"/>
    <s v="1"/>
    <s v="1"/>
    <n v="4"/>
    <n v="11.764705882352942"/>
    <n v="0"/>
    <n v="0"/>
    <n v="0"/>
    <n v="0"/>
    <n v="30"/>
    <n v="88.23529411764706"/>
    <n v="34"/>
  </r>
  <r>
    <s v="cannabisencyclo"/>
    <s v="thatbilloakley"/>
    <m/>
    <m/>
    <m/>
    <m/>
    <m/>
    <m/>
    <m/>
    <m/>
    <s v="Yes"/>
    <n v="287"/>
    <m/>
    <m/>
    <x v="1"/>
    <d v="2018-12-14T04:20:17.000"/>
    <s v="@thatbilloakley The struggle is real."/>
    <m/>
    <m/>
    <x v="0"/>
    <m/>
    <s v="http://pbs.twimg.com/profile_images/855643127541104640/zd0D0r2D_normal.jpg"/>
    <x v="152"/>
    <s v="https://twitter.com/#!/cannabisencyclo/status/1073432462041083904"/>
    <m/>
    <m/>
    <s v="1073432462041083904"/>
    <s v="1073429933173616641"/>
    <b v="0"/>
    <n v="2"/>
    <s v="177681327"/>
    <b v="0"/>
    <s v="en"/>
    <m/>
    <s v=""/>
    <b v="0"/>
    <n v="0"/>
    <s v=""/>
    <s v="Twitter for iPhone"/>
    <b v="0"/>
    <s v="1073429933173616641"/>
    <s v="Tweet"/>
    <n v="0"/>
    <n v="0"/>
    <m/>
    <m/>
    <m/>
    <m/>
    <m/>
    <m/>
    <m/>
    <m/>
    <n v="6"/>
    <s v="1"/>
    <s v="4"/>
    <n v="0"/>
    <n v="0"/>
    <n v="1"/>
    <n v="20"/>
    <n v="0"/>
    <n v="0"/>
    <n v="4"/>
    <n v="80"/>
    <n v="5"/>
  </r>
  <r>
    <s v="cannabisencyclo"/>
    <s v="thatbilloakley"/>
    <m/>
    <m/>
    <m/>
    <m/>
    <m/>
    <m/>
    <m/>
    <m/>
    <s v="Yes"/>
    <n v="288"/>
    <m/>
    <m/>
    <x v="1"/>
    <d v="2018-12-31T01:18:06.000"/>
    <s v="@thatbilloakley The E makes it cosmopolitan Bill!"/>
    <m/>
    <m/>
    <x v="0"/>
    <m/>
    <s v="http://pbs.twimg.com/profile_images/855643127541104640/zd0D0r2D_normal.jpg"/>
    <x v="153"/>
    <s v="https://twitter.com/#!/cannabisencyclo/status/1079547210847510528"/>
    <m/>
    <m/>
    <s v="1079547210847510528"/>
    <s v="1079161814816935937"/>
    <b v="0"/>
    <n v="1"/>
    <s v="177681327"/>
    <b v="0"/>
    <s v="en"/>
    <m/>
    <s v=""/>
    <b v="0"/>
    <n v="0"/>
    <s v=""/>
    <s v="Twitter for iPhone"/>
    <b v="0"/>
    <s v="1079161814816935937"/>
    <s v="Tweet"/>
    <n v="0"/>
    <n v="0"/>
    <m/>
    <m/>
    <m/>
    <m/>
    <m/>
    <m/>
    <m/>
    <m/>
    <n v="6"/>
    <s v="1"/>
    <s v="4"/>
    <n v="0"/>
    <n v="0"/>
    <n v="0"/>
    <n v="0"/>
    <n v="0"/>
    <n v="0"/>
    <n v="7"/>
    <n v="100"/>
    <n v="7"/>
  </r>
  <r>
    <s v="cannabisencyclo"/>
    <s v="thatbilloakley"/>
    <m/>
    <m/>
    <m/>
    <m/>
    <m/>
    <m/>
    <m/>
    <m/>
    <s v="Yes"/>
    <n v="289"/>
    <m/>
    <m/>
    <x v="1"/>
    <d v="2018-12-31T06:27:45.000"/>
    <s v="@thatbilloakley Wow these are spot on I’d say. Jack in the Box should 100% beat BK to the punch on the CBD item... if they don’t they are insane."/>
    <m/>
    <m/>
    <x v="0"/>
    <m/>
    <s v="http://pbs.twimg.com/profile_images/855643127541104640/zd0D0r2D_normal.jpg"/>
    <x v="154"/>
    <s v="https://twitter.com/#!/cannabisencyclo/status/1079625134476906496"/>
    <m/>
    <m/>
    <s v="1079625134476906496"/>
    <s v="1079613357169160192"/>
    <b v="0"/>
    <n v="1"/>
    <s v="177681327"/>
    <b v="0"/>
    <s v="en"/>
    <m/>
    <s v=""/>
    <b v="0"/>
    <n v="0"/>
    <s v=""/>
    <s v="Twitter for iPhone"/>
    <b v="0"/>
    <s v="1079613357169160192"/>
    <s v="Tweet"/>
    <n v="0"/>
    <n v="0"/>
    <m/>
    <m/>
    <m/>
    <m/>
    <m/>
    <m/>
    <m/>
    <m/>
    <n v="6"/>
    <s v="1"/>
    <s v="4"/>
    <n v="1"/>
    <n v="3.225806451612903"/>
    <n v="2"/>
    <n v="6.451612903225806"/>
    <n v="0"/>
    <n v="0"/>
    <n v="28"/>
    <n v="90.3225806451613"/>
    <n v="31"/>
  </r>
  <r>
    <s v="cannabisencyclo"/>
    <s v="cannabisencyclo"/>
    <m/>
    <m/>
    <m/>
    <m/>
    <m/>
    <m/>
    <m/>
    <m/>
    <s v="No"/>
    <n v="292"/>
    <m/>
    <m/>
    <x v="2"/>
    <d v="2019-02-05T23:32:03.000"/>
    <s v="I love when good ideas spread. So a White Mezcal Negroni is among my favorite cocktails and I have been evangelizing to people about this for the better part of 2 years. My dude… https://t.co/0CfWKrTp50"/>
    <s v="https://www.instagram.com/p/BthMXmDFZDt/?utm_source=ig_twitter_share&amp;igshid=g7ubn0bb3u4m"/>
    <s v="instagram.com"/>
    <x v="0"/>
    <m/>
    <s v="http://pbs.twimg.com/profile_images/855643127541104640/zd0D0r2D_normal.jpg"/>
    <x v="155"/>
    <s v="https://twitter.com/#!/cannabisencyclo/status/1092928872910344192"/>
    <n v="34.08002049"/>
    <n v="-118.25989475"/>
    <s v="1092928872910344192"/>
    <m/>
    <b v="0"/>
    <n v="4"/>
    <s v=""/>
    <b v="0"/>
    <s v="en"/>
    <m/>
    <s v=""/>
    <b v="0"/>
    <n v="0"/>
    <s v=""/>
    <s v="Instagram"/>
    <b v="0"/>
    <s v="1092928872910344192"/>
    <s v="Tweet"/>
    <n v="0"/>
    <n v="0"/>
    <s v="-118.668404,33.704538 _x000a_-118.155409,33.704538 _x000a_-118.155409,34.337041 _x000a_-118.668404,34.337041"/>
    <s v="United States"/>
    <s v="US"/>
    <s v="Los Angeles, CA"/>
    <s v="3b77caf94bfc81fe"/>
    <s v="Los Angeles"/>
    <s v="city"/>
    <s v="https://api.twitter.com/1.1/geo/id/3b77caf94bfc81fe.json"/>
    <n v="7"/>
    <s v="1"/>
    <s v="1"/>
    <n v="4"/>
    <n v="11.764705882352942"/>
    <n v="0"/>
    <n v="0"/>
    <n v="0"/>
    <n v="0"/>
    <n v="30"/>
    <n v="88.23529411764706"/>
    <n v="34"/>
  </r>
  <r>
    <s v="cannabisencyclo"/>
    <s v="cannabisencyclo"/>
    <m/>
    <m/>
    <m/>
    <m/>
    <m/>
    <m/>
    <m/>
    <m/>
    <s v="No"/>
    <n v="293"/>
    <m/>
    <m/>
    <x v="2"/>
    <d v="2019-02-06T01:05:08.000"/>
    <s v="Be there or be... sad. Gram-y event this Friday in LA with all the homies. https://t.co/ZvomLSmCfl making a big splash in LA! I’ll be present, whipping up liquid nitrogen ice cream and sorbet… https://t.co/qYf6PG2LfL"/>
    <s v="http://madegallery.la https://www.instagram.com/p/BthXBAHlAJ3/?utm_source=ig_twitter_share&amp;igshid=10xpussb6b2bl"/>
    <s v="madegallery.la instagram.com"/>
    <x v="0"/>
    <m/>
    <s v="http://pbs.twimg.com/profile_images/855643127541104640/zd0D0r2D_normal.jpg"/>
    <x v="156"/>
    <s v="https://twitter.com/#!/cannabisencyclo/status/1092952298899279872"/>
    <n v="34.0522"/>
    <n v="-118.243"/>
    <s v="1092952298899279872"/>
    <m/>
    <b v="0"/>
    <n v="1"/>
    <s v=""/>
    <b v="0"/>
    <s v="en"/>
    <m/>
    <s v=""/>
    <b v="0"/>
    <n v="0"/>
    <s v=""/>
    <s v="Instagram"/>
    <b v="0"/>
    <s v="1092952298899279872"/>
    <s v="Tweet"/>
    <n v="0"/>
    <n v="0"/>
    <s v="-118.668404,33.704538 _x000a_-118.155409,33.704538 _x000a_-118.155409,34.337041 _x000a_-118.668404,34.337041"/>
    <s v="United States"/>
    <s v="US"/>
    <s v="Los Angeles, CA"/>
    <s v="3b77caf94bfc81fe"/>
    <s v="Los Angeles"/>
    <s v="city"/>
    <s v="https://api.twitter.com/1.1/geo/id/3b77caf94bfc81fe.json"/>
    <n v="7"/>
    <s v="1"/>
    <s v="1"/>
    <n v="0"/>
    <n v="0"/>
    <n v="1"/>
    <n v="2.9411764705882355"/>
    <n v="0"/>
    <n v="0"/>
    <n v="33"/>
    <n v="97.05882352941177"/>
    <n v="34"/>
  </r>
  <r>
    <s v="cannabisencyclo"/>
    <s v="cannabisencyclo"/>
    <m/>
    <m/>
    <m/>
    <m/>
    <m/>
    <m/>
    <m/>
    <m/>
    <s v="No"/>
    <n v="294"/>
    <m/>
    <m/>
    <x v="2"/>
    <d v="2019-02-08T20:29:30.000"/>
    <s v="When dessert is served..._x000a__x000a_Another crusher from nebati__jerome_pastry_chef at last night’s cultured_create_and_destroy dinner. Had a great time, I’ll be posting some highlights on my story… https://t.co/SEczBDLq6q"/>
    <s v="https://www.instagram.com/p/Btol3ICl-Cp/?utm_source=ig_twitter_share&amp;igshid=kh56fmvqzb6h"/>
    <s v="instagram.com"/>
    <x v="0"/>
    <m/>
    <s v="http://pbs.twimg.com/profile_images/855643127541104640/zd0D0r2D_normal.jpg"/>
    <x v="157"/>
    <s v="https://twitter.com/#!/cannabisencyclo/status/1093970097381744640"/>
    <n v="33.9913"/>
    <n v="-118.4589"/>
    <s v="1093970097381744640"/>
    <m/>
    <b v="0"/>
    <n v="0"/>
    <s v=""/>
    <b v="0"/>
    <s v="en"/>
    <m/>
    <s v=""/>
    <b v="0"/>
    <n v="0"/>
    <s v=""/>
    <s v="Instagram"/>
    <b v="0"/>
    <s v="1093970097381744640"/>
    <s v="Tweet"/>
    <n v="0"/>
    <n v="0"/>
    <s v="-118.668404,33.704538 _x000a_-118.155409,33.704538 _x000a_-118.155409,34.337041 _x000a_-118.668404,34.337041"/>
    <s v="United States"/>
    <s v="US"/>
    <s v="Los Angeles, CA"/>
    <s v="3b77caf94bfc81fe"/>
    <s v="Los Angeles"/>
    <s v="city"/>
    <s v="https://api.twitter.com/1.1/geo/id/3b77caf94bfc81fe.json"/>
    <n v="7"/>
    <s v="1"/>
    <s v="1"/>
    <n v="1"/>
    <n v="3.7037037037037037"/>
    <n v="0"/>
    <n v="0"/>
    <n v="0"/>
    <n v="0"/>
    <n v="26"/>
    <n v="96.29629629629629"/>
    <n v="27"/>
  </r>
  <r>
    <s v="cannabisencyclo"/>
    <s v="cannabisencyclo"/>
    <m/>
    <m/>
    <m/>
    <m/>
    <m/>
    <m/>
    <m/>
    <m/>
    <s v="No"/>
    <n v="296"/>
    <m/>
    <m/>
    <x v="2"/>
    <d v="2019-02-13T21:45:12.000"/>
    <s v="This little dude is the cutest. Give him a follow itsmilouman. innout, need a mascot? #dogsofIG #dogsofinstagram #innout #puppypattie #dogsofLA #weeddogs #cuteAF #cutenessoverload @… https://t.co/Ljn7pktKMG"/>
    <s v="https://www.instagram.com/p/Bt1mf7il7bA/?utm_source=ig_twitter_share&amp;igshid=i50u63vjo8p5"/>
    <s v="instagram.com"/>
    <x v="11"/>
    <m/>
    <s v="http://pbs.twimg.com/profile_images/855643127541104640/zd0D0r2D_normal.jpg"/>
    <x v="158"/>
    <s v="https://twitter.com/#!/cannabisencyclo/status/1095801086076579840"/>
    <n v="37.740369"/>
    <n v="-122.198397"/>
    <s v="1095801086076579840"/>
    <m/>
    <b v="0"/>
    <n v="1"/>
    <s v=""/>
    <b v="0"/>
    <s v="en"/>
    <m/>
    <s v=""/>
    <b v="0"/>
    <n v="0"/>
    <s v=""/>
    <s v="Instagram"/>
    <b v="0"/>
    <s v="1095801086076579840"/>
    <s v="Tweet"/>
    <n v="0"/>
    <n v="0"/>
    <s v="-122.34266,37.699279 _x000a_-122.114711,37.699279 _x000a_-122.114711,37.8847092 _x000a_-122.34266,37.8847092"/>
    <s v="United States"/>
    <s v="US"/>
    <s v="Oakland, CA"/>
    <s v="ab2f2fac83aa388d"/>
    <s v="Oakland"/>
    <s v="city"/>
    <s v="https://api.twitter.com/1.1/geo/id/ab2f2fac83aa388d.json"/>
    <n v="7"/>
    <s v="1"/>
    <s v="1"/>
    <n v="0"/>
    <n v="0"/>
    <n v="0"/>
    <n v="0"/>
    <n v="0"/>
    <n v="0"/>
    <n v="23"/>
    <n v="100"/>
    <n v="23"/>
  </r>
  <r>
    <s v="cannabisencyclo"/>
    <s v="cannabisencyclo"/>
    <m/>
    <m/>
    <m/>
    <m/>
    <m/>
    <m/>
    <m/>
    <m/>
    <s v="No"/>
    <n v="297"/>
    <m/>
    <m/>
    <x v="2"/>
    <d v="2019-02-15T02:17:19.000"/>
    <s v="In LA, billboards advertise niche TV shows that nobody is aware of. In SF, billboards advertise tech platforms that nobody is aware of. TRAVEL IS FUN"/>
    <m/>
    <m/>
    <x v="0"/>
    <m/>
    <s v="http://pbs.twimg.com/profile_images/855643127541104640/zd0D0r2D_normal.jpg"/>
    <x v="159"/>
    <s v="https://twitter.com/#!/cannabisencyclo/status/1096231952279990272"/>
    <m/>
    <m/>
    <s v="1096231952279990272"/>
    <m/>
    <b v="0"/>
    <n v="6"/>
    <s v=""/>
    <b v="0"/>
    <s v="en"/>
    <m/>
    <s v=""/>
    <b v="0"/>
    <n v="0"/>
    <s v=""/>
    <s v="Twitter for iPhone"/>
    <b v="0"/>
    <s v="1096231952279990272"/>
    <s v="Tweet"/>
    <n v="0"/>
    <n v="0"/>
    <s v="-122.514926,37.708075 _x000a_-122.357031,37.708075 _x000a_-122.357031,37.833238 _x000a_-122.514926,37.833238"/>
    <s v="United States"/>
    <s v="US"/>
    <s v="San Francisco, CA"/>
    <s v="5a110d312052166f"/>
    <s v="San Francisco"/>
    <s v="city"/>
    <s v="https://api.twitter.com/1.1/geo/id/5a110d312052166f.json"/>
    <n v="7"/>
    <s v="1"/>
    <s v="1"/>
    <n v="1"/>
    <n v="3.8461538461538463"/>
    <n v="0"/>
    <n v="0"/>
    <n v="0"/>
    <n v="0"/>
    <n v="25"/>
    <n v="96.15384615384616"/>
    <n v="26"/>
  </r>
  <r>
    <s v="cannabisencyclo"/>
    <s v="cannabisencyclo"/>
    <m/>
    <m/>
    <m/>
    <m/>
    <m/>
    <m/>
    <m/>
    <m/>
    <s v="No"/>
    <n v="298"/>
    <m/>
    <m/>
    <x v="2"/>
    <d v="2019-02-15T20:03:00.000"/>
    <s v="Want to work with me? acreageholdings is looking for high-level talent to fill a variety of positions including: General Manager (Midwest), General Manager (OR/CA), VP of Retail, VP of… https://t.co/3wzXGsaVuM"/>
    <s v="https://www.instagram.com/p/Bt6kZUulp5k/?utm_source=ig_twitter_share&amp;igshid=5i38qbqwhixm"/>
    <s v="instagram.com"/>
    <x v="0"/>
    <m/>
    <s v="http://pbs.twimg.com/profile_images/855643127541104640/zd0D0r2D_normal.jpg"/>
    <x v="160"/>
    <s v="https://twitter.com/#!/cannabisencyclo/status/1096500144025944064"/>
    <n v="34.0522"/>
    <n v="-118.243"/>
    <s v="1096500144025944064"/>
    <m/>
    <b v="0"/>
    <n v="4"/>
    <s v=""/>
    <b v="0"/>
    <s v="en"/>
    <m/>
    <s v=""/>
    <b v="0"/>
    <n v="0"/>
    <s v=""/>
    <s v="Instagram"/>
    <b v="0"/>
    <s v="1096500144025944064"/>
    <s v="Tweet"/>
    <n v="0"/>
    <n v="0"/>
    <s v="-118.668404,33.704538 _x000a_-118.155409,33.704538 _x000a_-118.155409,34.337041 _x000a_-118.668404,34.337041"/>
    <s v="United States"/>
    <s v="US"/>
    <s v="Los Angeles, CA"/>
    <s v="3b77caf94bfc81fe"/>
    <s v="Los Angeles"/>
    <s v="city"/>
    <s v="https://api.twitter.com/1.1/geo/id/3b77caf94bfc81fe.json"/>
    <n v="7"/>
    <s v="1"/>
    <s v="1"/>
    <n v="3"/>
    <n v="9.67741935483871"/>
    <n v="0"/>
    <n v="0"/>
    <n v="0"/>
    <n v="0"/>
    <n v="28"/>
    <n v="90.3225806451613"/>
    <n v="31"/>
  </r>
  <r>
    <s v="cannabisencyclo"/>
    <s v="thatbilloakley"/>
    <m/>
    <m/>
    <m/>
    <m/>
    <m/>
    <m/>
    <m/>
    <m/>
    <s v="Yes"/>
    <n v="299"/>
    <m/>
    <m/>
    <x v="1"/>
    <d v="2019-02-18T23:24:23.000"/>
    <s v="@thatbilloakley So it’s basically little Salisbury steaks?"/>
    <m/>
    <m/>
    <x v="0"/>
    <m/>
    <s v="http://pbs.twimg.com/profile_images/855643127541104640/zd0D0r2D_normal.jpg"/>
    <x v="161"/>
    <s v="https://twitter.com/#!/cannabisencyclo/status/1097637984780701696"/>
    <m/>
    <m/>
    <s v="1097637984780701696"/>
    <s v="1097623492105711617"/>
    <b v="0"/>
    <n v="1"/>
    <s v="177681327"/>
    <b v="0"/>
    <s v="en"/>
    <m/>
    <s v=""/>
    <b v="0"/>
    <n v="0"/>
    <s v=""/>
    <s v="Twitter for iPhone"/>
    <b v="0"/>
    <s v="1097623492105711617"/>
    <s v="Tweet"/>
    <n v="0"/>
    <n v="0"/>
    <m/>
    <m/>
    <m/>
    <m/>
    <m/>
    <m/>
    <m/>
    <m/>
    <n v="6"/>
    <s v="1"/>
    <s v="4"/>
    <n v="0"/>
    <n v="0"/>
    <n v="0"/>
    <n v="0"/>
    <n v="0"/>
    <n v="0"/>
    <n v="8"/>
    <n v="100"/>
    <n v="8"/>
  </r>
  <r>
    <s v="chickybaby007"/>
    <s v="cannabisencyclo"/>
    <m/>
    <m/>
    <m/>
    <m/>
    <m/>
    <m/>
    <m/>
    <m/>
    <s v="No"/>
    <n v="301"/>
    <m/>
    <m/>
    <x v="0"/>
    <d v="2019-02-19T00:55:11.000"/>
    <s v="@thatbilloakley @CannabisEncyclo Hallelujah!!"/>
    <m/>
    <m/>
    <x v="0"/>
    <m/>
    <s v="http://pbs.twimg.com/profile_images/843619552344793089/oAilpZKu_normal.jpg"/>
    <x v="162"/>
    <s v="https://twitter.com/#!/chickybaby007/status/1097660835072110592"/>
    <m/>
    <m/>
    <s v="1097660835072110592"/>
    <s v="1097652151864647680"/>
    <b v="0"/>
    <n v="0"/>
    <s v="177681327"/>
    <b v="0"/>
    <s v="in"/>
    <m/>
    <s v=""/>
    <b v="0"/>
    <n v="0"/>
    <s v=""/>
    <s v="Twitter for iPhone"/>
    <b v="0"/>
    <s v="1097652151864647680"/>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5">
    <i>
      <x v="1"/>
    </i>
    <i r="1">
      <x v="12"/>
    </i>
    <i r="2">
      <x v="337"/>
    </i>
    <i r="3">
      <x v="10"/>
    </i>
    <i r="2">
      <x v="339"/>
    </i>
    <i r="3">
      <x v="5"/>
    </i>
    <i r="2">
      <x v="340"/>
    </i>
    <i r="3">
      <x v="7"/>
    </i>
    <i r="3">
      <x v="19"/>
    </i>
    <i r="3">
      <x v="22"/>
    </i>
    <i r="3">
      <x v="23"/>
    </i>
    <i r="3">
      <x v="24"/>
    </i>
    <i r="2">
      <x v="341"/>
    </i>
    <i r="3">
      <x v="10"/>
    </i>
    <i r="2">
      <x v="342"/>
    </i>
    <i r="3">
      <x v="14"/>
    </i>
    <i r="2">
      <x v="343"/>
    </i>
    <i r="3">
      <x v="18"/>
    </i>
    <i r="2">
      <x v="344"/>
    </i>
    <i r="3">
      <x v="4"/>
    </i>
    <i r="3">
      <x v="21"/>
    </i>
    <i r="2">
      <x v="346"/>
    </i>
    <i r="3">
      <x v="17"/>
    </i>
    <i r="3">
      <x v="22"/>
    </i>
    <i r="2">
      <x v="349"/>
    </i>
    <i r="3">
      <x v="5"/>
    </i>
    <i r="3">
      <x v="7"/>
    </i>
    <i r="3">
      <x v="18"/>
    </i>
    <i r="3">
      <x v="21"/>
    </i>
    <i r="2">
      <x v="350"/>
    </i>
    <i r="3">
      <x v="2"/>
    </i>
    <i r="3">
      <x v="8"/>
    </i>
    <i r="3">
      <x v="17"/>
    </i>
    <i r="3">
      <x v="18"/>
    </i>
    <i r="2">
      <x v="351"/>
    </i>
    <i r="3">
      <x v="16"/>
    </i>
    <i r="2">
      <x v="352"/>
    </i>
    <i r="3">
      <x v="11"/>
    </i>
    <i r="2">
      <x v="355"/>
    </i>
    <i r="3">
      <x v="3"/>
    </i>
    <i r="3">
      <x v="17"/>
    </i>
    <i r="2">
      <x v="356"/>
    </i>
    <i r="3">
      <x v="1"/>
    </i>
    <i r="3">
      <x v="2"/>
    </i>
    <i r="3">
      <x v="16"/>
    </i>
    <i r="3">
      <x v="17"/>
    </i>
    <i r="3">
      <x v="18"/>
    </i>
    <i r="2">
      <x v="360"/>
    </i>
    <i r="3">
      <x v="18"/>
    </i>
    <i r="2">
      <x v="362"/>
    </i>
    <i r="3">
      <x v="1"/>
    </i>
    <i r="3">
      <x v="16"/>
    </i>
    <i r="2">
      <x v="364"/>
    </i>
    <i r="3">
      <x v="18"/>
    </i>
    <i r="2">
      <x v="365"/>
    </i>
    <i r="3">
      <x v="8"/>
    </i>
    <i r="2">
      <x v="366"/>
    </i>
    <i r="3">
      <x v="2"/>
    </i>
    <i r="3">
      <x v="7"/>
    </i>
    <i r="3">
      <x v="12"/>
    </i>
    <i>
      <x v="2"/>
    </i>
    <i r="1">
      <x v="1"/>
    </i>
    <i r="2">
      <x v="1"/>
    </i>
    <i r="3">
      <x v="8"/>
    </i>
    <i r="3">
      <x v="18"/>
    </i>
    <i r="3">
      <x v="19"/>
    </i>
    <i r="2">
      <x v="2"/>
    </i>
    <i r="3">
      <x v="8"/>
    </i>
    <i r="3">
      <x v="9"/>
    </i>
    <i r="3">
      <x v="17"/>
    </i>
    <i r="3">
      <x v="18"/>
    </i>
    <i r="3">
      <x v="24"/>
    </i>
    <i r="2">
      <x v="3"/>
    </i>
    <i r="3">
      <x v="1"/>
    </i>
    <i r="3">
      <x v="5"/>
    </i>
    <i r="3">
      <x v="10"/>
    </i>
    <i r="3">
      <x v="18"/>
    </i>
    <i r="3">
      <x v="19"/>
    </i>
    <i r="2">
      <x v="4"/>
    </i>
    <i r="3">
      <x v="16"/>
    </i>
    <i r="3">
      <x v="22"/>
    </i>
    <i r="2">
      <x v="5"/>
    </i>
    <i r="3">
      <x v="14"/>
    </i>
    <i r="2">
      <x v="7"/>
    </i>
    <i r="3">
      <x v="2"/>
    </i>
    <i r="2">
      <x v="8"/>
    </i>
    <i r="3">
      <x v="23"/>
    </i>
    <i r="2">
      <x v="11"/>
    </i>
    <i r="3">
      <x v="2"/>
    </i>
    <i r="3">
      <x v="8"/>
    </i>
    <i r="3">
      <x v="9"/>
    </i>
    <i r="2">
      <x v="14"/>
    </i>
    <i r="3">
      <x v="19"/>
    </i>
    <i r="2">
      <x v="15"/>
    </i>
    <i r="3">
      <x v="18"/>
    </i>
    <i r="2">
      <x v="16"/>
    </i>
    <i r="3">
      <x v="21"/>
    </i>
    <i r="3">
      <x v="22"/>
    </i>
    <i r="3">
      <x v="24"/>
    </i>
    <i r="2">
      <x v="17"/>
    </i>
    <i r="3">
      <x v="1"/>
    </i>
    <i r="2">
      <x v="18"/>
    </i>
    <i r="3">
      <x v="8"/>
    </i>
    <i r="2">
      <x v="22"/>
    </i>
    <i r="3">
      <x v="15"/>
    </i>
    <i r="2">
      <x v="23"/>
    </i>
    <i r="3">
      <x v="9"/>
    </i>
    <i r="2">
      <x v="24"/>
    </i>
    <i r="3">
      <x v="1"/>
    </i>
    <i r="2">
      <x v="25"/>
    </i>
    <i r="3">
      <x v="21"/>
    </i>
    <i r="2">
      <x v="27"/>
    </i>
    <i r="3">
      <x v="3"/>
    </i>
    <i r="3">
      <x v="9"/>
    </i>
    <i r="2">
      <x v="28"/>
    </i>
    <i r="3">
      <x v="19"/>
    </i>
    <i r="2">
      <x v="30"/>
    </i>
    <i r="3">
      <x v="8"/>
    </i>
    <i r="2">
      <x v="31"/>
    </i>
    <i r="3">
      <x v="3"/>
    </i>
    <i r="3">
      <x v="17"/>
    </i>
    <i r="1">
      <x v="2"/>
    </i>
    <i r="2">
      <x v="32"/>
    </i>
    <i r="3">
      <x v="16"/>
    </i>
    <i r="2">
      <x v="34"/>
    </i>
    <i r="3">
      <x v="5"/>
    </i>
    <i r="3">
      <x v="22"/>
    </i>
    <i r="3">
      <x v="23"/>
    </i>
    <i r="2">
      <x v="35"/>
    </i>
    <i r="3">
      <x v="7"/>
    </i>
    <i r="3">
      <x v="16"/>
    </i>
    <i r="2">
      <x v="36"/>
    </i>
    <i r="3">
      <x v="24"/>
    </i>
    <i r="2">
      <x v="37"/>
    </i>
    <i r="3">
      <x v="1"/>
    </i>
    <i r="3">
      <x v="2"/>
    </i>
    <i r="2">
      <x v="39"/>
    </i>
    <i r="3">
      <x v="10"/>
    </i>
    <i r="3">
      <x v="21"/>
    </i>
    <i r="2">
      <x v="40"/>
    </i>
    <i r="3">
      <x v="19"/>
    </i>
    <i r="2">
      <x v="41"/>
    </i>
    <i r="3">
      <x v="1"/>
    </i>
    <i r="2">
      <x v="42"/>
    </i>
    <i r="3">
      <x v="3"/>
    </i>
    <i r="3">
      <x v="17"/>
    </i>
    <i r="3">
      <x v="19"/>
    </i>
    <i r="2">
      <x v="44"/>
    </i>
    <i r="3">
      <x v="1"/>
    </i>
    <i r="3">
      <x v="2"/>
    </i>
    <i r="3">
      <x v="15"/>
    </i>
    <i r="3">
      <x v="22"/>
    </i>
    <i r="3">
      <x v="24"/>
    </i>
    <i r="2">
      <x v="45"/>
    </i>
    <i r="3">
      <x v="5"/>
    </i>
    <i r="3">
      <x v="10"/>
    </i>
    <i r="3">
      <x v="16"/>
    </i>
    <i r="2">
      <x v="46"/>
    </i>
    <i r="3">
      <x v="3"/>
    </i>
    <i r="3">
      <x v="4"/>
    </i>
    <i r="3">
      <x v="5"/>
    </i>
    <i r="3">
      <x v="18"/>
    </i>
    <i r="3">
      <x v="21"/>
    </i>
    <i r="3">
      <x v="22"/>
    </i>
    <i r="2">
      <x v="47"/>
    </i>
    <i r="3">
      <x v="5"/>
    </i>
    <i r="3">
      <x v="19"/>
    </i>
    <i r="2">
      <x v="48"/>
    </i>
    <i r="3">
      <x v="18"/>
    </i>
    <i r="2">
      <x v="49"/>
    </i>
    <i r="3">
      <x v="5"/>
    </i>
    <i r="3">
      <x v="24"/>
    </i>
    <i r="2">
      <x v="5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2">
        <i x="3" s="1"/>
        <i x="1" s="1"/>
        <i x="7" s="1"/>
        <i x="5" s="1"/>
        <i x="6" s="1"/>
        <i x="9" s="1"/>
        <i x="11" s="1"/>
        <i x="2" s="1"/>
        <i x="10" s="1"/>
        <i x="4"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2" totalsRowShown="0" headerRowDxfId="492" dataDxfId="491">
  <autoFilter ref="A2:BL30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9" totalsRowShown="0" headerRowDxfId="362" dataDxfId="361">
  <autoFilter ref="A2:C3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8" totalsRowShown="0" headerRowDxfId="331" dataDxfId="330">
  <autoFilter ref="A14:V18"/>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V31" totalsRowShown="0" headerRowDxfId="307" dataDxfId="306">
  <autoFilter ref="A21:V31"/>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V44" totalsRowShown="0" headerRowDxfId="282" dataDxfId="281">
  <autoFilter ref="A34:V44"/>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V57" totalsRowShown="0" headerRowDxfId="257" dataDxfId="256">
  <autoFilter ref="A47:V57"/>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V70" totalsRowShown="0" headerRowDxfId="232" dataDxfId="231">
  <autoFilter ref="A60: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2" totalsRowShown="0" headerRowDxfId="439" dataDxfId="438">
  <autoFilter ref="A2:BS19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2" totalsRowShown="0" headerRowDxfId="147" dataDxfId="146">
  <autoFilter ref="A1:G52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4" totalsRowShown="0" headerRowDxfId="138" dataDxfId="137">
  <autoFilter ref="A1:L11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65" totalsRowShown="0" headerRowDxfId="64" dataDxfId="63">
  <autoFilter ref="A2:BL16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393" dataDxfId="392">
  <autoFilter ref="A1:C19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A92uEnhXR/?utm_source=ig_twitter_share&amp;igshid=1sbj9hcfndh1u" TargetMode="External" /><Relationship Id="rId2" Type="http://schemas.openxmlformats.org/officeDocument/2006/relationships/hyperlink" Target="https://twitter.com/i/web/status/1074330425923985409" TargetMode="External" /><Relationship Id="rId3" Type="http://schemas.openxmlformats.org/officeDocument/2006/relationships/hyperlink" Target="https://twitter.com/i/web/status/1078082452759986176" TargetMode="External" /><Relationship Id="rId4" Type="http://schemas.openxmlformats.org/officeDocument/2006/relationships/hyperlink" Target="https://twitter.com/i/web/status/1078082452759986176" TargetMode="External" /><Relationship Id="rId5" Type="http://schemas.openxmlformats.org/officeDocument/2006/relationships/hyperlink" Target="https://twitter.com/i/web/status/1078082452759986176" TargetMode="External" /><Relationship Id="rId6" Type="http://schemas.openxmlformats.org/officeDocument/2006/relationships/hyperlink" Target="https://www.instagram.com/p/BsZCSQhBi-Q/?utm_source=ig_twitter_share&amp;igshid=nsppot0hhcdx" TargetMode="External" /><Relationship Id="rId7" Type="http://schemas.openxmlformats.org/officeDocument/2006/relationships/hyperlink" Target="https://www.instagram.com/p/BsZCSQhBi-Q/?utm_source=ig_twitter_share&amp;igshid=nsppot0hhcdx" TargetMode="External" /><Relationship Id="rId8" Type="http://schemas.openxmlformats.org/officeDocument/2006/relationships/hyperlink" Target="https://www.instagram.com/p/BsZCSQhBi-Q/?utm_source=ig_twitter_share&amp;igshid=nsppot0hhcdx" TargetMode="External" /><Relationship Id="rId9" Type="http://schemas.openxmlformats.org/officeDocument/2006/relationships/hyperlink" Target="https://twitter.com/i/web/status/1089351490278445056" TargetMode="External" /><Relationship Id="rId10" Type="http://schemas.openxmlformats.org/officeDocument/2006/relationships/hyperlink" Target="https://twitter.com/i/web/status/1089351490278445056" TargetMode="External" /><Relationship Id="rId11" Type="http://schemas.openxmlformats.org/officeDocument/2006/relationships/hyperlink" Target="https://twitter.com/i/web/status/1090792467627003904" TargetMode="External" /><Relationship Id="rId12" Type="http://schemas.openxmlformats.org/officeDocument/2006/relationships/hyperlink" Target="https://twitter.com/VICELAND/status/1092170864508846080" TargetMode="External" /><Relationship Id="rId13" Type="http://schemas.openxmlformats.org/officeDocument/2006/relationships/hyperlink" Target="https://twitter.com/viceland/status/1092170864508846080" TargetMode="External" /><Relationship Id="rId14" Type="http://schemas.openxmlformats.org/officeDocument/2006/relationships/hyperlink" Target="https://twitter.com/i/web/status/1081536753746542597" TargetMode="External" /><Relationship Id="rId15" Type="http://schemas.openxmlformats.org/officeDocument/2006/relationships/hyperlink" Target="https://twitter.com/i/web/status/1096514335126384640" TargetMode="External" /><Relationship Id="rId16" Type="http://schemas.openxmlformats.org/officeDocument/2006/relationships/hyperlink" Target="https://twitter.com/i/web/status/1096515968891785218" TargetMode="External" /><Relationship Id="rId17" Type="http://schemas.openxmlformats.org/officeDocument/2006/relationships/hyperlink" Target="https://www.instagram.com/p/BrLgskTFvRF/?utm_source=ig_twitter_share&amp;igshid=10el81ho36y7k" TargetMode="External" /><Relationship Id="rId18" Type="http://schemas.openxmlformats.org/officeDocument/2006/relationships/hyperlink" Target="https://www.instagram.com/p/BrIrPhEl4Fk/?utm_source=ig_twitter_share&amp;igshid=13zmwq3kdkfr6" TargetMode="External" /><Relationship Id="rId19" Type="http://schemas.openxmlformats.org/officeDocument/2006/relationships/hyperlink" Target="https://www.instagram.com/p/BrLgskTFvRF/?utm_source=ig_twitter_share&amp;igshid=10el81ho36y7k" TargetMode="External" /><Relationship Id="rId20" Type="http://schemas.openxmlformats.org/officeDocument/2006/relationships/hyperlink" Target="https://www.instagram.com/p/BrIrPhEl4Fk/?utm_source=ig_twitter_share&amp;igshid=13zmwq3kdkfr6" TargetMode="External" /><Relationship Id="rId21" Type="http://schemas.openxmlformats.org/officeDocument/2006/relationships/hyperlink" Target="https://www.instagram.com/p/BrLgskTFvRF/?utm_source=ig_twitter_share&amp;igshid=10el81ho36y7k" TargetMode="External" /><Relationship Id="rId22" Type="http://schemas.openxmlformats.org/officeDocument/2006/relationships/hyperlink" Target="https://www.instagram.com/p/Bt01mrhn8TZ/?utm_source=ig_twitter_share&amp;igshid=6favpysrtr1i" TargetMode="External" /><Relationship Id="rId23" Type="http://schemas.openxmlformats.org/officeDocument/2006/relationships/hyperlink" Target="https://www.instagram.com/p/BrIrPhEl4Fk/?utm_source=ig_twitter_share&amp;igshid=13zmwq3kdkfr6" TargetMode="External" /><Relationship Id="rId24" Type="http://schemas.openxmlformats.org/officeDocument/2006/relationships/hyperlink" Target="https://twitter.com/i/web/status/1079702618539200513" TargetMode="External" /><Relationship Id="rId25" Type="http://schemas.openxmlformats.org/officeDocument/2006/relationships/hyperlink" Target="https://twitter.com/i/web/status/1079702618539200513" TargetMode="External" /><Relationship Id="rId26" Type="http://schemas.openxmlformats.org/officeDocument/2006/relationships/hyperlink" Target="https://www.instagram.com/p/BsFU2lnlQtc/?utm_source=ig_twitter_share&amp;igshid=jjl9o937ugop" TargetMode="External" /><Relationship Id="rId27" Type="http://schemas.openxmlformats.org/officeDocument/2006/relationships/hyperlink" Target="https://www.instagram.com/p/BsFU2lnlQtc/?utm_source=ig_twitter_share&amp;igshid=jjl9o937ugop" TargetMode="External" /><Relationship Id="rId28" Type="http://schemas.openxmlformats.org/officeDocument/2006/relationships/hyperlink" Target="https://twitter.com/i/web/status/1080678479337709569" TargetMode="External" /><Relationship Id="rId29" Type="http://schemas.openxmlformats.org/officeDocument/2006/relationships/hyperlink" Target="https://www.instagram.com/p/BtEjWZuFmw-/?utm_source=ig_twitter_share&amp;igshid=3uy7gj0f1prf" TargetMode="External" /><Relationship Id="rId30" Type="http://schemas.openxmlformats.org/officeDocument/2006/relationships/hyperlink" Target="https://www.youtube.com/watch?v=c-HgBrVLv5I&amp;feature=youtu.be" TargetMode="External" /><Relationship Id="rId31" Type="http://schemas.openxmlformats.org/officeDocument/2006/relationships/hyperlink" Target="https://www.instagram.com/p/Bq_s00glJqZ/?utm_source=ig_twitter_share&amp;igshid=1b8f2erh4sohn" TargetMode="External" /><Relationship Id="rId32" Type="http://schemas.openxmlformats.org/officeDocument/2006/relationships/hyperlink" Target="https://www.instagram.com/p/BthMXmDFZDt/?utm_source=ig_twitter_share&amp;igshid=g7ubn0bb3u4m" TargetMode="External" /><Relationship Id="rId33" Type="http://schemas.openxmlformats.org/officeDocument/2006/relationships/hyperlink" Target="https://www.instagram.com/p/Btol3ICl-Cp/?utm_source=ig_twitter_share&amp;igshid=kh56fmvqzb6h" TargetMode="External" /><Relationship Id="rId34" Type="http://schemas.openxmlformats.org/officeDocument/2006/relationships/hyperlink" Target="https://www.instagram.com/p/Bt1mf7il7bA/?utm_source=ig_twitter_share&amp;igshid=i50u63vjo8p5" TargetMode="External" /><Relationship Id="rId35" Type="http://schemas.openxmlformats.org/officeDocument/2006/relationships/hyperlink" Target="https://www.instagram.com/p/Bt6kZUulp5k/?utm_source=ig_twitter_share&amp;igshid=5i38qbqwhixm" TargetMode="External" /><Relationship Id="rId36" Type="http://schemas.openxmlformats.org/officeDocument/2006/relationships/hyperlink" Target="https://pbs.twimg.com/media/Dt8kfZaWwAAiA2c.jpg" TargetMode="External" /><Relationship Id="rId37" Type="http://schemas.openxmlformats.org/officeDocument/2006/relationships/hyperlink" Target="https://pbs.twimg.com/media/Dt8kfZaWwAAiA2c.jpg" TargetMode="External" /><Relationship Id="rId38" Type="http://schemas.openxmlformats.org/officeDocument/2006/relationships/hyperlink" Target="https://pbs.twimg.com/tweet_video_thumb/Dua9e2TVAAEF7B4.jpg" TargetMode="External" /><Relationship Id="rId39" Type="http://schemas.openxmlformats.org/officeDocument/2006/relationships/hyperlink" Target="https://pbs.twimg.com/tweet_video_thumb/Dua9e2TVAAEF7B4.jpg" TargetMode="External" /><Relationship Id="rId40" Type="http://schemas.openxmlformats.org/officeDocument/2006/relationships/hyperlink" Target="https://pbs.twimg.com/tweet_video_thumb/Dua9e2TVAAEF7B4.jpg" TargetMode="External" /><Relationship Id="rId41" Type="http://schemas.openxmlformats.org/officeDocument/2006/relationships/hyperlink" Target="https://pbs.twimg.com/tweet_video_thumb/Dua9e2TVAAEF7B4.jpg" TargetMode="External" /><Relationship Id="rId42" Type="http://schemas.openxmlformats.org/officeDocument/2006/relationships/hyperlink" Target="https://pbs.twimg.com/tweet_video_thumb/Dua9e2TVAAEF7B4.jpg" TargetMode="External" /><Relationship Id="rId43" Type="http://schemas.openxmlformats.org/officeDocument/2006/relationships/hyperlink" Target="http://pbs.twimg.com/profile_images/957581577768394752/pGK0usTf_normal.jpg" TargetMode="External" /><Relationship Id="rId44" Type="http://schemas.openxmlformats.org/officeDocument/2006/relationships/hyperlink" Target="http://pbs.twimg.com/profile_images/957581577768394752/pGK0usTf_normal.jpg" TargetMode="External" /><Relationship Id="rId45" Type="http://schemas.openxmlformats.org/officeDocument/2006/relationships/hyperlink" Target="http://pbs.twimg.com/profile_images/957581577768394752/pGK0usTf_normal.jpg" TargetMode="External" /><Relationship Id="rId46" Type="http://schemas.openxmlformats.org/officeDocument/2006/relationships/hyperlink" Target="http://pbs.twimg.com/profile_images/1064578562970214400/hBgFsMbd_normal.jpg" TargetMode="External" /><Relationship Id="rId47" Type="http://schemas.openxmlformats.org/officeDocument/2006/relationships/hyperlink" Target="https://pbs.twimg.com/media/Dt8kfZaWwAAiA2c.jpg" TargetMode="External" /><Relationship Id="rId48" Type="http://schemas.openxmlformats.org/officeDocument/2006/relationships/hyperlink" Target="https://pbs.twimg.com/media/Dt8kfZaWwAAiA2c.jpg" TargetMode="External" /><Relationship Id="rId49" Type="http://schemas.openxmlformats.org/officeDocument/2006/relationships/hyperlink" Target="http://pbs.twimg.com/profile_images/1042964410992615426/f-me7Ab9_normal.jpg" TargetMode="External" /><Relationship Id="rId50" Type="http://schemas.openxmlformats.org/officeDocument/2006/relationships/hyperlink" Target="http://pbs.twimg.com/profile_images/1042964410992615426/f-me7Ab9_normal.jpg" TargetMode="External" /><Relationship Id="rId51" Type="http://schemas.openxmlformats.org/officeDocument/2006/relationships/hyperlink" Target="http://pbs.twimg.com/profile_images/1042964410992615426/f-me7Ab9_normal.jpg" TargetMode="External" /><Relationship Id="rId52" Type="http://schemas.openxmlformats.org/officeDocument/2006/relationships/hyperlink" Target="http://pbs.twimg.com/profile_images/1042964410992615426/f-me7Ab9_normal.jpg" TargetMode="External" /><Relationship Id="rId53" Type="http://schemas.openxmlformats.org/officeDocument/2006/relationships/hyperlink" Target="http://pbs.twimg.com/profile_images/1042964410992615426/f-me7Ab9_normal.jpg" TargetMode="External" /><Relationship Id="rId54" Type="http://schemas.openxmlformats.org/officeDocument/2006/relationships/hyperlink" Target="http://pbs.twimg.com/profile_images/1042964410992615426/f-me7Ab9_normal.jpg" TargetMode="External" /><Relationship Id="rId55" Type="http://schemas.openxmlformats.org/officeDocument/2006/relationships/hyperlink" Target="http://pbs.twimg.com/profile_images/1042964410992615426/f-me7Ab9_normal.jpg" TargetMode="External" /><Relationship Id="rId56" Type="http://schemas.openxmlformats.org/officeDocument/2006/relationships/hyperlink" Target="http://pbs.twimg.com/profile_images/1042964410992615426/f-me7Ab9_normal.jpg" TargetMode="External" /><Relationship Id="rId57" Type="http://schemas.openxmlformats.org/officeDocument/2006/relationships/hyperlink" Target="http://pbs.twimg.com/profile_images/1042964410992615426/f-me7Ab9_normal.jpg" TargetMode="External" /><Relationship Id="rId58" Type="http://schemas.openxmlformats.org/officeDocument/2006/relationships/hyperlink" Target="http://pbs.twimg.com/profile_images/1042964410992615426/f-me7Ab9_normal.jpg" TargetMode="External" /><Relationship Id="rId59" Type="http://schemas.openxmlformats.org/officeDocument/2006/relationships/hyperlink" Target="http://pbs.twimg.com/profile_images/1042964410992615426/f-me7Ab9_normal.jpg" TargetMode="External" /><Relationship Id="rId60" Type="http://schemas.openxmlformats.org/officeDocument/2006/relationships/hyperlink" Target="http://pbs.twimg.com/profile_images/1042964410992615426/f-me7Ab9_normal.jpg" TargetMode="External" /><Relationship Id="rId61" Type="http://schemas.openxmlformats.org/officeDocument/2006/relationships/hyperlink" Target="http://pbs.twimg.com/profile_images/1042964410992615426/f-me7Ab9_normal.jpg" TargetMode="External" /><Relationship Id="rId62" Type="http://schemas.openxmlformats.org/officeDocument/2006/relationships/hyperlink" Target="http://pbs.twimg.com/profile_images/1042964410992615426/f-me7Ab9_normal.jpg" TargetMode="External" /><Relationship Id="rId63" Type="http://schemas.openxmlformats.org/officeDocument/2006/relationships/hyperlink" Target="http://pbs.twimg.com/profile_images/1042964410992615426/f-me7Ab9_normal.jpg" TargetMode="External" /><Relationship Id="rId64" Type="http://schemas.openxmlformats.org/officeDocument/2006/relationships/hyperlink" Target="http://pbs.twimg.com/profile_images/1042964410992615426/f-me7Ab9_normal.jpg" TargetMode="External" /><Relationship Id="rId65" Type="http://schemas.openxmlformats.org/officeDocument/2006/relationships/hyperlink" Target="http://pbs.twimg.com/profile_images/1042964410992615426/f-me7Ab9_normal.jpg" TargetMode="External" /><Relationship Id="rId66" Type="http://schemas.openxmlformats.org/officeDocument/2006/relationships/hyperlink" Target="http://pbs.twimg.com/profile_images/1042964410992615426/f-me7Ab9_normal.jpg" TargetMode="External" /><Relationship Id="rId67" Type="http://schemas.openxmlformats.org/officeDocument/2006/relationships/hyperlink" Target="http://pbs.twimg.com/profile_images/1042964410992615426/f-me7Ab9_normal.jpg" TargetMode="External" /><Relationship Id="rId68" Type="http://schemas.openxmlformats.org/officeDocument/2006/relationships/hyperlink" Target="http://pbs.twimg.com/profile_images/1042964410992615426/f-me7Ab9_normal.jpg" TargetMode="External" /><Relationship Id="rId69" Type="http://schemas.openxmlformats.org/officeDocument/2006/relationships/hyperlink" Target="http://pbs.twimg.com/profile_images/1042964410992615426/f-me7Ab9_normal.jpg" TargetMode="External" /><Relationship Id="rId70" Type="http://schemas.openxmlformats.org/officeDocument/2006/relationships/hyperlink" Target="http://pbs.twimg.com/profile_images/1042964410992615426/f-me7Ab9_normal.jpg" TargetMode="External" /><Relationship Id="rId71" Type="http://schemas.openxmlformats.org/officeDocument/2006/relationships/hyperlink" Target="https://pbs.twimg.com/tweet_video_thumb/Dua9e2TVAAEF7B4.jpg" TargetMode="External" /><Relationship Id="rId72" Type="http://schemas.openxmlformats.org/officeDocument/2006/relationships/hyperlink" Target="https://pbs.twimg.com/tweet_video_thumb/Dua9e2TVAAEF7B4.jpg" TargetMode="External" /><Relationship Id="rId73" Type="http://schemas.openxmlformats.org/officeDocument/2006/relationships/hyperlink" Target="https://pbs.twimg.com/tweet_video_thumb/Dua9e2TVAAEF7B4.jpg" TargetMode="External" /><Relationship Id="rId74" Type="http://schemas.openxmlformats.org/officeDocument/2006/relationships/hyperlink" Target="https://pbs.twimg.com/tweet_video_thumb/Dua9e2TVAAEF7B4.jpg" TargetMode="External" /><Relationship Id="rId75" Type="http://schemas.openxmlformats.org/officeDocument/2006/relationships/hyperlink" Target="https://pbs.twimg.com/tweet_video_thumb/Dua9e2TVAAEF7B4.jpg" TargetMode="External" /><Relationship Id="rId76" Type="http://schemas.openxmlformats.org/officeDocument/2006/relationships/hyperlink" Target="http://pbs.twimg.com/profile_images/2407764310/rqs7uge3p5dpok089j3u_normal.jpeg" TargetMode="External" /><Relationship Id="rId77" Type="http://schemas.openxmlformats.org/officeDocument/2006/relationships/hyperlink" Target="http://pbs.twimg.com/profile_images/1009432826612191232/FjH90hFH_normal.jpg" TargetMode="External" /><Relationship Id="rId78" Type="http://schemas.openxmlformats.org/officeDocument/2006/relationships/hyperlink" Target="http://pbs.twimg.com/profile_images/1009432826612191232/FjH90hFH_normal.jpg" TargetMode="External" /><Relationship Id="rId79" Type="http://schemas.openxmlformats.org/officeDocument/2006/relationships/hyperlink" Target="http://pbs.twimg.com/profile_images/1009432826612191232/FjH90hFH_normal.jpg" TargetMode="External" /><Relationship Id="rId80" Type="http://schemas.openxmlformats.org/officeDocument/2006/relationships/hyperlink" Target="http://pbs.twimg.com/profile_images/573928103191273472/1DWgpgBi_normal.jpeg" TargetMode="External" /><Relationship Id="rId81" Type="http://schemas.openxmlformats.org/officeDocument/2006/relationships/hyperlink" Target="http://pbs.twimg.com/profile_images/573928103191273472/1DWgpgBi_normal.jpeg" TargetMode="External" /><Relationship Id="rId82" Type="http://schemas.openxmlformats.org/officeDocument/2006/relationships/hyperlink" Target="http://pbs.twimg.com/profile_images/1086962341529423872/OHi7VTnr_normal.jpg" TargetMode="External" /><Relationship Id="rId83" Type="http://schemas.openxmlformats.org/officeDocument/2006/relationships/hyperlink" Target="http://pbs.twimg.com/profile_images/1086962341529423872/OHi7VTnr_normal.jpg" TargetMode="External" /><Relationship Id="rId84" Type="http://schemas.openxmlformats.org/officeDocument/2006/relationships/hyperlink" Target="http://pbs.twimg.com/profile_images/1081843410518953984/Sl5UTVnP_normal.jpg" TargetMode="External" /><Relationship Id="rId85" Type="http://schemas.openxmlformats.org/officeDocument/2006/relationships/hyperlink" Target="http://pbs.twimg.com/profile_images/1081843410518953984/Sl5UTVnP_normal.jpg" TargetMode="External" /><Relationship Id="rId86" Type="http://schemas.openxmlformats.org/officeDocument/2006/relationships/hyperlink" Target="http://pbs.twimg.com/profile_images/960344183100854277/gCjRiPAs_normal.jpg" TargetMode="External" /><Relationship Id="rId87" Type="http://schemas.openxmlformats.org/officeDocument/2006/relationships/hyperlink" Target="http://pbs.twimg.com/profile_images/960344183100854277/gCjRiPAs_normal.jpg" TargetMode="External" /><Relationship Id="rId88" Type="http://schemas.openxmlformats.org/officeDocument/2006/relationships/hyperlink" Target="http://pbs.twimg.com/profile_images/763660159537197056/QFlj9rRg_normal.jpg" TargetMode="External" /><Relationship Id="rId89" Type="http://schemas.openxmlformats.org/officeDocument/2006/relationships/hyperlink" Target="http://pbs.twimg.com/profile_images/763660159537197056/QFlj9rRg_normal.jpg" TargetMode="External" /><Relationship Id="rId90" Type="http://schemas.openxmlformats.org/officeDocument/2006/relationships/hyperlink" Target="http://pbs.twimg.com/profile_images/763660159537197056/QFlj9rRg_normal.jpg" TargetMode="External" /><Relationship Id="rId91" Type="http://schemas.openxmlformats.org/officeDocument/2006/relationships/hyperlink" Target="http://pbs.twimg.com/profile_images/1014894537490255875/dEPVuG2u_normal.jpg" TargetMode="External" /><Relationship Id="rId92" Type="http://schemas.openxmlformats.org/officeDocument/2006/relationships/hyperlink" Target="http://pbs.twimg.com/profile_images/1084609752083189767/DZiDfE8T_normal.jpg" TargetMode="External" /><Relationship Id="rId93" Type="http://schemas.openxmlformats.org/officeDocument/2006/relationships/hyperlink" Target="http://pbs.twimg.com/profile_images/1084609752083189767/DZiDfE8T_normal.jpg" TargetMode="External" /><Relationship Id="rId94" Type="http://schemas.openxmlformats.org/officeDocument/2006/relationships/hyperlink" Target="http://pbs.twimg.com/profile_images/668199547395551232/s1b9WfGZ_normal.jpg" TargetMode="External" /><Relationship Id="rId95" Type="http://schemas.openxmlformats.org/officeDocument/2006/relationships/hyperlink" Target="http://pbs.twimg.com/profile_images/1010283144761597952/TU3r9uog_normal.jpg" TargetMode="External" /><Relationship Id="rId96" Type="http://schemas.openxmlformats.org/officeDocument/2006/relationships/hyperlink" Target="http://pbs.twimg.com/profile_images/1086577324835758083/cI8x0ScD_normal.jpg" TargetMode="External" /><Relationship Id="rId97" Type="http://schemas.openxmlformats.org/officeDocument/2006/relationships/hyperlink" Target="http://pbs.twimg.com/profile_images/1089371240698015745/OU26QJZn_normal.jpg" TargetMode="External" /><Relationship Id="rId98" Type="http://schemas.openxmlformats.org/officeDocument/2006/relationships/hyperlink" Target="http://pbs.twimg.com/profile_images/1081534740564369413/psK-Sjo8_normal.jpg" TargetMode="External" /><Relationship Id="rId99" Type="http://schemas.openxmlformats.org/officeDocument/2006/relationships/hyperlink" Target="http://pbs.twimg.com/profile_images/1081534740564369413/psK-Sjo8_normal.jpg" TargetMode="External" /><Relationship Id="rId100" Type="http://schemas.openxmlformats.org/officeDocument/2006/relationships/hyperlink" Target="http://pbs.twimg.com/profile_images/2294481540/dkmz3eu0qwd5x3vqvzqg_normal.jpeg" TargetMode="External" /><Relationship Id="rId101" Type="http://schemas.openxmlformats.org/officeDocument/2006/relationships/hyperlink" Target="http://pbs.twimg.com/profile_images/1093984930365927424/Jh_6LCsx_normal.jpg" TargetMode="External" /><Relationship Id="rId102" Type="http://schemas.openxmlformats.org/officeDocument/2006/relationships/hyperlink" Target="http://pbs.twimg.com/profile_images/1093984930365927424/Jh_6LCsx_normal.jpg" TargetMode="External" /><Relationship Id="rId103" Type="http://schemas.openxmlformats.org/officeDocument/2006/relationships/hyperlink" Target="http://pbs.twimg.com/profile_images/1093984930365927424/Jh_6LCsx_normal.jpg" TargetMode="External" /><Relationship Id="rId104" Type="http://schemas.openxmlformats.org/officeDocument/2006/relationships/hyperlink" Target="http://pbs.twimg.com/profile_images/997650301908746241/ITbdJGoy_normal.jpg" TargetMode="External" /><Relationship Id="rId105" Type="http://schemas.openxmlformats.org/officeDocument/2006/relationships/hyperlink" Target="http://pbs.twimg.com/profile_images/1091086215430971392/6pxItIKX_normal.jpg" TargetMode="External" /><Relationship Id="rId106" Type="http://schemas.openxmlformats.org/officeDocument/2006/relationships/hyperlink" Target="http://pbs.twimg.com/profile_images/1091086215430971392/6pxItIKX_normal.jpg" TargetMode="External" /><Relationship Id="rId107" Type="http://schemas.openxmlformats.org/officeDocument/2006/relationships/hyperlink" Target="http://pbs.twimg.com/profile_images/1091086215430971392/6pxItIKX_normal.jpg" TargetMode="External" /><Relationship Id="rId108" Type="http://schemas.openxmlformats.org/officeDocument/2006/relationships/hyperlink" Target="http://pbs.twimg.com/profile_images/1091086215430971392/6pxItIKX_normal.jpg" TargetMode="External" /><Relationship Id="rId109" Type="http://schemas.openxmlformats.org/officeDocument/2006/relationships/hyperlink" Target="http://pbs.twimg.com/profile_images/1091086215430971392/6pxItIKX_normal.jpg" TargetMode="External" /><Relationship Id="rId110" Type="http://schemas.openxmlformats.org/officeDocument/2006/relationships/hyperlink" Target="http://pbs.twimg.com/profile_images/1091086215430971392/6pxItIKX_normal.jpg" TargetMode="External" /><Relationship Id="rId111" Type="http://schemas.openxmlformats.org/officeDocument/2006/relationships/hyperlink" Target="http://pbs.twimg.com/profile_images/1091086215430971392/6pxItIKX_normal.jpg" TargetMode="External" /><Relationship Id="rId112" Type="http://schemas.openxmlformats.org/officeDocument/2006/relationships/hyperlink" Target="http://pbs.twimg.com/profile_images/1091086215430971392/6pxItIKX_normal.jpg" TargetMode="External" /><Relationship Id="rId113" Type="http://schemas.openxmlformats.org/officeDocument/2006/relationships/hyperlink" Target="http://pbs.twimg.com/profile_images/1091086215430971392/6pxItIKX_normal.jpg" TargetMode="External" /><Relationship Id="rId114" Type="http://schemas.openxmlformats.org/officeDocument/2006/relationships/hyperlink" Target="http://pbs.twimg.com/profile_images/1091086215430971392/6pxItIKX_normal.jpg" TargetMode="External" /><Relationship Id="rId115" Type="http://schemas.openxmlformats.org/officeDocument/2006/relationships/hyperlink" Target="http://pbs.twimg.com/profile_images/1091086215430971392/6pxItIKX_normal.jpg" TargetMode="External" /><Relationship Id="rId116" Type="http://schemas.openxmlformats.org/officeDocument/2006/relationships/hyperlink" Target="http://pbs.twimg.com/profile_images/1091086215430971392/6pxItIKX_normal.jpg" TargetMode="External" /><Relationship Id="rId117" Type="http://schemas.openxmlformats.org/officeDocument/2006/relationships/hyperlink" Target="http://pbs.twimg.com/profile_images/596709062940602368/hACcRqk2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093368693847814145/txKMm1o7_normal.jpg" TargetMode="External" /><Relationship Id="rId121" Type="http://schemas.openxmlformats.org/officeDocument/2006/relationships/hyperlink" Target="http://pbs.twimg.com/profile_images/620011370440970240/SgZWb8mr_normal.jpg" TargetMode="External" /><Relationship Id="rId122" Type="http://schemas.openxmlformats.org/officeDocument/2006/relationships/hyperlink" Target="http://pbs.twimg.com/profile_images/931597865608151047/Dg3ICq-k_normal.jpg" TargetMode="External" /><Relationship Id="rId123" Type="http://schemas.openxmlformats.org/officeDocument/2006/relationships/hyperlink" Target="http://pbs.twimg.com/profile_images/1023281197718429697/A67g1_mQ_normal.jpg" TargetMode="External" /><Relationship Id="rId124" Type="http://schemas.openxmlformats.org/officeDocument/2006/relationships/hyperlink" Target="http://pbs.twimg.com/profile_images/1023281197718429697/A67g1_mQ_normal.jpg" TargetMode="External" /><Relationship Id="rId125" Type="http://schemas.openxmlformats.org/officeDocument/2006/relationships/hyperlink" Target="http://pbs.twimg.com/profile_images/855643127541104640/zd0D0r2D_normal.jpg" TargetMode="External" /><Relationship Id="rId126" Type="http://schemas.openxmlformats.org/officeDocument/2006/relationships/hyperlink" Target="http://pbs.twimg.com/profile_images/855643127541104640/zd0D0r2D_normal.jpg" TargetMode="External" /><Relationship Id="rId127" Type="http://schemas.openxmlformats.org/officeDocument/2006/relationships/hyperlink" Target="http://pbs.twimg.com/profile_images/855643127541104640/zd0D0r2D_normal.jpg" TargetMode="External" /><Relationship Id="rId128" Type="http://schemas.openxmlformats.org/officeDocument/2006/relationships/hyperlink" Target="http://pbs.twimg.com/profile_images/855643127541104640/zd0D0r2D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855643127541104640/zd0D0r2D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454719400617054208/AwdShxM3_normal.jpe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454719400617054208/AwdShxM3_normal.jpe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454719400617054208/AwdShxM3_normal.jpeg" TargetMode="External" /><Relationship Id="rId137" Type="http://schemas.openxmlformats.org/officeDocument/2006/relationships/hyperlink" Target="http://pbs.twimg.com/profile_images/454719400617054208/AwdShxM3_normal.jpe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1138968668/Bill_Esparza_with_Mezcal_at_Corazon_de_Maguey_-_Copy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1138968668/Bill_Esparza_with_Mezcal_at_Corazon_de_Maguey_-_Copy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1010283144761597952/TU3r9uog_normal.jpg" TargetMode="External" /><Relationship Id="rId152" Type="http://schemas.openxmlformats.org/officeDocument/2006/relationships/hyperlink" Target="http://pbs.twimg.com/profile_images/1010283144761597952/TU3r9uog_normal.jpg" TargetMode="External" /><Relationship Id="rId153" Type="http://schemas.openxmlformats.org/officeDocument/2006/relationships/hyperlink" Target="http://pbs.twimg.com/profile_images/1010283144761597952/TU3r9uog_normal.jpg" TargetMode="External" /><Relationship Id="rId154" Type="http://schemas.openxmlformats.org/officeDocument/2006/relationships/hyperlink" Target="http://pbs.twimg.com/profile_images/1010283144761597952/TU3r9uog_normal.jpg" TargetMode="External" /><Relationship Id="rId155" Type="http://schemas.openxmlformats.org/officeDocument/2006/relationships/hyperlink" Target="http://pbs.twimg.com/profile_images/1010283144761597952/TU3r9uog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631433468983902208/oY21K5sz_normal.jpg" TargetMode="External" /><Relationship Id="rId165" Type="http://schemas.openxmlformats.org/officeDocument/2006/relationships/hyperlink" Target="http://pbs.twimg.com/profile_images/631433468983902208/oY21K5sz_normal.jpg" TargetMode="External" /><Relationship Id="rId166" Type="http://schemas.openxmlformats.org/officeDocument/2006/relationships/hyperlink" Target="http://pbs.twimg.com/profile_images/631433468983902208/oY21K5sz_normal.jpg" TargetMode="External" /><Relationship Id="rId167" Type="http://schemas.openxmlformats.org/officeDocument/2006/relationships/hyperlink" Target="http://pbs.twimg.com/profile_images/631433468983902208/oY21K5sz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972526968296976385/Hx8nXAY1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672897884442857472/zvERrVbo_normal.jpg" TargetMode="External" /><Relationship Id="rId181" Type="http://schemas.openxmlformats.org/officeDocument/2006/relationships/hyperlink" Target="http://pbs.twimg.com/profile_images/672897884442857472/zvERrVbo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1089409802931982337/7X4j074i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1089409802931982337/7X4j074i_normal.jpg" TargetMode="External" /><Relationship Id="rId188" Type="http://schemas.openxmlformats.org/officeDocument/2006/relationships/hyperlink" Target="http://pbs.twimg.com/profile_images/1089409802931982337/7X4j074i_normal.jpg" TargetMode="External" /><Relationship Id="rId189" Type="http://schemas.openxmlformats.org/officeDocument/2006/relationships/hyperlink" Target="http://pbs.twimg.com/profile_images/1089409802931982337/7X4j074i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1073049172436078592/EavrYhCn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75402344778702848/T5UKOyPO_normal.jpg" TargetMode="External" /><Relationship Id="rId206" Type="http://schemas.openxmlformats.org/officeDocument/2006/relationships/hyperlink" Target="http://pbs.twimg.com/profile_images/855643127541104640/zd0D0r2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972526968296976385/Hx8nXAY1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855643127541104640/zd0D0r2D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pbs.twimg.com/profile_images/855643127541104640/zd0D0r2D_normal.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855643127541104640/zd0D0r2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855643127541104640/zd0D0r2D_normal.jpg" TargetMode="External" /><Relationship Id="rId240" Type="http://schemas.openxmlformats.org/officeDocument/2006/relationships/hyperlink" Target="http://pbs.twimg.com/profile_images/851476103990394880/Dvd4zNss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855643127541104640/zd0D0r2D_normal.jpg" TargetMode="External" /><Relationship Id="rId244" Type="http://schemas.openxmlformats.org/officeDocument/2006/relationships/hyperlink" Target="http://pbs.twimg.com/profile_images/855643127541104640/zd0D0r2D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855643127541104640/zd0D0r2D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855643127541104640/zd0D0r2D_normal.jpg" TargetMode="External" /><Relationship Id="rId262" Type="http://schemas.openxmlformats.org/officeDocument/2006/relationships/hyperlink" Target="http://pbs.twimg.com/profile_images/855643127541104640/zd0D0r2D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855643127541104640/zd0D0r2D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855643127541104640/zd0D0r2D_normal.jpg" TargetMode="External" /><Relationship Id="rId276" Type="http://schemas.openxmlformats.org/officeDocument/2006/relationships/hyperlink" Target="http://pbs.twimg.com/profile_images/855643127541104640/zd0D0r2D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pbs.twimg.com/profile_images/855643127541104640/zd0D0r2D_normal.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pbs.twimg.com/profile_images/855643127541104640/zd0D0r2D_normal.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1008086060537008128/_xdGgj-f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55643127541104640/zd0D0r2D_normal.jpg" TargetMode="External" /><Relationship Id="rId294" Type="http://schemas.openxmlformats.org/officeDocument/2006/relationships/hyperlink" Target="http://pbs.twimg.com/profile_images/855643127541104640/zd0D0r2D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138968668/Bill_Esparza_with_Mezcal_at_Corazon_de_Maguey_-_Copy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1103334085/twitter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855643127541104640/zd0D0r2D_normal.jpg" TargetMode="External" /><Relationship Id="rId318" Type="http://schemas.openxmlformats.org/officeDocument/2006/relationships/hyperlink" Target="http://pbs.twimg.com/profile_images/1103334085/twitter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1008086060537008128/_xdGgj-f_normal.jpg" TargetMode="External" /><Relationship Id="rId325" Type="http://schemas.openxmlformats.org/officeDocument/2006/relationships/hyperlink" Target="http://pbs.twimg.com/profile_images/1008086060537008128/_xdGgj-f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43619552344793089/oAilpZKu_normal.jpg" TargetMode="External" /><Relationship Id="rId342" Type="http://schemas.openxmlformats.org/officeDocument/2006/relationships/hyperlink" Target="http://pbs.twimg.com/profile_images/843619552344793089/oAilpZKu_normal.jpg" TargetMode="External" /><Relationship Id="rId343" Type="http://schemas.openxmlformats.org/officeDocument/2006/relationships/hyperlink" Target="https://twitter.com/#!/jesuispipis/status/1069805125420675073" TargetMode="External" /><Relationship Id="rId344" Type="http://schemas.openxmlformats.org/officeDocument/2006/relationships/hyperlink" Target="https://twitter.com/#!/jesuispipis/status/1069805125420675073" TargetMode="External" /><Relationship Id="rId345" Type="http://schemas.openxmlformats.org/officeDocument/2006/relationships/hyperlink" Target="https://twitter.com/#!/jesuispipis/status/1069805125420675073" TargetMode="External" /><Relationship Id="rId346" Type="http://schemas.openxmlformats.org/officeDocument/2006/relationships/hyperlink" Target="https://twitter.com/#!/waffleye/status/1070378981709488128" TargetMode="External" /><Relationship Id="rId347" Type="http://schemas.openxmlformats.org/officeDocument/2006/relationships/hyperlink" Target="https://twitter.com/#!/highfinanceshow/status/1071615363178217473" TargetMode="External" /><Relationship Id="rId348" Type="http://schemas.openxmlformats.org/officeDocument/2006/relationships/hyperlink" Target="https://twitter.com/#!/highfinanceshow/status/1071615363178217473" TargetMode="External" /><Relationship Id="rId349" Type="http://schemas.openxmlformats.org/officeDocument/2006/relationships/hyperlink" Target="https://twitter.com/#!/missamanda1895/status/1072603169786597377" TargetMode="External" /><Relationship Id="rId350" Type="http://schemas.openxmlformats.org/officeDocument/2006/relationships/hyperlink" Target="https://twitter.com/#!/missamanda1895/status/1072603169786597377" TargetMode="External" /><Relationship Id="rId351" Type="http://schemas.openxmlformats.org/officeDocument/2006/relationships/hyperlink" Target="https://twitter.com/#!/missamanda1895/status/1072603169786597377" TargetMode="External" /><Relationship Id="rId352" Type="http://schemas.openxmlformats.org/officeDocument/2006/relationships/hyperlink" Target="https://twitter.com/#!/missamanda1895/status/1072603169786597377" TargetMode="External" /><Relationship Id="rId353" Type="http://schemas.openxmlformats.org/officeDocument/2006/relationships/hyperlink" Target="https://twitter.com/#!/missamanda1895/status/1072603169786597377" TargetMode="External" /><Relationship Id="rId354" Type="http://schemas.openxmlformats.org/officeDocument/2006/relationships/hyperlink" Target="https://twitter.com/#!/missamanda1895/status/1072603169786597377" TargetMode="External" /><Relationship Id="rId355" Type="http://schemas.openxmlformats.org/officeDocument/2006/relationships/hyperlink" Target="https://twitter.com/#!/missamanda1895/status/1072603169786597377" TargetMode="External" /><Relationship Id="rId356" Type="http://schemas.openxmlformats.org/officeDocument/2006/relationships/hyperlink" Target="https://twitter.com/#!/missamanda1895/status/1072603169786597377" TargetMode="External" /><Relationship Id="rId357" Type="http://schemas.openxmlformats.org/officeDocument/2006/relationships/hyperlink" Target="https://twitter.com/#!/missamanda1895/status/1072603169786597377" TargetMode="External" /><Relationship Id="rId358" Type="http://schemas.openxmlformats.org/officeDocument/2006/relationships/hyperlink" Target="https://twitter.com/#!/missamanda1895/status/1072603169786597377" TargetMode="External" /><Relationship Id="rId359" Type="http://schemas.openxmlformats.org/officeDocument/2006/relationships/hyperlink" Target="https://twitter.com/#!/missamanda1895/status/1072603169786597377" TargetMode="External" /><Relationship Id="rId360" Type="http://schemas.openxmlformats.org/officeDocument/2006/relationships/hyperlink" Target="https://twitter.com/#!/missamanda1895/status/1072603169786597377" TargetMode="External" /><Relationship Id="rId361" Type="http://schemas.openxmlformats.org/officeDocument/2006/relationships/hyperlink" Target="https://twitter.com/#!/missamanda1895/status/1072603169786597377" TargetMode="External" /><Relationship Id="rId362" Type="http://schemas.openxmlformats.org/officeDocument/2006/relationships/hyperlink" Target="https://twitter.com/#!/missamanda1895/status/1072603169786597377" TargetMode="External" /><Relationship Id="rId363" Type="http://schemas.openxmlformats.org/officeDocument/2006/relationships/hyperlink" Target="https://twitter.com/#!/missamanda1895/status/1072603169786597377" TargetMode="External" /><Relationship Id="rId364" Type="http://schemas.openxmlformats.org/officeDocument/2006/relationships/hyperlink" Target="https://twitter.com/#!/missamanda1895/status/1072603169786597377" TargetMode="External" /><Relationship Id="rId365" Type="http://schemas.openxmlformats.org/officeDocument/2006/relationships/hyperlink" Target="https://twitter.com/#!/missamanda1895/status/1072603169786597377" TargetMode="External" /><Relationship Id="rId366" Type="http://schemas.openxmlformats.org/officeDocument/2006/relationships/hyperlink" Target="https://twitter.com/#!/missamanda1895/status/1072603169786597377" TargetMode="External" /><Relationship Id="rId367" Type="http://schemas.openxmlformats.org/officeDocument/2006/relationships/hyperlink" Target="https://twitter.com/#!/missamanda1895/status/1072603169786597377" TargetMode="External" /><Relationship Id="rId368" Type="http://schemas.openxmlformats.org/officeDocument/2006/relationships/hyperlink" Target="https://twitter.com/#!/missamanda1895/status/1072603169786597377" TargetMode="External" /><Relationship Id="rId369" Type="http://schemas.openxmlformats.org/officeDocument/2006/relationships/hyperlink" Target="https://twitter.com/#!/missamanda1895/status/1072603169786597377" TargetMode="External" /><Relationship Id="rId370" Type="http://schemas.openxmlformats.org/officeDocument/2006/relationships/hyperlink" Target="https://twitter.com/#!/missamanda1895/status/1072603169786597377" TargetMode="External" /><Relationship Id="rId371" Type="http://schemas.openxmlformats.org/officeDocument/2006/relationships/hyperlink" Target="https://twitter.com/#!/blinke11/status/1073753911746486274" TargetMode="External" /><Relationship Id="rId372" Type="http://schemas.openxmlformats.org/officeDocument/2006/relationships/hyperlink" Target="https://twitter.com/#!/blinke11/status/1073753911746486274" TargetMode="External" /><Relationship Id="rId373" Type="http://schemas.openxmlformats.org/officeDocument/2006/relationships/hyperlink" Target="https://twitter.com/#!/blinke11/status/1073753911746486274" TargetMode="External" /><Relationship Id="rId374" Type="http://schemas.openxmlformats.org/officeDocument/2006/relationships/hyperlink" Target="https://twitter.com/#!/blinke11/status/1073753911746486274" TargetMode="External" /><Relationship Id="rId375" Type="http://schemas.openxmlformats.org/officeDocument/2006/relationships/hyperlink" Target="https://twitter.com/#!/blinke11/status/1073753911746486274" TargetMode="External" /><Relationship Id="rId376" Type="http://schemas.openxmlformats.org/officeDocument/2006/relationships/hyperlink" Target="https://twitter.com/#!/n7nms/status/1074330425923985409" TargetMode="External" /><Relationship Id="rId377" Type="http://schemas.openxmlformats.org/officeDocument/2006/relationships/hyperlink" Target="https://twitter.com/#!/richnwdc/status/1078082452759986176" TargetMode="External" /><Relationship Id="rId378" Type="http://schemas.openxmlformats.org/officeDocument/2006/relationships/hyperlink" Target="https://twitter.com/#!/richnwdc/status/1078082452759986176" TargetMode="External" /><Relationship Id="rId379" Type="http://schemas.openxmlformats.org/officeDocument/2006/relationships/hyperlink" Target="https://twitter.com/#!/richnwdc/status/1078082452759986176" TargetMode="External" /><Relationship Id="rId380" Type="http://schemas.openxmlformats.org/officeDocument/2006/relationships/hyperlink" Target="https://twitter.com/#!/periodpam/status/1080681924887224322" TargetMode="External" /><Relationship Id="rId381" Type="http://schemas.openxmlformats.org/officeDocument/2006/relationships/hyperlink" Target="https://twitter.com/#!/periodpam/status/1080681924887224322" TargetMode="External" /><Relationship Id="rId382" Type="http://schemas.openxmlformats.org/officeDocument/2006/relationships/hyperlink" Target="https://twitter.com/#!/cold9111/status/1080683090744365057" TargetMode="External" /><Relationship Id="rId383" Type="http://schemas.openxmlformats.org/officeDocument/2006/relationships/hyperlink" Target="https://twitter.com/#!/cold9111/status/1080683090744365057" TargetMode="External" /><Relationship Id="rId384" Type="http://schemas.openxmlformats.org/officeDocument/2006/relationships/hyperlink" Target="https://twitter.com/#!/chefapelila/status/1080756114944229376" TargetMode="External" /><Relationship Id="rId385" Type="http://schemas.openxmlformats.org/officeDocument/2006/relationships/hyperlink" Target="https://twitter.com/#!/chefapelila/status/1080756114944229376" TargetMode="External" /><Relationship Id="rId386" Type="http://schemas.openxmlformats.org/officeDocument/2006/relationships/hyperlink" Target="https://twitter.com/#!/djgotvapes/status/1080894158133448706" TargetMode="External" /><Relationship Id="rId387" Type="http://schemas.openxmlformats.org/officeDocument/2006/relationships/hyperlink" Target="https://twitter.com/#!/djgotvapes/status/1080894158133448706" TargetMode="External" /><Relationship Id="rId388" Type="http://schemas.openxmlformats.org/officeDocument/2006/relationships/hyperlink" Target="https://twitter.com/#!/badmaashla/status/1082773617337864192" TargetMode="External" /><Relationship Id="rId389" Type="http://schemas.openxmlformats.org/officeDocument/2006/relationships/hyperlink" Target="https://twitter.com/#!/badmaashla/status/1082773617337864192" TargetMode="External" /><Relationship Id="rId390" Type="http://schemas.openxmlformats.org/officeDocument/2006/relationships/hyperlink" Target="https://twitter.com/#!/badmaashla/status/1082773617337864192" TargetMode="External" /><Relationship Id="rId391" Type="http://schemas.openxmlformats.org/officeDocument/2006/relationships/hyperlink" Target="https://twitter.com/#!/cannabistsgroup/status/1087723523794178050" TargetMode="External" /><Relationship Id="rId392" Type="http://schemas.openxmlformats.org/officeDocument/2006/relationships/hyperlink" Target="https://twitter.com/#!/jackiemae_18/status/1089351490278445056" TargetMode="External" /><Relationship Id="rId393" Type="http://schemas.openxmlformats.org/officeDocument/2006/relationships/hyperlink" Target="https://twitter.com/#!/jackiemae_18/status/1089351490278445056" TargetMode="External" /><Relationship Id="rId394" Type="http://schemas.openxmlformats.org/officeDocument/2006/relationships/hyperlink" Target="https://twitter.com/#!/druyljjr/status/1090792467627003904" TargetMode="External" /><Relationship Id="rId395" Type="http://schemas.openxmlformats.org/officeDocument/2006/relationships/hyperlink" Target="https://twitter.com/#!/andyjuett/status/1073991203299966977" TargetMode="External" /><Relationship Id="rId396" Type="http://schemas.openxmlformats.org/officeDocument/2006/relationships/hyperlink" Target="https://twitter.com/#!/cannaboisseurs/status/1092176815676772357" TargetMode="External" /><Relationship Id="rId397" Type="http://schemas.openxmlformats.org/officeDocument/2006/relationships/hyperlink" Target="https://twitter.com/#!/bluntbuckeye/status/1092195088124411905" TargetMode="External" /><Relationship Id="rId398" Type="http://schemas.openxmlformats.org/officeDocument/2006/relationships/hyperlink" Target="https://twitter.com/#!/daneyeel1/status/1081536753746542597" TargetMode="External" /><Relationship Id="rId399" Type="http://schemas.openxmlformats.org/officeDocument/2006/relationships/hyperlink" Target="https://twitter.com/#!/daneyeel1/status/1092930327054635009" TargetMode="External" /><Relationship Id="rId400" Type="http://schemas.openxmlformats.org/officeDocument/2006/relationships/hyperlink" Target="https://twitter.com/#!/vanessareen/status/1093800778353889285" TargetMode="External" /><Relationship Id="rId401" Type="http://schemas.openxmlformats.org/officeDocument/2006/relationships/hyperlink" Target="https://twitter.com/#!/offgrid/status/1094392212597682177" TargetMode="External" /><Relationship Id="rId402" Type="http://schemas.openxmlformats.org/officeDocument/2006/relationships/hyperlink" Target="https://twitter.com/#!/offgrid/status/1094392212597682177" TargetMode="External" /><Relationship Id="rId403" Type="http://schemas.openxmlformats.org/officeDocument/2006/relationships/hyperlink" Target="https://twitter.com/#!/offgrid/status/1094392212597682177" TargetMode="External" /><Relationship Id="rId404" Type="http://schemas.openxmlformats.org/officeDocument/2006/relationships/hyperlink" Target="https://twitter.com/#!/cloudcreamery/status/1094788453919711232" TargetMode="External" /><Relationship Id="rId405" Type="http://schemas.openxmlformats.org/officeDocument/2006/relationships/hyperlink" Target="https://twitter.com/#!/jeffpossiel/status/1095023917805096961" TargetMode="External" /><Relationship Id="rId406" Type="http://schemas.openxmlformats.org/officeDocument/2006/relationships/hyperlink" Target="https://twitter.com/#!/jeffpossiel/status/1095023917805096961" TargetMode="External" /><Relationship Id="rId407" Type="http://schemas.openxmlformats.org/officeDocument/2006/relationships/hyperlink" Target="https://twitter.com/#!/jeffpossiel/status/1095023917805096961" TargetMode="External" /><Relationship Id="rId408" Type="http://schemas.openxmlformats.org/officeDocument/2006/relationships/hyperlink" Target="https://twitter.com/#!/jeffpossiel/status/1095023917805096961" TargetMode="External" /><Relationship Id="rId409" Type="http://schemas.openxmlformats.org/officeDocument/2006/relationships/hyperlink" Target="https://twitter.com/#!/jeffpossiel/status/1095023917805096961" TargetMode="External" /><Relationship Id="rId410" Type="http://schemas.openxmlformats.org/officeDocument/2006/relationships/hyperlink" Target="https://twitter.com/#!/jeffpossiel/status/1095023917805096961" TargetMode="External" /><Relationship Id="rId411" Type="http://schemas.openxmlformats.org/officeDocument/2006/relationships/hyperlink" Target="https://twitter.com/#!/jeffpossiel/status/1095023917805096961" TargetMode="External" /><Relationship Id="rId412" Type="http://schemas.openxmlformats.org/officeDocument/2006/relationships/hyperlink" Target="https://twitter.com/#!/jeffpossiel/status/1095023917805096961" TargetMode="External" /><Relationship Id="rId413" Type="http://schemas.openxmlformats.org/officeDocument/2006/relationships/hyperlink" Target="https://twitter.com/#!/jeffpossiel/status/1095023917805096961" TargetMode="External" /><Relationship Id="rId414" Type="http://schemas.openxmlformats.org/officeDocument/2006/relationships/hyperlink" Target="https://twitter.com/#!/jeffpossiel/status/1095023917805096961" TargetMode="External" /><Relationship Id="rId415" Type="http://schemas.openxmlformats.org/officeDocument/2006/relationships/hyperlink" Target="https://twitter.com/#!/jeffpossiel/status/1095023917805096961" TargetMode="External" /><Relationship Id="rId416" Type="http://schemas.openxmlformats.org/officeDocument/2006/relationships/hyperlink" Target="https://twitter.com/#!/jeffpossiel/status/1095023917805096961" TargetMode="External" /><Relationship Id="rId417" Type="http://schemas.openxmlformats.org/officeDocument/2006/relationships/hyperlink" Target="https://twitter.com/#!/chuckweets/status/1095827738974396417" TargetMode="External" /><Relationship Id="rId418" Type="http://schemas.openxmlformats.org/officeDocument/2006/relationships/hyperlink" Target="https://twitter.com/#!/emflow86/status/1095897060677746688" TargetMode="External" /><Relationship Id="rId419" Type="http://schemas.openxmlformats.org/officeDocument/2006/relationships/hyperlink" Target="https://twitter.com/#!/emflow86/status/1095897060677746688" TargetMode="External" /><Relationship Id="rId420" Type="http://schemas.openxmlformats.org/officeDocument/2006/relationships/hyperlink" Target="https://twitter.com/#!/blondtradgard/status/1096259459972706305" TargetMode="External" /><Relationship Id="rId421" Type="http://schemas.openxmlformats.org/officeDocument/2006/relationships/hyperlink" Target="https://twitter.com/#!/sir_blobfish/status/1096514335126384640" TargetMode="External" /><Relationship Id="rId422" Type="http://schemas.openxmlformats.org/officeDocument/2006/relationships/hyperlink" Target="https://twitter.com/#!/blahblah420blaa/status/1096515968891785218" TargetMode="External" /><Relationship Id="rId423" Type="http://schemas.openxmlformats.org/officeDocument/2006/relationships/hyperlink" Target="https://twitter.com/#!/cohenonthecobb/status/1097353449824493568" TargetMode="External" /><Relationship Id="rId424" Type="http://schemas.openxmlformats.org/officeDocument/2006/relationships/hyperlink" Target="https://twitter.com/#!/cohenonthecobb/status/1097353449824493568" TargetMode="External" /><Relationship Id="rId425" Type="http://schemas.openxmlformats.org/officeDocument/2006/relationships/hyperlink" Target="https://twitter.com/#!/cannabisencyclo/status/1070437454161698817" TargetMode="External" /><Relationship Id="rId426" Type="http://schemas.openxmlformats.org/officeDocument/2006/relationships/hyperlink" Target="https://twitter.com/#!/cannabisencyclo/status/1070437753710493696" TargetMode="External" /><Relationship Id="rId427" Type="http://schemas.openxmlformats.org/officeDocument/2006/relationships/hyperlink" Target="https://twitter.com/#!/cannabisencyclo/status/1070453215278166017" TargetMode="External" /><Relationship Id="rId428" Type="http://schemas.openxmlformats.org/officeDocument/2006/relationships/hyperlink" Target="https://twitter.com/#!/cannabisencyclo/status/1070610643072503809" TargetMode="External" /><Relationship Id="rId429" Type="http://schemas.openxmlformats.org/officeDocument/2006/relationships/hyperlink" Target="https://twitter.com/#!/cannabisencyclo/status/1070610965220204544" TargetMode="External" /><Relationship Id="rId430" Type="http://schemas.openxmlformats.org/officeDocument/2006/relationships/hyperlink" Target="https://twitter.com/#!/cannabisencyclo/status/1070610965220204544" TargetMode="External" /><Relationship Id="rId431" Type="http://schemas.openxmlformats.org/officeDocument/2006/relationships/hyperlink" Target="https://twitter.com/#!/cannabisencyclo/status/1070610965220204544" TargetMode="External" /><Relationship Id="rId432" Type="http://schemas.openxmlformats.org/officeDocument/2006/relationships/hyperlink" Target="https://twitter.com/#!/chefyusef/status/1071862990301843458" TargetMode="External" /><Relationship Id="rId433" Type="http://schemas.openxmlformats.org/officeDocument/2006/relationships/hyperlink" Target="https://twitter.com/#!/cannabisencyclo/status/1071463950750007297" TargetMode="External" /><Relationship Id="rId434" Type="http://schemas.openxmlformats.org/officeDocument/2006/relationships/hyperlink" Target="https://twitter.com/#!/chefyusef/status/1071862990301843458" TargetMode="External" /><Relationship Id="rId435" Type="http://schemas.openxmlformats.org/officeDocument/2006/relationships/hyperlink" Target="https://twitter.com/#!/cannabisencyclo/status/1071463950750007297" TargetMode="External" /><Relationship Id="rId436" Type="http://schemas.openxmlformats.org/officeDocument/2006/relationships/hyperlink" Target="https://twitter.com/#!/chefyusef/status/1071862990301843458" TargetMode="External" /><Relationship Id="rId437" Type="http://schemas.openxmlformats.org/officeDocument/2006/relationships/hyperlink" Target="https://twitter.com/#!/chefyusef/status/1095693564997132294" TargetMode="External" /><Relationship Id="rId438" Type="http://schemas.openxmlformats.org/officeDocument/2006/relationships/hyperlink" Target="https://twitter.com/#!/cannabisencyclo/status/1071463950750007297" TargetMode="External" /><Relationship Id="rId439" Type="http://schemas.openxmlformats.org/officeDocument/2006/relationships/hyperlink" Target="https://twitter.com/#!/cannabisencyclo/status/1072523652975992832" TargetMode="External" /><Relationship Id="rId440" Type="http://schemas.openxmlformats.org/officeDocument/2006/relationships/hyperlink" Target="https://twitter.com/#!/streetgourmetla/status/1072603018053455874" TargetMode="External" /><Relationship Id="rId441" Type="http://schemas.openxmlformats.org/officeDocument/2006/relationships/hyperlink" Target="https://twitter.com/#!/cannabisencyclo/status/1072602137610346499" TargetMode="External" /><Relationship Id="rId442" Type="http://schemas.openxmlformats.org/officeDocument/2006/relationships/hyperlink" Target="https://twitter.com/#!/streetgourmetla/status/1072603018053455874" TargetMode="External" /><Relationship Id="rId443" Type="http://schemas.openxmlformats.org/officeDocument/2006/relationships/hyperlink" Target="https://twitter.com/#!/cannabisencyclo/status/1072602137610346499" TargetMode="External" /><Relationship Id="rId444" Type="http://schemas.openxmlformats.org/officeDocument/2006/relationships/hyperlink" Target="https://twitter.com/#!/cannabisencyclo/status/1073432632577318912" TargetMode="External" /><Relationship Id="rId445" Type="http://schemas.openxmlformats.org/officeDocument/2006/relationships/hyperlink" Target="https://twitter.com/#!/cannabisencyclo/status/1073471982652612608" TargetMode="External" /><Relationship Id="rId446" Type="http://schemas.openxmlformats.org/officeDocument/2006/relationships/hyperlink" Target="https://twitter.com/#!/cannabisencyclo/status/1073632121850191872" TargetMode="External" /><Relationship Id="rId447" Type="http://schemas.openxmlformats.org/officeDocument/2006/relationships/hyperlink" Target="https://twitter.com/#!/cannabisencyclo/status/1073632121850191872" TargetMode="External" /><Relationship Id="rId448" Type="http://schemas.openxmlformats.org/officeDocument/2006/relationships/hyperlink" Target="https://twitter.com/#!/cannabisencyclo/status/1073632121850191872" TargetMode="External" /><Relationship Id="rId449" Type="http://schemas.openxmlformats.org/officeDocument/2006/relationships/hyperlink" Target="https://twitter.com/#!/cannabisencyclo/status/1073678129745534978" TargetMode="External" /><Relationship Id="rId450" Type="http://schemas.openxmlformats.org/officeDocument/2006/relationships/hyperlink" Target="https://twitter.com/#!/cannabisencyclo/status/1073841839076065280" TargetMode="External" /><Relationship Id="rId451" Type="http://schemas.openxmlformats.org/officeDocument/2006/relationships/hyperlink" Target="https://twitter.com/#!/andyjuett/status/1073991203299966977" TargetMode="External" /><Relationship Id="rId452" Type="http://schemas.openxmlformats.org/officeDocument/2006/relationships/hyperlink" Target="https://twitter.com/#!/andyjuett/status/1073991203299966977" TargetMode="External" /><Relationship Id="rId453" Type="http://schemas.openxmlformats.org/officeDocument/2006/relationships/hyperlink" Target="https://twitter.com/#!/andyjuett/status/1091356072474927104" TargetMode="External" /><Relationship Id="rId454" Type="http://schemas.openxmlformats.org/officeDocument/2006/relationships/hyperlink" Target="https://twitter.com/#!/andyjuett/status/1091356072474927104" TargetMode="External" /><Relationship Id="rId455" Type="http://schemas.openxmlformats.org/officeDocument/2006/relationships/hyperlink" Target="https://twitter.com/#!/andyjuett/status/1091356072474927104" TargetMode="External" /><Relationship Id="rId456" Type="http://schemas.openxmlformats.org/officeDocument/2006/relationships/hyperlink" Target="https://twitter.com/#!/cannabisencyclo/status/1073981013947121664" TargetMode="External" /><Relationship Id="rId457" Type="http://schemas.openxmlformats.org/officeDocument/2006/relationships/hyperlink" Target="https://twitter.com/#!/cannabisencyclo/status/1073980568977559553" TargetMode="External" /><Relationship Id="rId458" Type="http://schemas.openxmlformats.org/officeDocument/2006/relationships/hyperlink" Target="https://twitter.com/#!/cannabisencyclo/status/1073981013947121664" TargetMode="External" /><Relationship Id="rId459" Type="http://schemas.openxmlformats.org/officeDocument/2006/relationships/hyperlink" Target="https://twitter.com/#!/cannabisencyclo/status/1073981906247548934" TargetMode="External" /><Relationship Id="rId460" Type="http://schemas.openxmlformats.org/officeDocument/2006/relationships/hyperlink" Target="https://twitter.com/#!/cannabisencyclo/status/1075581491529244672" TargetMode="External" /><Relationship Id="rId461" Type="http://schemas.openxmlformats.org/officeDocument/2006/relationships/hyperlink" Target="https://twitter.com/#!/cannabisencyclo/status/1075787847599157248" TargetMode="External" /><Relationship Id="rId462" Type="http://schemas.openxmlformats.org/officeDocument/2006/relationships/hyperlink" Target="https://twitter.com/#!/cannabisencyclo/status/1075789038114635777" TargetMode="External" /><Relationship Id="rId463" Type="http://schemas.openxmlformats.org/officeDocument/2006/relationships/hyperlink" Target="https://twitter.com/#!/cannabisencyclo/status/1075917998035103745" TargetMode="External" /><Relationship Id="rId464" Type="http://schemas.openxmlformats.org/officeDocument/2006/relationships/hyperlink" Target="https://twitter.com/#!/thesethwatson/status/1076139870979002370" TargetMode="External" /><Relationship Id="rId465" Type="http://schemas.openxmlformats.org/officeDocument/2006/relationships/hyperlink" Target="https://twitter.com/#!/thesethwatson/status/1076139870979002370" TargetMode="External" /><Relationship Id="rId466" Type="http://schemas.openxmlformats.org/officeDocument/2006/relationships/hyperlink" Target="https://twitter.com/#!/thesethwatson/status/1076161314677026816" TargetMode="External" /><Relationship Id="rId467" Type="http://schemas.openxmlformats.org/officeDocument/2006/relationships/hyperlink" Target="https://twitter.com/#!/thesethwatson/status/1076161314677026816" TargetMode="External" /><Relationship Id="rId468" Type="http://schemas.openxmlformats.org/officeDocument/2006/relationships/hyperlink" Target="https://twitter.com/#!/cannabisencyclo/status/1076147200256700416" TargetMode="External" /><Relationship Id="rId469" Type="http://schemas.openxmlformats.org/officeDocument/2006/relationships/hyperlink" Target="https://twitter.com/#!/vanessamarigold/status/1076149449544523776" TargetMode="External" /><Relationship Id="rId470" Type="http://schemas.openxmlformats.org/officeDocument/2006/relationships/hyperlink" Target="https://twitter.com/#!/cannabisencyclo/status/1076136618384224256" TargetMode="External" /><Relationship Id="rId471" Type="http://schemas.openxmlformats.org/officeDocument/2006/relationships/hyperlink" Target="https://twitter.com/#!/cannabisencyclo/status/1076149866881929216" TargetMode="External" /><Relationship Id="rId472" Type="http://schemas.openxmlformats.org/officeDocument/2006/relationships/hyperlink" Target="https://twitter.com/#!/cannabisencyclo/status/1077618117231095808" TargetMode="External" /><Relationship Id="rId473" Type="http://schemas.openxmlformats.org/officeDocument/2006/relationships/hyperlink" Target="https://twitter.com/#!/cannabisencyclo/status/1077618117231095808" TargetMode="External" /><Relationship Id="rId474" Type="http://schemas.openxmlformats.org/officeDocument/2006/relationships/hyperlink" Target="https://twitter.com/#!/cannabisencyclo/status/1077618117231095808" TargetMode="External" /><Relationship Id="rId475" Type="http://schemas.openxmlformats.org/officeDocument/2006/relationships/hyperlink" Target="https://twitter.com/#!/cannabisencyclo/status/1077618749748854784" TargetMode="External" /><Relationship Id="rId476" Type="http://schemas.openxmlformats.org/officeDocument/2006/relationships/hyperlink" Target="https://twitter.com/#!/cannabisencyclo/status/1078316102306824192" TargetMode="External" /><Relationship Id="rId477" Type="http://schemas.openxmlformats.org/officeDocument/2006/relationships/hyperlink" Target="https://twitter.com/#!/cannabisencyclo/status/1079072736243113984" TargetMode="External" /><Relationship Id="rId478" Type="http://schemas.openxmlformats.org/officeDocument/2006/relationships/hyperlink" Target="https://twitter.com/#!/cannabisencyclo/status/1079072736243113984" TargetMode="External" /><Relationship Id="rId479" Type="http://schemas.openxmlformats.org/officeDocument/2006/relationships/hyperlink" Target="https://twitter.com/#!/cannabisencyclo/status/1079996498085998592" TargetMode="External" /><Relationship Id="rId480" Type="http://schemas.openxmlformats.org/officeDocument/2006/relationships/hyperlink" Target="https://twitter.com/#!/theherbalcult/status/1079702618539200513" TargetMode="External" /><Relationship Id="rId481" Type="http://schemas.openxmlformats.org/officeDocument/2006/relationships/hyperlink" Target="https://twitter.com/#!/theherbalcult/status/1079702618539200513" TargetMode="External" /><Relationship Id="rId482" Type="http://schemas.openxmlformats.org/officeDocument/2006/relationships/hyperlink" Target="https://twitter.com/#!/cannabisencyclo/status/1079996498085998592" TargetMode="External" /><Relationship Id="rId483" Type="http://schemas.openxmlformats.org/officeDocument/2006/relationships/hyperlink" Target="https://twitter.com/#!/cannabisencyclo/status/1079999695521497088" TargetMode="External" /><Relationship Id="rId484" Type="http://schemas.openxmlformats.org/officeDocument/2006/relationships/hyperlink" Target="https://twitter.com/#!/cannabisencyclo/status/1079999695521497088" TargetMode="External" /><Relationship Id="rId485" Type="http://schemas.openxmlformats.org/officeDocument/2006/relationships/hyperlink" Target="https://twitter.com/#!/jerrybeach73/status/1080169836469252097" TargetMode="External" /><Relationship Id="rId486" Type="http://schemas.openxmlformats.org/officeDocument/2006/relationships/hyperlink" Target="https://twitter.com/#!/cannabisencyclo/status/1080152718847598593" TargetMode="External" /><Relationship Id="rId487" Type="http://schemas.openxmlformats.org/officeDocument/2006/relationships/hyperlink" Target="https://twitter.com/#!/jerrybeach73/status/1080169836469252097" TargetMode="External" /><Relationship Id="rId488" Type="http://schemas.openxmlformats.org/officeDocument/2006/relationships/hyperlink" Target="https://twitter.com/#!/jerrybeach73/status/1080169836469252097" TargetMode="External" /><Relationship Id="rId489" Type="http://schemas.openxmlformats.org/officeDocument/2006/relationships/hyperlink" Target="https://twitter.com/#!/jerrybeach73/status/1080169836469252097" TargetMode="External" /><Relationship Id="rId490" Type="http://schemas.openxmlformats.org/officeDocument/2006/relationships/hyperlink" Target="https://twitter.com/#!/cannabisencyclo/status/1080152718847598593" TargetMode="External" /><Relationship Id="rId491" Type="http://schemas.openxmlformats.org/officeDocument/2006/relationships/hyperlink" Target="https://twitter.com/#!/cannabisencyclo/status/1080152971768287232" TargetMode="External" /><Relationship Id="rId492" Type="http://schemas.openxmlformats.org/officeDocument/2006/relationships/hyperlink" Target="https://twitter.com/#!/cannabisencyclo/status/1080372320747675650" TargetMode="External" /><Relationship Id="rId493" Type="http://schemas.openxmlformats.org/officeDocument/2006/relationships/hyperlink" Target="https://twitter.com/#!/cannabisencyclo/status/1080372320747675650" TargetMode="External" /><Relationship Id="rId494" Type="http://schemas.openxmlformats.org/officeDocument/2006/relationships/hyperlink" Target="https://twitter.com/#!/cannabisencyclo/status/1069158904947453958" TargetMode="External" /><Relationship Id="rId495" Type="http://schemas.openxmlformats.org/officeDocument/2006/relationships/hyperlink" Target="https://twitter.com/#!/cannabisencyclo/status/1080379225239019520" TargetMode="External" /><Relationship Id="rId496" Type="http://schemas.openxmlformats.org/officeDocument/2006/relationships/hyperlink" Target="https://twitter.com/#!/cannabisencyclo/status/1073632121850191872" TargetMode="External" /><Relationship Id="rId497" Type="http://schemas.openxmlformats.org/officeDocument/2006/relationships/hyperlink" Target="https://twitter.com/#!/cannabisencyclo/status/1080506276268765191" TargetMode="External" /><Relationship Id="rId498" Type="http://schemas.openxmlformats.org/officeDocument/2006/relationships/hyperlink" Target="https://twitter.com/#!/cannabisencyclo/status/1075581491529244672" TargetMode="External" /><Relationship Id="rId499" Type="http://schemas.openxmlformats.org/officeDocument/2006/relationships/hyperlink" Target="https://twitter.com/#!/cannabisencyclo/status/1080506276268765191" TargetMode="External" /><Relationship Id="rId500" Type="http://schemas.openxmlformats.org/officeDocument/2006/relationships/hyperlink" Target="https://twitter.com/#!/cannabisencyclo/status/1080506276268765191" TargetMode="External" /><Relationship Id="rId501" Type="http://schemas.openxmlformats.org/officeDocument/2006/relationships/hyperlink" Target="https://twitter.com/#!/cannabisencyclo/status/1080625332439285760" TargetMode="External" /><Relationship Id="rId502" Type="http://schemas.openxmlformats.org/officeDocument/2006/relationships/hyperlink" Target="https://twitter.com/#!/gowri_chandra/status/1080627508125421570" TargetMode="External" /><Relationship Id="rId503" Type="http://schemas.openxmlformats.org/officeDocument/2006/relationships/hyperlink" Target="https://twitter.com/#!/cannabisencyclo/status/1080625812984946688" TargetMode="External" /><Relationship Id="rId504" Type="http://schemas.openxmlformats.org/officeDocument/2006/relationships/hyperlink" Target="https://twitter.com/#!/cannabisencyclo/status/1080626729830338560" TargetMode="External" /><Relationship Id="rId505" Type="http://schemas.openxmlformats.org/officeDocument/2006/relationships/hyperlink" Target="https://twitter.com/#!/montereyaq/status/1080886264012857345" TargetMode="External" /><Relationship Id="rId506" Type="http://schemas.openxmlformats.org/officeDocument/2006/relationships/hyperlink" Target="https://twitter.com/#!/cannabisencyclo/status/1080678479337709569" TargetMode="External" /><Relationship Id="rId507" Type="http://schemas.openxmlformats.org/officeDocument/2006/relationships/hyperlink" Target="https://twitter.com/#!/cannabisencyclo/status/1070461212213702656" TargetMode="External" /><Relationship Id="rId508" Type="http://schemas.openxmlformats.org/officeDocument/2006/relationships/hyperlink" Target="https://twitter.com/#!/cannabisencyclo/status/1081207951128387584" TargetMode="External" /><Relationship Id="rId509" Type="http://schemas.openxmlformats.org/officeDocument/2006/relationships/hyperlink" Target="https://twitter.com/#!/cannabisencyclo/status/1082090363240628224" TargetMode="External" /><Relationship Id="rId510" Type="http://schemas.openxmlformats.org/officeDocument/2006/relationships/hyperlink" Target="https://twitter.com/#!/cannabisencyclo/status/1070460484720066560" TargetMode="External" /><Relationship Id="rId511" Type="http://schemas.openxmlformats.org/officeDocument/2006/relationships/hyperlink" Target="https://twitter.com/#!/cannabisencyclo/status/1082090363240628224" TargetMode="External" /><Relationship Id="rId512" Type="http://schemas.openxmlformats.org/officeDocument/2006/relationships/hyperlink" Target="https://twitter.com/#!/vanessamarigold/status/1076149449544523776" TargetMode="External" /><Relationship Id="rId513" Type="http://schemas.openxmlformats.org/officeDocument/2006/relationships/hyperlink" Target="https://twitter.com/#!/cannabisencyclo/status/1075917998035103745" TargetMode="External" /><Relationship Id="rId514" Type="http://schemas.openxmlformats.org/officeDocument/2006/relationships/hyperlink" Target="https://twitter.com/#!/cannabisencyclo/status/1076136618384224256" TargetMode="External" /><Relationship Id="rId515" Type="http://schemas.openxmlformats.org/officeDocument/2006/relationships/hyperlink" Target="https://twitter.com/#!/cannabisencyclo/status/1076149866881929216" TargetMode="External" /><Relationship Id="rId516" Type="http://schemas.openxmlformats.org/officeDocument/2006/relationships/hyperlink" Target="https://twitter.com/#!/cannabisencyclo/status/1083541404574339075" TargetMode="External" /><Relationship Id="rId517" Type="http://schemas.openxmlformats.org/officeDocument/2006/relationships/hyperlink" Target="https://twitter.com/#!/cannabisencyclo/status/1083627198274129922" TargetMode="External" /><Relationship Id="rId518" Type="http://schemas.openxmlformats.org/officeDocument/2006/relationships/hyperlink" Target="https://twitter.com/#!/cannabisencyclo/status/1083649383583735808" TargetMode="External" /><Relationship Id="rId519" Type="http://schemas.openxmlformats.org/officeDocument/2006/relationships/hyperlink" Target="https://twitter.com/#!/cannabisencyclo/status/1084885818005544960" TargetMode="External" /><Relationship Id="rId520" Type="http://schemas.openxmlformats.org/officeDocument/2006/relationships/hyperlink" Target="https://twitter.com/#!/cannabisencyclo/status/1084885818005544960" TargetMode="External" /><Relationship Id="rId521" Type="http://schemas.openxmlformats.org/officeDocument/2006/relationships/hyperlink" Target="https://twitter.com/#!/cannabisencyclo/status/1084885818005544960" TargetMode="External" /><Relationship Id="rId522" Type="http://schemas.openxmlformats.org/officeDocument/2006/relationships/hyperlink" Target="https://twitter.com/#!/cannabisencyclo/status/1084885818005544960" TargetMode="External" /><Relationship Id="rId523" Type="http://schemas.openxmlformats.org/officeDocument/2006/relationships/hyperlink" Target="https://twitter.com/#!/cannabisencyclo/status/1085223641560666114" TargetMode="External" /><Relationship Id="rId524" Type="http://schemas.openxmlformats.org/officeDocument/2006/relationships/hyperlink" Target="https://twitter.com/#!/cannabisencyclo/status/1085223641560666114" TargetMode="External" /><Relationship Id="rId525" Type="http://schemas.openxmlformats.org/officeDocument/2006/relationships/hyperlink" Target="https://twitter.com/#!/cannabisencyclo/status/1085223641560666114" TargetMode="External" /><Relationship Id="rId526" Type="http://schemas.openxmlformats.org/officeDocument/2006/relationships/hyperlink" Target="https://twitter.com/#!/cannabisencyclo/status/1085224171666235392" TargetMode="External" /><Relationship Id="rId527" Type="http://schemas.openxmlformats.org/officeDocument/2006/relationships/hyperlink" Target="https://twitter.com/#!/cannabisencyclo/status/1085224171666235392" TargetMode="External" /><Relationship Id="rId528" Type="http://schemas.openxmlformats.org/officeDocument/2006/relationships/hyperlink" Target="https://twitter.com/#!/cannabisencyclo/status/1079281086918623233" TargetMode="External" /><Relationship Id="rId529" Type="http://schemas.openxmlformats.org/officeDocument/2006/relationships/hyperlink" Target="https://twitter.com/#!/cannabisencyclo/status/1080379225239019520" TargetMode="External" /><Relationship Id="rId530" Type="http://schemas.openxmlformats.org/officeDocument/2006/relationships/hyperlink" Target="https://twitter.com/#!/cannabisencyclo/status/1081308442755649536" TargetMode="External" /><Relationship Id="rId531" Type="http://schemas.openxmlformats.org/officeDocument/2006/relationships/hyperlink" Target="https://twitter.com/#!/cannabisencyclo/status/1085637946336628736" TargetMode="External" /><Relationship Id="rId532" Type="http://schemas.openxmlformats.org/officeDocument/2006/relationships/hyperlink" Target="https://twitter.com/#!/cannabisencyclo/status/1080001685085315072" TargetMode="External" /><Relationship Id="rId533" Type="http://schemas.openxmlformats.org/officeDocument/2006/relationships/hyperlink" Target="https://twitter.com/#!/cannabisencyclo/status/1085640214201040896" TargetMode="External" /><Relationship Id="rId534" Type="http://schemas.openxmlformats.org/officeDocument/2006/relationships/hyperlink" Target="https://twitter.com/#!/cannabisencyclo/status/1080152718847598593" TargetMode="External" /><Relationship Id="rId535" Type="http://schemas.openxmlformats.org/officeDocument/2006/relationships/hyperlink" Target="https://twitter.com/#!/cannabisencyclo/status/1085640972044619777" TargetMode="External" /><Relationship Id="rId536" Type="http://schemas.openxmlformats.org/officeDocument/2006/relationships/hyperlink" Target="https://twitter.com/#!/cannabisencyclo/status/1085640972044619777" TargetMode="External" /><Relationship Id="rId537" Type="http://schemas.openxmlformats.org/officeDocument/2006/relationships/hyperlink" Target="https://twitter.com/#!/cannabisencyclo/status/1085644437806493697" TargetMode="External" /><Relationship Id="rId538" Type="http://schemas.openxmlformats.org/officeDocument/2006/relationships/hyperlink" Target="https://twitter.com/#!/cannabisencyclo/status/1085644437806493697" TargetMode="External" /><Relationship Id="rId539" Type="http://schemas.openxmlformats.org/officeDocument/2006/relationships/hyperlink" Target="https://twitter.com/#!/cannabisencyclo/status/1085656031374368773" TargetMode="External" /><Relationship Id="rId540" Type="http://schemas.openxmlformats.org/officeDocument/2006/relationships/hyperlink" Target="https://twitter.com/#!/freedarko/status/1085676811000807428" TargetMode="External" /><Relationship Id="rId541" Type="http://schemas.openxmlformats.org/officeDocument/2006/relationships/hyperlink" Target="https://twitter.com/#!/cannabisencyclo/status/1085676637885091840" TargetMode="External" /><Relationship Id="rId542" Type="http://schemas.openxmlformats.org/officeDocument/2006/relationships/hyperlink" Target="https://twitter.com/#!/cannabisencyclo/status/1085687323075915777" TargetMode="External" /><Relationship Id="rId543" Type="http://schemas.openxmlformats.org/officeDocument/2006/relationships/hyperlink" Target="https://twitter.com/#!/cannabisencyclo/status/1071036022438416385" TargetMode="External" /><Relationship Id="rId544" Type="http://schemas.openxmlformats.org/officeDocument/2006/relationships/hyperlink" Target="https://twitter.com/#!/cannabisencyclo/status/1085688403687927808" TargetMode="External" /><Relationship Id="rId545" Type="http://schemas.openxmlformats.org/officeDocument/2006/relationships/hyperlink" Target="https://twitter.com/#!/cannabisencyclo/status/1085688403687927808" TargetMode="External" /><Relationship Id="rId546" Type="http://schemas.openxmlformats.org/officeDocument/2006/relationships/hyperlink" Target="https://twitter.com/#!/cannabisencyclo/status/1086164894905294849" TargetMode="External" /><Relationship Id="rId547" Type="http://schemas.openxmlformats.org/officeDocument/2006/relationships/hyperlink" Target="https://twitter.com/#!/cannabisencyclo/status/1086165023934734337" TargetMode="External" /><Relationship Id="rId548" Type="http://schemas.openxmlformats.org/officeDocument/2006/relationships/hyperlink" Target="https://twitter.com/#!/cannabisencyclo/status/1087988820266663936" TargetMode="External" /><Relationship Id="rId549" Type="http://schemas.openxmlformats.org/officeDocument/2006/relationships/hyperlink" Target="https://twitter.com/#!/cannabisencyclo/status/1087988820266663936" TargetMode="External" /><Relationship Id="rId550" Type="http://schemas.openxmlformats.org/officeDocument/2006/relationships/hyperlink" Target="https://twitter.com/#!/cannabisencyclo/status/1076137515818446850" TargetMode="External" /><Relationship Id="rId551" Type="http://schemas.openxmlformats.org/officeDocument/2006/relationships/hyperlink" Target="https://twitter.com/#!/cannabisencyclo/status/1076147200256700416" TargetMode="External" /><Relationship Id="rId552" Type="http://schemas.openxmlformats.org/officeDocument/2006/relationships/hyperlink" Target="https://twitter.com/#!/cannabisencyclo/status/1085223641560666114" TargetMode="External" /><Relationship Id="rId553" Type="http://schemas.openxmlformats.org/officeDocument/2006/relationships/hyperlink" Target="https://twitter.com/#!/cannabisencyclo/status/1085644437806493697" TargetMode="External" /><Relationship Id="rId554" Type="http://schemas.openxmlformats.org/officeDocument/2006/relationships/hyperlink" Target="https://twitter.com/#!/cannabisencyclo/status/1088237845574107136" TargetMode="External" /><Relationship Id="rId555" Type="http://schemas.openxmlformats.org/officeDocument/2006/relationships/hyperlink" Target="https://twitter.com/#!/cannabisencyclo/status/1088237845574107136" TargetMode="External" /><Relationship Id="rId556" Type="http://schemas.openxmlformats.org/officeDocument/2006/relationships/hyperlink" Target="https://twitter.com/#!/cannabisencyclo/status/1088898159391199232" TargetMode="External" /><Relationship Id="rId557" Type="http://schemas.openxmlformats.org/officeDocument/2006/relationships/hyperlink" Target="https://twitter.com/#!/cannabisencyclo/status/1075920176644685824" TargetMode="External" /><Relationship Id="rId558" Type="http://schemas.openxmlformats.org/officeDocument/2006/relationships/hyperlink" Target="https://twitter.com/#!/cannabisencyclo/status/1089441750882500608" TargetMode="External" /><Relationship Id="rId559" Type="http://schemas.openxmlformats.org/officeDocument/2006/relationships/hyperlink" Target="https://twitter.com/#!/cannabisencyclo/status/1089948613638115330" TargetMode="External" /><Relationship Id="rId560" Type="http://schemas.openxmlformats.org/officeDocument/2006/relationships/hyperlink" Target="https://twitter.com/#!/cannabisencyclo/status/1090510903701790720" TargetMode="External" /><Relationship Id="rId561" Type="http://schemas.openxmlformats.org/officeDocument/2006/relationships/hyperlink" Target="https://twitter.com/#!/cannabisencyclo/status/1070437454161698817" TargetMode="External" /><Relationship Id="rId562" Type="http://schemas.openxmlformats.org/officeDocument/2006/relationships/hyperlink" Target="https://twitter.com/#!/cannabisencyclo/status/1070437753710493696" TargetMode="External" /><Relationship Id="rId563" Type="http://schemas.openxmlformats.org/officeDocument/2006/relationships/hyperlink" Target="https://twitter.com/#!/cannabisencyclo/status/1070453215278166017" TargetMode="External" /><Relationship Id="rId564" Type="http://schemas.openxmlformats.org/officeDocument/2006/relationships/hyperlink" Target="https://twitter.com/#!/cannabisencyclo/status/1070461212213702656" TargetMode="External" /><Relationship Id="rId565" Type="http://schemas.openxmlformats.org/officeDocument/2006/relationships/hyperlink" Target="https://twitter.com/#!/cannabisencyclo/status/1091010823751753728" TargetMode="External" /><Relationship Id="rId566" Type="http://schemas.openxmlformats.org/officeDocument/2006/relationships/hyperlink" Target="https://twitter.com/#!/cannabisencyclo/status/1080613357852348416" TargetMode="External" /><Relationship Id="rId567" Type="http://schemas.openxmlformats.org/officeDocument/2006/relationships/hyperlink" Target="https://twitter.com/#!/cannabisencyclo/status/1091353513945227264" TargetMode="External" /><Relationship Id="rId568" Type="http://schemas.openxmlformats.org/officeDocument/2006/relationships/hyperlink" Target="https://twitter.com/#!/cannabisencyclo/status/1091355556483223552" TargetMode="External" /><Relationship Id="rId569" Type="http://schemas.openxmlformats.org/officeDocument/2006/relationships/hyperlink" Target="https://twitter.com/#!/cannabisencyclo/status/1091917391708053505" TargetMode="External" /><Relationship Id="rId570" Type="http://schemas.openxmlformats.org/officeDocument/2006/relationships/hyperlink" Target="https://twitter.com/#!/cannabisencyclo/status/1092313873338687488" TargetMode="External" /><Relationship Id="rId571" Type="http://schemas.openxmlformats.org/officeDocument/2006/relationships/hyperlink" Target="https://twitter.com/#!/cannabisencyclo/status/1092446610770911232" TargetMode="External" /><Relationship Id="rId572" Type="http://schemas.openxmlformats.org/officeDocument/2006/relationships/hyperlink" Target="https://twitter.com/#!/cannabisencyclo/status/1092446610770911232" TargetMode="External" /><Relationship Id="rId573" Type="http://schemas.openxmlformats.org/officeDocument/2006/relationships/hyperlink" Target="https://twitter.com/#!/cannabisencyclo/status/1092446610770911232" TargetMode="External" /><Relationship Id="rId574" Type="http://schemas.openxmlformats.org/officeDocument/2006/relationships/hyperlink" Target="https://twitter.com/#!/cannabisencyclo/status/1092945291752267777" TargetMode="External" /><Relationship Id="rId575" Type="http://schemas.openxmlformats.org/officeDocument/2006/relationships/hyperlink" Target="https://twitter.com/#!/cannabisencyclo/status/1069804848780988417" TargetMode="External" /><Relationship Id="rId576" Type="http://schemas.openxmlformats.org/officeDocument/2006/relationships/hyperlink" Target="https://twitter.com/#!/cannabisencyclo/status/1070437454161698817" TargetMode="External" /><Relationship Id="rId577" Type="http://schemas.openxmlformats.org/officeDocument/2006/relationships/hyperlink" Target="https://twitter.com/#!/cannabisencyclo/status/1073471982652612608" TargetMode="External" /><Relationship Id="rId578" Type="http://schemas.openxmlformats.org/officeDocument/2006/relationships/hyperlink" Target="https://twitter.com/#!/cannabisencyclo/status/1073838956322508800" TargetMode="External" /><Relationship Id="rId579" Type="http://schemas.openxmlformats.org/officeDocument/2006/relationships/hyperlink" Target="https://twitter.com/#!/cannabisencyclo/status/1073841839076065280" TargetMode="External" /><Relationship Id="rId580" Type="http://schemas.openxmlformats.org/officeDocument/2006/relationships/hyperlink" Target="https://twitter.com/#!/cannabisencyclo/status/1073980568977559553" TargetMode="External" /><Relationship Id="rId581" Type="http://schemas.openxmlformats.org/officeDocument/2006/relationships/hyperlink" Target="https://twitter.com/#!/cannabisencyclo/status/1073983470198648832" TargetMode="External" /><Relationship Id="rId582" Type="http://schemas.openxmlformats.org/officeDocument/2006/relationships/hyperlink" Target="https://twitter.com/#!/cannabisencyclo/status/1073983831835762688" TargetMode="External" /><Relationship Id="rId583" Type="http://schemas.openxmlformats.org/officeDocument/2006/relationships/hyperlink" Target="https://twitter.com/#!/cannabisencyclo/status/1074610005561597952" TargetMode="External" /><Relationship Id="rId584" Type="http://schemas.openxmlformats.org/officeDocument/2006/relationships/hyperlink" Target="https://twitter.com/#!/cannabisencyclo/status/1080515331225903105" TargetMode="External" /><Relationship Id="rId585" Type="http://schemas.openxmlformats.org/officeDocument/2006/relationships/hyperlink" Target="https://twitter.com/#!/cannabisencyclo/status/1091355556483223552" TargetMode="External" /><Relationship Id="rId586" Type="http://schemas.openxmlformats.org/officeDocument/2006/relationships/hyperlink" Target="https://twitter.com/#!/cannabisencyclo/status/1092945291752267777" TargetMode="External" /><Relationship Id="rId587" Type="http://schemas.openxmlformats.org/officeDocument/2006/relationships/hyperlink" Target="https://twitter.com/#!/cannabisencyclo/status/1094299079138373633" TargetMode="External" /><Relationship Id="rId588" Type="http://schemas.openxmlformats.org/officeDocument/2006/relationships/hyperlink" Target="https://twitter.com/#!/cannabisencyclo/status/1094299079138373633" TargetMode="External" /><Relationship Id="rId589" Type="http://schemas.openxmlformats.org/officeDocument/2006/relationships/hyperlink" Target="https://twitter.com/#!/cannabisencyclo/status/1094299079138373633" TargetMode="External" /><Relationship Id="rId590" Type="http://schemas.openxmlformats.org/officeDocument/2006/relationships/hyperlink" Target="https://twitter.com/#!/cannabisencyclo/status/1095002629799739392" TargetMode="External" /><Relationship Id="rId591" Type="http://schemas.openxmlformats.org/officeDocument/2006/relationships/hyperlink" Target="https://twitter.com/#!/thatbilloakley/status/1095492842347089922" TargetMode="External" /><Relationship Id="rId592" Type="http://schemas.openxmlformats.org/officeDocument/2006/relationships/hyperlink" Target="https://twitter.com/#!/cannabisencyclo/status/1095485611388035072" TargetMode="External" /><Relationship Id="rId593" Type="http://schemas.openxmlformats.org/officeDocument/2006/relationships/hyperlink" Target="https://twitter.com/#!/cannabisencyclo/status/1095972409721597952" TargetMode="External" /><Relationship Id="rId594" Type="http://schemas.openxmlformats.org/officeDocument/2006/relationships/hyperlink" Target="https://twitter.com/#!/cannabisencyclo/status/1096074116522663936" TargetMode="External" /><Relationship Id="rId595" Type="http://schemas.openxmlformats.org/officeDocument/2006/relationships/hyperlink" Target="https://twitter.com/#!/cannabisencyclo/status/1096234489565523968" TargetMode="External" /><Relationship Id="rId596" Type="http://schemas.openxmlformats.org/officeDocument/2006/relationships/hyperlink" Target="https://twitter.com/#!/cannabisencyclo/status/1096234489565523968" TargetMode="External" /><Relationship Id="rId597" Type="http://schemas.openxmlformats.org/officeDocument/2006/relationships/hyperlink" Target="https://twitter.com/#!/cannabisencyclo/status/1096248797343043584" TargetMode="External" /><Relationship Id="rId598" Type="http://schemas.openxmlformats.org/officeDocument/2006/relationships/hyperlink" Target="https://twitter.com/#!/streetgourmetla/status/1072603018053455874" TargetMode="External" /><Relationship Id="rId599" Type="http://schemas.openxmlformats.org/officeDocument/2006/relationships/hyperlink" Target="https://twitter.com/#!/cannabisencyclo/status/1072602137610346499" TargetMode="External" /><Relationship Id="rId600" Type="http://schemas.openxmlformats.org/officeDocument/2006/relationships/hyperlink" Target="https://twitter.com/#!/cannabisencyclo/status/1085644437806493697" TargetMode="External" /><Relationship Id="rId601" Type="http://schemas.openxmlformats.org/officeDocument/2006/relationships/hyperlink" Target="https://twitter.com/#!/cannabisencyclo/status/1096248986778779651" TargetMode="External" /><Relationship Id="rId602" Type="http://schemas.openxmlformats.org/officeDocument/2006/relationships/hyperlink" Target="https://twitter.com/#!/cannabisencyclo/status/1096248986778779651" TargetMode="External" /><Relationship Id="rId603" Type="http://schemas.openxmlformats.org/officeDocument/2006/relationships/hyperlink" Target="https://twitter.com/#!/cannabisencyclo/status/1096467091543080960" TargetMode="External" /><Relationship Id="rId604" Type="http://schemas.openxmlformats.org/officeDocument/2006/relationships/hyperlink" Target="https://twitter.com/#!/cannabisencyclo/status/1080625332439285760" TargetMode="External" /><Relationship Id="rId605" Type="http://schemas.openxmlformats.org/officeDocument/2006/relationships/hyperlink" Target="https://twitter.com/#!/cannabisencyclo/status/1096467615222947840" TargetMode="External" /><Relationship Id="rId606" Type="http://schemas.openxmlformats.org/officeDocument/2006/relationships/hyperlink" Target="https://twitter.com/#!/cannabisencyclo/status/1096628975672078336" TargetMode="External" /><Relationship Id="rId607" Type="http://schemas.openxmlformats.org/officeDocument/2006/relationships/hyperlink" Target="https://twitter.com/#!/cannabisencyclo/status/1096837040824475648" TargetMode="External" /><Relationship Id="rId608" Type="http://schemas.openxmlformats.org/officeDocument/2006/relationships/hyperlink" Target="https://twitter.com/#!/cannabisencyclo/status/1096837040824475648" TargetMode="External" /><Relationship Id="rId609" Type="http://schemas.openxmlformats.org/officeDocument/2006/relationships/hyperlink" Target="https://twitter.com/#!/cannabisencyclo/status/1096838691786346496" TargetMode="External" /><Relationship Id="rId610" Type="http://schemas.openxmlformats.org/officeDocument/2006/relationships/hyperlink" Target="https://twitter.com/#!/cannabisencyclo/status/1096838691786346496" TargetMode="External" /><Relationship Id="rId611" Type="http://schemas.openxmlformats.org/officeDocument/2006/relationships/hyperlink" Target="https://twitter.com/#!/cannabisencyclo/status/1097189011871821824" TargetMode="External" /><Relationship Id="rId612" Type="http://schemas.openxmlformats.org/officeDocument/2006/relationships/hyperlink" Target="https://twitter.com/#!/cannabisencyclo/status/1097189077974052865" TargetMode="External" /><Relationship Id="rId613" Type="http://schemas.openxmlformats.org/officeDocument/2006/relationships/hyperlink" Target="https://twitter.com/#!/cannabisencyclo/status/1097189077974052865" TargetMode="External" /><Relationship Id="rId614" Type="http://schemas.openxmlformats.org/officeDocument/2006/relationships/hyperlink" Target="https://twitter.com/#!/edman1968/status/1097190706190397440" TargetMode="External" /><Relationship Id="rId615" Type="http://schemas.openxmlformats.org/officeDocument/2006/relationships/hyperlink" Target="https://twitter.com/#!/cannabisencyclo/status/1096465482075394050" TargetMode="External" /><Relationship Id="rId616" Type="http://schemas.openxmlformats.org/officeDocument/2006/relationships/hyperlink" Target="https://twitter.com/#!/cannabisencyclo/status/1097189710592565248" TargetMode="External" /><Relationship Id="rId617" Type="http://schemas.openxmlformats.org/officeDocument/2006/relationships/hyperlink" Target="https://twitter.com/#!/cannabisencyclo/status/1097189873625133057" TargetMode="External" /><Relationship Id="rId618" Type="http://schemas.openxmlformats.org/officeDocument/2006/relationships/hyperlink" Target="https://twitter.com/#!/edman1968/status/1097190706190397440" TargetMode="External" /><Relationship Id="rId619" Type="http://schemas.openxmlformats.org/officeDocument/2006/relationships/hyperlink" Target="https://twitter.com/#!/cannabisencyclo/status/1097189873625133057" TargetMode="External" /><Relationship Id="rId620" Type="http://schemas.openxmlformats.org/officeDocument/2006/relationships/hyperlink" Target="https://twitter.com/#!/cannabisencyclo/status/1097190863543853057" TargetMode="External" /><Relationship Id="rId621" Type="http://schemas.openxmlformats.org/officeDocument/2006/relationships/hyperlink" Target="https://twitter.com/#!/cannabisencyclo/status/1097190863543853057" TargetMode="External" /><Relationship Id="rId622" Type="http://schemas.openxmlformats.org/officeDocument/2006/relationships/hyperlink" Target="https://twitter.com/#!/cannabisencyclo/status/1097193597709869056" TargetMode="External" /><Relationship Id="rId623" Type="http://schemas.openxmlformats.org/officeDocument/2006/relationships/hyperlink" Target="https://twitter.com/#!/cannabisencyclo/status/1097657906864914432" TargetMode="External" /><Relationship Id="rId624" Type="http://schemas.openxmlformats.org/officeDocument/2006/relationships/hyperlink" Target="https://twitter.com/#!/thatbilloakley/status/1095492842347089922" TargetMode="External" /><Relationship Id="rId625" Type="http://schemas.openxmlformats.org/officeDocument/2006/relationships/hyperlink" Target="https://twitter.com/#!/thatbilloakley/status/1097652151864647680" TargetMode="External" /><Relationship Id="rId626" Type="http://schemas.openxmlformats.org/officeDocument/2006/relationships/hyperlink" Target="https://twitter.com/#!/cannabisencyclo/status/1070200789082103809" TargetMode="External" /><Relationship Id="rId627" Type="http://schemas.openxmlformats.org/officeDocument/2006/relationships/hyperlink" Target="https://twitter.com/#!/cannabisencyclo/status/1073432462041083904" TargetMode="External" /><Relationship Id="rId628" Type="http://schemas.openxmlformats.org/officeDocument/2006/relationships/hyperlink" Target="https://twitter.com/#!/cannabisencyclo/status/1079547210847510528" TargetMode="External" /><Relationship Id="rId629" Type="http://schemas.openxmlformats.org/officeDocument/2006/relationships/hyperlink" Target="https://twitter.com/#!/cannabisencyclo/status/1079625134476906496" TargetMode="External" /><Relationship Id="rId630" Type="http://schemas.openxmlformats.org/officeDocument/2006/relationships/hyperlink" Target="https://twitter.com/#!/cannabisencyclo/status/1079996498085998592" TargetMode="External" /><Relationship Id="rId631" Type="http://schemas.openxmlformats.org/officeDocument/2006/relationships/hyperlink" Target="https://twitter.com/#!/cannabisencyclo/status/1080152718847598593" TargetMode="External" /><Relationship Id="rId632" Type="http://schemas.openxmlformats.org/officeDocument/2006/relationships/hyperlink" Target="https://twitter.com/#!/cannabisencyclo/status/1092928872910344192" TargetMode="External" /><Relationship Id="rId633" Type="http://schemas.openxmlformats.org/officeDocument/2006/relationships/hyperlink" Target="https://twitter.com/#!/cannabisencyclo/status/1092952298899279872" TargetMode="External" /><Relationship Id="rId634" Type="http://schemas.openxmlformats.org/officeDocument/2006/relationships/hyperlink" Target="https://twitter.com/#!/cannabisencyclo/status/1093970097381744640" TargetMode="External" /><Relationship Id="rId635" Type="http://schemas.openxmlformats.org/officeDocument/2006/relationships/hyperlink" Target="https://twitter.com/#!/cannabisencyclo/status/1095485611388035072" TargetMode="External" /><Relationship Id="rId636" Type="http://schemas.openxmlformats.org/officeDocument/2006/relationships/hyperlink" Target="https://twitter.com/#!/cannabisencyclo/status/1095801086076579840" TargetMode="External" /><Relationship Id="rId637" Type="http://schemas.openxmlformats.org/officeDocument/2006/relationships/hyperlink" Target="https://twitter.com/#!/cannabisencyclo/status/1096231952279990272" TargetMode="External" /><Relationship Id="rId638" Type="http://schemas.openxmlformats.org/officeDocument/2006/relationships/hyperlink" Target="https://twitter.com/#!/cannabisencyclo/status/1096500144025944064" TargetMode="External" /><Relationship Id="rId639" Type="http://schemas.openxmlformats.org/officeDocument/2006/relationships/hyperlink" Target="https://twitter.com/#!/cannabisencyclo/status/1097637984780701696" TargetMode="External" /><Relationship Id="rId640" Type="http://schemas.openxmlformats.org/officeDocument/2006/relationships/hyperlink" Target="https://twitter.com/#!/cannabisencyclo/status/1097657906864914432" TargetMode="External" /><Relationship Id="rId641" Type="http://schemas.openxmlformats.org/officeDocument/2006/relationships/hyperlink" Target="https://twitter.com/#!/chickybaby007/status/1097660835072110592" TargetMode="External" /><Relationship Id="rId642" Type="http://schemas.openxmlformats.org/officeDocument/2006/relationships/hyperlink" Target="https://twitter.com/#!/chickybaby007/status/1097660835072110592" TargetMode="External" /><Relationship Id="rId643" Type="http://schemas.openxmlformats.org/officeDocument/2006/relationships/hyperlink" Target="https://api.twitter.com/1.1/geo/id/3b77caf94bfc81fe.json" TargetMode="External" /><Relationship Id="rId644" Type="http://schemas.openxmlformats.org/officeDocument/2006/relationships/hyperlink" Target="https://api.twitter.com/1.1/geo/id/3b77caf94bfc81fe.json" TargetMode="External" /><Relationship Id="rId645" Type="http://schemas.openxmlformats.org/officeDocument/2006/relationships/hyperlink" Target="https://api.twitter.com/1.1/geo/id/3b77caf94bfc81fe.json" TargetMode="External" /><Relationship Id="rId646" Type="http://schemas.openxmlformats.org/officeDocument/2006/relationships/hyperlink" Target="https://api.twitter.com/1.1/geo/id/5c62ffb0f0f3479d.json" TargetMode="External" /><Relationship Id="rId647" Type="http://schemas.openxmlformats.org/officeDocument/2006/relationships/hyperlink" Target="https://api.twitter.com/1.1/geo/id/67b98f17fdcf20be.json" TargetMode="External" /><Relationship Id="rId648" Type="http://schemas.openxmlformats.org/officeDocument/2006/relationships/hyperlink" Target="https://api.twitter.com/1.1/geo/id/67b98f17fdcf20be.json" TargetMode="External" /><Relationship Id="rId649" Type="http://schemas.openxmlformats.org/officeDocument/2006/relationships/hyperlink" Target="https://api.twitter.com/1.1/geo/id/67b98f17fdcf20be.json" TargetMode="External" /><Relationship Id="rId650" Type="http://schemas.openxmlformats.org/officeDocument/2006/relationships/hyperlink" Target="https://api.twitter.com/1.1/geo/id/0c2e6999105f8070.json" TargetMode="External" /><Relationship Id="rId651" Type="http://schemas.openxmlformats.org/officeDocument/2006/relationships/hyperlink" Target="https://api.twitter.com/1.1/geo/id/0c2e6999105f8070.json" TargetMode="External" /><Relationship Id="rId652" Type="http://schemas.openxmlformats.org/officeDocument/2006/relationships/hyperlink" Target="https://api.twitter.com/1.1/geo/id/fbd6d2f5a4e4a15e.json" TargetMode="External" /><Relationship Id="rId653" Type="http://schemas.openxmlformats.org/officeDocument/2006/relationships/hyperlink" Target="https://api.twitter.com/1.1/geo/id/fbd6d2f5a4e4a15e.json" TargetMode="External" /><Relationship Id="rId654" Type="http://schemas.openxmlformats.org/officeDocument/2006/relationships/hyperlink" Target="https://api.twitter.com/1.1/geo/id/fbd6d2f5a4e4a15e.json" TargetMode="External" /><Relationship Id="rId655" Type="http://schemas.openxmlformats.org/officeDocument/2006/relationships/hyperlink" Target="https://api.twitter.com/1.1/geo/id/fbd6d2f5a4e4a15e.json" TargetMode="External" /><Relationship Id="rId656" Type="http://schemas.openxmlformats.org/officeDocument/2006/relationships/hyperlink" Target="https://api.twitter.com/1.1/geo/id/fbd6d2f5a4e4a15e.json" TargetMode="External" /><Relationship Id="rId657" Type="http://schemas.openxmlformats.org/officeDocument/2006/relationships/hyperlink" Target="https://api.twitter.com/1.1/geo/id/fbd6d2f5a4e4a15e.json" TargetMode="External" /><Relationship Id="rId658" Type="http://schemas.openxmlformats.org/officeDocument/2006/relationships/hyperlink" Target="https://api.twitter.com/1.1/geo/id/49af5b43d4963f4c.json" TargetMode="External" /><Relationship Id="rId659" Type="http://schemas.openxmlformats.org/officeDocument/2006/relationships/hyperlink" Target="https://api.twitter.com/1.1/geo/id/49af5b43d4963f4c.json" TargetMode="External" /><Relationship Id="rId660" Type="http://schemas.openxmlformats.org/officeDocument/2006/relationships/hyperlink" Target="https://api.twitter.com/1.1/geo/id/fbd6d2f5a4e4a15e.json" TargetMode="External" /><Relationship Id="rId661" Type="http://schemas.openxmlformats.org/officeDocument/2006/relationships/hyperlink" Target="https://api.twitter.com/1.1/geo/id/fbd6d2f5a4e4a15e.json" TargetMode="External" /><Relationship Id="rId662" Type="http://schemas.openxmlformats.org/officeDocument/2006/relationships/hyperlink" Target="https://api.twitter.com/1.1/geo/id/fbd6d2f5a4e4a15e.json" TargetMode="External" /><Relationship Id="rId663" Type="http://schemas.openxmlformats.org/officeDocument/2006/relationships/hyperlink" Target="https://api.twitter.com/1.1/geo/id/fbd6d2f5a4e4a15e.json" TargetMode="External" /><Relationship Id="rId664" Type="http://schemas.openxmlformats.org/officeDocument/2006/relationships/hyperlink" Target="https://api.twitter.com/1.1/geo/id/fbd6d2f5a4e4a15e.json" TargetMode="External" /><Relationship Id="rId665" Type="http://schemas.openxmlformats.org/officeDocument/2006/relationships/hyperlink" Target="https://api.twitter.com/1.1/geo/id/49af5b43d4963f4c.json" TargetMode="External" /><Relationship Id="rId666" Type="http://schemas.openxmlformats.org/officeDocument/2006/relationships/hyperlink" Target="https://api.twitter.com/1.1/geo/id/fbd6d2f5a4e4a15e.json" TargetMode="External" /><Relationship Id="rId667" Type="http://schemas.openxmlformats.org/officeDocument/2006/relationships/hyperlink" Target="https://api.twitter.com/1.1/geo/id/fbd6d2f5a4e4a15e.json" TargetMode="External" /><Relationship Id="rId668" Type="http://schemas.openxmlformats.org/officeDocument/2006/relationships/hyperlink" Target="https://api.twitter.com/1.1/geo/id/fbd6d2f5a4e4a15e.json" TargetMode="External" /><Relationship Id="rId669" Type="http://schemas.openxmlformats.org/officeDocument/2006/relationships/hyperlink" Target="https://api.twitter.com/1.1/geo/id/fbd6d2f5a4e4a15e.json" TargetMode="External" /><Relationship Id="rId670" Type="http://schemas.openxmlformats.org/officeDocument/2006/relationships/hyperlink" Target="https://api.twitter.com/1.1/geo/id/5c62ffb0f0f3479d.json" TargetMode="External" /><Relationship Id="rId671" Type="http://schemas.openxmlformats.org/officeDocument/2006/relationships/hyperlink" Target="https://api.twitter.com/1.1/geo/id/fbd6d2f5a4e4a15e.json" TargetMode="External" /><Relationship Id="rId672" Type="http://schemas.openxmlformats.org/officeDocument/2006/relationships/hyperlink" Target="https://api.twitter.com/1.1/geo/id/fbd6d2f5a4e4a15e.json" TargetMode="External" /><Relationship Id="rId673" Type="http://schemas.openxmlformats.org/officeDocument/2006/relationships/hyperlink" Target="https://api.twitter.com/1.1/geo/id/fbd6d2f5a4e4a15e.json" TargetMode="External" /><Relationship Id="rId674" Type="http://schemas.openxmlformats.org/officeDocument/2006/relationships/hyperlink" Target="https://api.twitter.com/1.1/geo/id/fbd6d2f5a4e4a15e.json" TargetMode="External" /><Relationship Id="rId675" Type="http://schemas.openxmlformats.org/officeDocument/2006/relationships/hyperlink" Target="https://api.twitter.com/1.1/geo/id/5c62ffb0f0f3479d.json" TargetMode="External" /><Relationship Id="rId676" Type="http://schemas.openxmlformats.org/officeDocument/2006/relationships/hyperlink" Target="https://api.twitter.com/1.1/geo/id/fbd6d2f5a4e4a15e.json" TargetMode="External" /><Relationship Id="rId677" Type="http://schemas.openxmlformats.org/officeDocument/2006/relationships/hyperlink" Target="https://api.twitter.com/1.1/geo/id/0c2e6999105f8070.json" TargetMode="External" /><Relationship Id="rId678" Type="http://schemas.openxmlformats.org/officeDocument/2006/relationships/hyperlink" Target="https://api.twitter.com/1.1/geo/id/fbd6d2f5a4e4a15e.json" TargetMode="External" /><Relationship Id="rId679" Type="http://schemas.openxmlformats.org/officeDocument/2006/relationships/hyperlink" Target="https://api.twitter.com/1.1/geo/id/fbd6d2f5a4e4a15e.json" TargetMode="External" /><Relationship Id="rId680" Type="http://schemas.openxmlformats.org/officeDocument/2006/relationships/hyperlink" Target="https://api.twitter.com/1.1/geo/id/fbd6d2f5a4e4a15e.json" TargetMode="External" /><Relationship Id="rId681" Type="http://schemas.openxmlformats.org/officeDocument/2006/relationships/hyperlink" Target="https://api.twitter.com/1.1/geo/id/fbd6d2f5a4e4a15e.json" TargetMode="External" /><Relationship Id="rId682" Type="http://schemas.openxmlformats.org/officeDocument/2006/relationships/hyperlink" Target="https://api.twitter.com/1.1/geo/id/fbd6d2f5a4e4a15e.json" TargetMode="External" /><Relationship Id="rId683" Type="http://schemas.openxmlformats.org/officeDocument/2006/relationships/hyperlink" Target="https://api.twitter.com/1.1/geo/id/fbd6d2f5a4e4a15e.json" TargetMode="External" /><Relationship Id="rId684" Type="http://schemas.openxmlformats.org/officeDocument/2006/relationships/hyperlink" Target="https://api.twitter.com/1.1/geo/id/fbd6d2f5a4e4a15e.json" TargetMode="External" /><Relationship Id="rId685" Type="http://schemas.openxmlformats.org/officeDocument/2006/relationships/hyperlink" Target="https://api.twitter.com/1.1/geo/id/1d9a5370a355ab0c.json" TargetMode="External" /><Relationship Id="rId686" Type="http://schemas.openxmlformats.org/officeDocument/2006/relationships/hyperlink" Target="https://api.twitter.com/1.1/geo/id/3b77caf94bfc81fe.json" TargetMode="External" /><Relationship Id="rId687" Type="http://schemas.openxmlformats.org/officeDocument/2006/relationships/hyperlink" Target="https://api.twitter.com/1.1/geo/id/3b77caf94bfc81fe.json" TargetMode="External" /><Relationship Id="rId688" Type="http://schemas.openxmlformats.org/officeDocument/2006/relationships/hyperlink" Target="https://api.twitter.com/1.1/geo/id/3b77caf94bfc81fe.json" TargetMode="External" /><Relationship Id="rId689" Type="http://schemas.openxmlformats.org/officeDocument/2006/relationships/hyperlink" Target="https://api.twitter.com/1.1/geo/id/ab2f2fac83aa388d.json" TargetMode="External" /><Relationship Id="rId690" Type="http://schemas.openxmlformats.org/officeDocument/2006/relationships/hyperlink" Target="https://api.twitter.com/1.1/geo/id/5a110d312052166f.json" TargetMode="External" /><Relationship Id="rId691" Type="http://schemas.openxmlformats.org/officeDocument/2006/relationships/hyperlink" Target="https://api.twitter.com/1.1/geo/id/3b77caf94bfc81fe.json" TargetMode="External" /><Relationship Id="rId692" Type="http://schemas.openxmlformats.org/officeDocument/2006/relationships/hyperlink" Target="https://api.twitter.com/1.1/geo/id/fbd6d2f5a4e4a15e.json" TargetMode="External" /><Relationship Id="rId693" Type="http://schemas.openxmlformats.org/officeDocument/2006/relationships/comments" Target="../comments1.xml" /><Relationship Id="rId694" Type="http://schemas.openxmlformats.org/officeDocument/2006/relationships/vmlDrawing" Target="../drawings/vmlDrawing1.vml" /><Relationship Id="rId695" Type="http://schemas.openxmlformats.org/officeDocument/2006/relationships/table" Target="../tables/table1.xml" /><Relationship Id="rId6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A92uEnhXR/?utm_source=ig_twitter_share&amp;igshid=1sbj9hcfndh1u" TargetMode="External" /><Relationship Id="rId2" Type="http://schemas.openxmlformats.org/officeDocument/2006/relationships/hyperlink" Target="https://twitter.com/i/web/status/1074330425923985409" TargetMode="External" /><Relationship Id="rId3" Type="http://schemas.openxmlformats.org/officeDocument/2006/relationships/hyperlink" Target="https://twitter.com/i/web/status/1078082452759986176" TargetMode="External" /><Relationship Id="rId4" Type="http://schemas.openxmlformats.org/officeDocument/2006/relationships/hyperlink" Target="https://www.instagram.com/p/BsZCSQhBi-Q/?utm_source=ig_twitter_share&amp;igshid=nsppot0hhcdx" TargetMode="External" /><Relationship Id="rId5" Type="http://schemas.openxmlformats.org/officeDocument/2006/relationships/hyperlink" Target="https://twitter.com/i/web/status/1089351490278445056" TargetMode="External" /><Relationship Id="rId6" Type="http://schemas.openxmlformats.org/officeDocument/2006/relationships/hyperlink" Target="https://twitter.com/i/web/status/1090792467627003904" TargetMode="External" /><Relationship Id="rId7" Type="http://schemas.openxmlformats.org/officeDocument/2006/relationships/hyperlink" Target="https://twitter.com/VICELAND/status/1092170864508846080" TargetMode="External" /><Relationship Id="rId8" Type="http://schemas.openxmlformats.org/officeDocument/2006/relationships/hyperlink" Target="https://twitter.com/viceland/status/1092170864508846080" TargetMode="External" /><Relationship Id="rId9" Type="http://schemas.openxmlformats.org/officeDocument/2006/relationships/hyperlink" Target="https://twitter.com/i/web/status/1081536753746542597" TargetMode="External" /><Relationship Id="rId10" Type="http://schemas.openxmlformats.org/officeDocument/2006/relationships/hyperlink" Target="https://twitter.com/i/web/status/1096514335126384640" TargetMode="External" /><Relationship Id="rId11" Type="http://schemas.openxmlformats.org/officeDocument/2006/relationships/hyperlink" Target="https://twitter.com/i/web/status/1096515968891785218" TargetMode="External" /><Relationship Id="rId12" Type="http://schemas.openxmlformats.org/officeDocument/2006/relationships/hyperlink" Target="https://www.instagram.com/p/BrLgskTFvRF/?utm_source=ig_twitter_share&amp;igshid=10el81ho36y7k" TargetMode="External" /><Relationship Id="rId13" Type="http://schemas.openxmlformats.org/officeDocument/2006/relationships/hyperlink" Target="https://www.instagram.com/p/BrIrPhEl4Fk/?utm_source=ig_twitter_share&amp;igshid=13zmwq3kdkfr6" TargetMode="External" /><Relationship Id="rId14" Type="http://schemas.openxmlformats.org/officeDocument/2006/relationships/hyperlink" Target="https://www.instagram.com/p/Bt01mrhn8TZ/?utm_source=ig_twitter_share&amp;igshid=6favpysrtr1i" TargetMode="External" /><Relationship Id="rId15" Type="http://schemas.openxmlformats.org/officeDocument/2006/relationships/hyperlink" Target="https://twitter.com/i/web/status/1079702618539200513" TargetMode="External" /><Relationship Id="rId16" Type="http://schemas.openxmlformats.org/officeDocument/2006/relationships/hyperlink" Target="https://www.instagram.com/p/BsFU2lnlQtc/?utm_source=ig_twitter_share&amp;igshid=jjl9o937ugop" TargetMode="External" /><Relationship Id="rId17" Type="http://schemas.openxmlformats.org/officeDocument/2006/relationships/hyperlink" Target="https://twitter.com/i/web/status/1080678479337709569" TargetMode="External" /><Relationship Id="rId18" Type="http://schemas.openxmlformats.org/officeDocument/2006/relationships/hyperlink" Target="https://www.instagram.com/p/BtEjWZuFmw-/?utm_source=ig_twitter_share&amp;igshid=3uy7gj0f1prf" TargetMode="External" /><Relationship Id="rId19" Type="http://schemas.openxmlformats.org/officeDocument/2006/relationships/hyperlink" Target="https://www.youtube.com/watch?v=c-HgBrVLv5I&amp;feature=youtu.be" TargetMode="External" /><Relationship Id="rId20" Type="http://schemas.openxmlformats.org/officeDocument/2006/relationships/hyperlink" Target="https://www.instagram.com/p/Bq_s00glJqZ/?utm_source=ig_twitter_share&amp;igshid=1b8f2erh4sohn" TargetMode="External" /><Relationship Id="rId21" Type="http://schemas.openxmlformats.org/officeDocument/2006/relationships/hyperlink" Target="https://www.instagram.com/p/BthMXmDFZDt/?utm_source=ig_twitter_share&amp;igshid=g7ubn0bb3u4m" TargetMode="External" /><Relationship Id="rId22" Type="http://schemas.openxmlformats.org/officeDocument/2006/relationships/hyperlink" Target="https://www.instagram.com/p/Btol3ICl-Cp/?utm_source=ig_twitter_share&amp;igshid=kh56fmvqzb6h" TargetMode="External" /><Relationship Id="rId23" Type="http://schemas.openxmlformats.org/officeDocument/2006/relationships/hyperlink" Target="https://www.instagram.com/p/Bt1mf7il7bA/?utm_source=ig_twitter_share&amp;igshid=i50u63vjo8p5" TargetMode="External" /><Relationship Id="rId24" Type="http://schemas.openxmlformats.org/officeDocument/2006/relationships/hyperlink" Target="https://www.instagram.com/p/Bt6kZUulp5k/?utm_source=ig_twitter_share&amp;igshid=5i38qbqwhixm" TargetMode="External" /><Relationship Id="rId25" Type="http://schemas.openxmlformats.org/officeDocument/2006/relationships/hyperlink" Target="https://pbs.twimg.com/media/Dt8kfZaWwAAiA2c.jpg" TargetMode="External" /><Relationship Id="rId26" Type="http://schemas.openxmlformats.org/officeDocument/2006/relationships/hyperlink" Target="https://pbs.twimg.com/tweet_video_thumb/Dua9e2TVAAEF7B4.jpg" TargetMode="External" /><Relationship Id="rId27" Type="http://schemas.openxmlformats.org/officeDocument/2006/relationships/hyperlink" Target="http://pbs.twimg.com/profile_images/957581577768394752/pGK0usTf_normal.jpg" TargetMode="External" /><Relationship Id="rId28" Type="http://schemas.openxmlformats.org/officeDocument/2006/relationships/hyperlink" Target="http://pbs.twimg.com/profile_images/1064578562970214400/hBgFsMbd_normal.jpg" TargetMode="External" /><Relationship Id="rId29" Type="http://schemas.openxmlformats.org/officeDocument/2006/relationships/hyperlink" Target="https://pbs.twimg.com/media/Dt8kfZaWwAAiA2c.jpg" TargetMode="External" /><Relationship Id="rId30" Type="http://schemas.openxmlformats.org/officeDocument/2006/relationships/hyperlink" Target="http://pbs.twimg.com/profile_images/1042964410992615426/f-me7Ab9_normal.jpg" TargetMode="External" /><Relationship Id="rId31" Type="http://schemas.openxmlformats.org/officeDocument/2006/relationships/hyperlink" Target="https://pbs.twimg.com/tweet_video_thumb/Dua9e2TVAAEF7B4.jpg" TargetMode="External" /><Relationship Id="rId32" Type="http://schemas.openxmlformats.org/officeDocument/2006/relationships/hyperlink" Target="http://pbs.twimg.com/profile_images/2407764310/rqs7uge3p5dpok089j3u_normal.jpeg" TargetMode="External" /><Relationship Id="rId33" Type="http://schemas.openxmlformats.org/officeDocument/2006/relationships/hyperlink" Target="http://pbs.twimg.com/profile_images/1009432826612191232/FjH90hFH_normal.jpg" TargetMode="External" /><Relationship Id="rId34" Type="http://schemas.openxmlformats.org/officeDocument/2006/relationships/hyperlink" Target="http://pbs.twimg.com/profile_images/573928103191273472/1DWgpgBi_normal.jpeg" TargetMode="External" /><Relationship Id="rId35" Type="http://schemas.openxmlformats.org/officeDocument/2006/relationships/hyperlink" Target="http://pbs.twimg.com/profile_images/1086962341529423872/OHi7VTnr_normal.jpg" TargetMode="External" /><Relationship Id="rId36" Type="http://schemas.openxmlformats.org/officeDocument/2006/relationships/hyperlink" Target="http://pbs.twimg.com/profile_images/1081843410518953984/Sl5UTVnP_normal.jpg" TargetMode="External" /><Relationship Id="rId37" Type="http://schemas.openxmlformats.org/officeDocument/2006/relationships/hyperlink" Target="http://pbs.twimg.com/profile_images/960344183100854277/gCjRiPAs_normal.jpg" TargetMode="External" /><Relationship Id="rId38" Type="http://schemas.openxmlformats.org/officeDocument/2006/relationships/hyperlink" Target="http://pbs.twimg.com/profile_images/763660159537197056/QFlj9rRg_normal.jpg" TargetMode="External" /><Relationship Id="rId39" Type="http://schemas.openxmlformats.org/officeDocument/2006/relationships/hyperlink" Target="http://pbs.twimg.com/profile_images/1014894537490255875/dEPVuG2u_normal.jpg" TargetMode="External" /><Relationship Id="rId40" Type="http://schemas.openxmlformats.org/officeDocument/2006/relationships/hyperlink" Target="http://pbs.twimg.com/profile_images/1084609752083189767/DZiDfE8T_normal.jpg" TargetMode="External" /><Relationship Id="rId41" Type="http://schemas.openxmlformats.org/officeDocument/2006/relationships/hyperlink" Target="http://pbs.twimg.com/profile_images/668199547395551232/s1b9WfGZ_normal.jpg" TargetMode="External" /><Relationship Id="rId42" Type="http://schemas.openxmlformats.org/officeDocument/2006/relationships/hyperlink" Target="http://pbs.twimg.com/profile_images/1010283144761597952/TU3r9uog_normal.jpg" TargetMode="External" /><Relationship Id="rId43" Type="http://schemas.openxmlformats.org/officeDocument/2006/relationships/hyperlink" Target="http://pbs.twimg.com/profile_images/1086577324835758083/cI8x0ScD_normal.jpg" TargetMode="External" /><Relationship Id="rId44" Type="http://schemas.openxmlformats.org/officeDocument/2006/relationships/hyperlink" Target="http://pbs.twimg.com/profile_images/1089371240698015745/OU26QJZn_normal.jpg" TargetMode="External" /><Relationship Id="rId45" Type="http://schemas.openxmlformats.org/officeDocument/2006/relationships/hyperlink" Target="http://pbs.twimg.com/profile_images/1081534740564369413/psK-Sjo8_normal.jpg" TargetMode="External" /><Relationship Id="rId46" Type="http://schemas.openxmlformats.org/officeDocument/2006/relationships/hyperlink" Target="http://pbs.twimg.com/profile_images/1081534740564369413/psK-Sjo8_normal.jpg" TargetMode="External" /><Relationship Id="rId47" Type="http://schemas.openxmlformats.org/officeDocument/2006/relationships/hyperlink" Target="http://pbs.twimg.com/profile_images/2294481540/dkmz3eu0qwd5x3vqvzqg_normal.jpeg" TargetMode="External" /><Relationship Id="rId48" Type="http://schemas.openxmlformats.org/officeDocument/2006/relationships/hyperlink" Target="http://pbs.twimg.com/profile_images/1093984930365927424/Jh_6LCsx_normal.jpg" TargetMode="External" /><Relationship Id="rId49" Type="http://schemas.openxmlformats.org/officeDocument/2006/relationships/hyperlink" Target="http://pbs.twimg.com/profile_images/997650301908746241/ITbdJGoy_normal.jpg" TargetMode="External" /><Relationship Id="rId50" Type="http://schemas.openxmlformats.org/officeDocument/2006/relationships/hyperlink" Target="http://pbs.twimg.com/profile_images/1091086215430971392/6pxItIKX_normal.jpg" TargetMode="External" /><Relationship Id="rId51" Type="http://schemas.openxmlformats.org/officeDocument/2006/relationships/hyperlink" Target="http://pbs.twimg.com/profile_images/596709062940602368/hACcRqk2_normal.jp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1093368693847814145/txKMm1o7_normal.jpg" TargetMode="External" /><Relationship Id="rId54" Type="http://schemas.openxmlformats.org/officeDocument/2006/relationships/hyperlink" Target="http://pbs.twimg.com/profile_images/620011370440970240/SgZWb8mr_normal.jpg" TargetMode="External" /><Relationship Id="rId55" Type="http://schemas.openxmlformats.org/officeDocument/2006/relationships/hyperlink" Target="http://pbs.twimg.com/profile_images/931597865608151047/Dg3ICq-k_normal.jpg" TargetMode="External" /><Relationship Id="rId56" Type="http://schemas.openxmlformats.org/officeDocument/2006/relationships/hyperlink" Target="http://pbs.twimg.com/profile_images/1023281197718429697/A67g1_mQ_normal.jpg" TargetMode="External" /><Relationship Id="rId57" Type="http://schemas.openxmlformats.org/officeDocument/2006/relationships/hyperlink" Target="http://pbs.twimg.com/profile_images/855643127541104640/zd0D0r2D_normal.jpg" TargetMode="External" /><Relationship Id="rId58" Type="http://schemas.openxmlformats.org/officeDocument/2006/relationships/hyperlink" Target="http://pbs.twimg.com/profile_images/855643127541104640/zd0D0r2D_normal.jpg" TargetMode="External" /><Relationship Id="rId59" Type="http://schemas.openxmlformats.org/officeDocument/2006/relationships/hyperlink" Target="http://pbs.twimg.com/profile_images/855643127541104640/zd0D0r2D_normal.jpg" TargetMode="External" /><Relationship Id="rId60" Type="http://schemas.openxmlformats.org/officeDocument/2006/relationships/hyperlink" Target="http://pbs.twimg.com/profile_images/855643127541104640/zd0D0r2D_normal.jpg" TargetMode="External" /><Relationship Id="rId61" Type="http://schemas.openxmlformats.org/officeDocument/2006/relationships/hyperlink" Target="http://pbs.twimg.com/profile_images/855643127541104640/zd0D0r2D_normal.jpg" TargetMode="External" /><Relationship Id="rId62" Type="http://schemas.openxmlformats.org/officeDocument/2006/relationships/hyperlink" Target="http://pbs.twimg.com/profile_images/454719400617054208/AwdShxM3_normal.jpeg" TargetMode="External" /><Relationship Id="rId63" Type="http://schemas.openxmlformats.org/officeDocument/2006/relationships/hyperlink" Target="http://pbs.twimg.com/profile_images/855643127541104640/zd0D0r2D_normal.jpg" TargetMode="External" /><Relationship Id="rId64" Type="http://schemas.openxmlformats.org/officeDocument/2006/relationships/hyperlink" Target="http://pbs.twimg.com/profile_images/454719400617054208/AwdShxM3_normal.jpeg" TargetMode="External" /><Relationship Id="rId65" Type="http://schemas.openxmlformats.org/officeDocument/2006/relationships/hyperlink" Target="http://pbs.twimg.com/profile_images/855643127541104640/zd0D0r2D_normal.jpg" TargetMode="External" /><Relationship Id="rId66" Type="http://schemas.openxmlformats.org/officeDocument/2006/relationships/hyperlink" Target="http://pbs.twimg.com/profile_images/1138968668/Bill_Esparza_with_Mezcal_at_Corazon_de_Maguey_-_Copy_normal.JPG" TargetMode="External" /><Relationship Id="rId67" Type="http://schemas.openxmlformats.org/officeDocument/2006/relationships/hyperlink" Target="http://pbs.twimg.com/profile_images/855643127541104640/zd0D0r2D_normal.jpg" TargetMode="External" /><Relationship Id="rId68" Type="http://schemas.openxmlformats.org/officeDocument/2006/relationships/hyperlink" Target="http://pbs.twimg.com/profile_images/855643127541104640/zd0D0r2D_normal.jpg" TargetMode="External" /><Relationship Id="rId69" Type="http://schemas.openxmlformats.org/officeDocument/2006/relationships/hyperlink" Target="http://pbs.twimg.com/profile_images/855643127541104640/zd0D0r2D_normal.jpg" TargetMode="External" /><Relationship Id="rId70" Type="http://schemas.openxmlformats.org/officeDocument/2006/relationships/hyperlink" Target="http://pbs.twimg.com/profile_images/855643127541104640/zd0D0r2D_normal.jpg" TargetMode="External" /><Relationship Id="rId71" Type="http://schemas.openxmlformats.org/officeDocument/2006/relationships/hyperlink" Target="http://pbs.twimg.com/profile_images/855643127541104640/zd0D0r2D_normal.jpg" TargetMode="External" /><Relationship Id="rId72" Type="http://schemas.openxmlformats.org/officeDocument/2006/relationships/hyperlink" Target="http://pbs.twimg.com/profile_images/855643127541104640/zd0D0r2D_normal.jpg" TargetMode="External" /><Relationship Id="rId73" Type="http://schemas.openxmlformats.org/officeDocument/2006/relationships/hyperlink" Target="http://pbs.twimg.com/profile_images/1010283144761597952/TU3r9uog_normal.jpg" TargetMode="External" /><Relationship Id="rId74" Type="http://schemas.openxmlformats.org/officeDocument/2006/relationships/hyperlink" Target="http://pbs.twimg.com/profile_images/855643127541104640/zd0D0r2D_normal.jpg" TargetMode="External" /><Relationship Id="rId75" Type="http://schemas.openxmlformats.org/officeDocument/2006/relationships/hyperlink" Target="http://pbs.twimg.com/profile_images/855643127541104640/zd0D0r2D_normal.jpg" TargetMode="External" /><Relationship Id="rId76" Type="http://schemas.openxmlformats.org/officeDocument/2006/relationships/hyperlink" Target="http://pbs.twimg.com/profile_images/855643127541104640/zd0D0r2D_normal.jpg" TargetMode="External" /><Relationship Id="rId77" Type="http://schemas.openxmlformats.org/officeDocument/2006/relationships/hyperlink" Target="http://pbs.twimg.com/profile_images/855643127541104640/zd0D0r2D_normal.jpg" TargetMode="External" /><Relationship Id="rId78" Type="http://schemas.openxmlformats.org/officeDocument/2006/relationships/hyperlink" Target="http://pbs.twimg.com/profile_images/855643127541104640/zd0D0r2D_normal.jpg" TargetMode="External" /><Relationship Id="rId79" Type="http://schemas.openxmlformats.org/officeDocument/2006/relationships/hyperlink" Target="http://pbs.twimg.com/profile_images/855643127541104640/zd0D0r2D_normal.jpg" TargetMode="External" /><Relationship Id="rId80" Type="http://schemas.openxmlformats.org/officeDocument/2006/relationships/hyperlink" Target="http://pbs.twimg.com/profile_images/855643127541104640/zd0D0r2D_normal.jpg" TargetMode="External" /><Relationship Id="rId81" Type="http://schemas.openxmlformats.org/officeDocument/2006/relationships/hyperlink" Target="http://pbs.twimg.com/profile_images/631433468983902208/oY21K5sz_normal.jpg" TargetMode="External" /><Relationship Id="rId82" Type="http://schemas.openxmlformats.org/officeDocument/2006/relationships/hyperlink" Target="http://pbs.twimg.com/profile_images/631433468983902208/oY21K5sz_normal.jpg" TargetMode="External" /><Relationship Id="rId83" Type="http://schemas.openxmlformats.org/officeDocument/2006/relationships/hyperlink" Target="http://pbs.twimg.com/profile_images/855643127541104640/zd0D0r2D_normal.jpg" TargetMode="External" /><Relationship Id="rId84" Type="http://schemas.openxmlformats.org/officeDocument/2006/relationships/hyperlink" Target="http://pbs.twimg.com/profile_images/972526968296976385/Hx8nXAY1_normal.jpg" TargetMode="External" /><Relationship Id="rId85" Type="http://schemas.openxmlformats.org/officeDocument/2006/relationships/hyperlink" Target="http://pbs.twimg.com/profile_images/855643127541104640/zd0D0r2D_normal.jpg" TargetMode="External" /><Relationship Id="rId86" Type="http://schemas.openxmlformats.org/officeDocument/2006/relationships/hyperlink" Target="http://pbs.twimg.com/profile_images/855643127541104640/zd0D0r2D_normal.jpg" TargetMode="External" /><Relationship Id="rId87" Type="http://schemas.openxmlformats.org/officeDocument/2006/relationships/hyperlink" Target="http://pbs.twimg.com/profile_images/855643127541104640/zd0D0r2D_normal.jpg" TargetMode="External" /><Relationship Id="rId88" Type="http://schemas.openxmlformats.org/officeDocument/2006/relationships/hyperlink" Target="http://pbs.twimg.com/profile_images/855643127541104640/zd0D0r2D_normal.jpg" TargetMode="External" /><Relationship Id="rId89" Type="http://schemas.openxmlformats.org/officeDocument/2006/relationships/hyperlink" Target="http://pbs.twimg.com/profile_images/855643127541104640/zd0D0r2D_normal.jpg" TargetMode="External" /><Relationship Id="rId90" Type="http://schemas.openxmlformats.org/officeDocument/2006/relationships/hyperlink" Target="http://pbs.twimg.com/profile_images/855643127541104640/zd0D0r2D_normal.jpg" TargetMode="External" /><Relationship Id="rId91" Type="http://schemas.openxmlformats.org/officeDocument/2006/relationships/hyperlink" Target="http://pbs.twimg.com/profile_images/855643127541104640/zd0D0r2D_normal.jpg" TargetMode="External" /><Relationship Id="rId92" Type="http://schemas.openxmlformats.org/officeDocument/2006/relationships/hyperlink" Target="http://pbs.twimg.com/profile_images/672897884442857472/zvERrVbo_normal.jpg" TargetMode="External" /><Relationship Id="rId93" Type="http://schemas.openxmlformats.org/officeDocument/2006/relationships/hyperlink" Target="http://pbs.twimg.com/profile_images/855643127541104640/zd0D0r2D_normal.jpg" TargetMode="External" /><Relationship Id="rId94" Type="http://schemas.openxmlformats.org/officeDocument/2006/relationships/hyperlink" Target="http://pbs.twimg.com/profile_images/1089409802931982337/7X4j074i_normal.jpg" TargetMode="External" /><Relationship Id="rId95" Type="http://schemas.openxmlformats.org/officeDocument/2006/relationships/hyperlink" Target="http://pbs.twimg.com/profile_images/855643127541104640/zd0D0r2D_normal.jpg" TargetMode="External" /><Relationship Id="rId96" Type="http://schemas.openxmlformats.org/officeDocument/2006/relationships/hyperlink" Target="http://pbs.twimg.com/profile_images/855643127541104640/zd0D0r2D_normal.jpg" TargetMode="External" /><Relationship Id="rId97" Type="http://schemas.openxmlformats.org/officeDocument/2006/relationships/hyperlink" Target="http://pbs.twimg.com/profile_images/855643127541104640/zd0D0r2D_normal.jpg" TargetMode="External" /><Relationship Id="rId98" Type="http://schemas.openxmlformats.org/officeDocument/2006/relationships/hyperlink" Target="http://pbs.twimg.com/profile_images/855643127541104640/zd0D0r2D_normal.jpg" TargetMode="External" /><Relationship Id="rId99" Type="http://schemas.openxmlformats.org/officeDocument/2006/relationships/hyperlink" Target="http://pbs.twimg.com/profile_images/855643127541104640/zd0D0r2D_normal.jpg" TargetMode="External" /><Relationship Id="rId100" Type="http://schemas.openxmlformats.org/officeDocument/2006/relationships/hyperlink" Target="http://pbs.twimg.com/profile_images/855643127541104640/zd0D0r2D_normal.jpg" TargetMode="External" /><Relationship Id="rId101" Type="http://schemas.openxmlformats.org/officeDocument/2006/relationships/hyperlink" Target="http://pbs.twimg.com/profile_images/855643127541104640/zd0D0r2D_normal.jpg" TargetMode="External" /><Relationship Id="rId102" Type="http://schemas.openxmlformats.org/officeDocument/2006/relationships/hyperlink" Target="http://pbs.twimg.com/profile_images/1073049172436078592/EavrYhCn_normal.jpg" TargetMode="External" /><Relationship Id="rId103" Type="http://schemas.openxmlformats.org/officeDocument/2006/relationships/hyperlink" Target="http://pbs.twimg.com/profile_images/855643127541104640/zd0D0r2D_normal.jpg" TargetMode="External" /><Relationship Id="rId104" Type="http://schemas.openxmlformats.org/officeDocument/2006/relationships/hyperlink" Target="http://pbs.twimg.com/profile_images/855643127541104640/zd0D0r2D_normal.jpg" TargetMode="External" /><Relationship Id="rId105" Type="http://schemas.openxmlformats.org/officeDocument/2006/relationships/hyperlink" Target="http://pbs.twimg.com/profile_images/875402344778702848/T5UKOyPO_normal.jpg" TargetMode="External" /><Relationship Id="rId106" Type="http://schemas.openxmlformats.org/officeDocument/2006/relationships/hyperlink" Target="http://pbs.twimg.com/profile_images/855643127541104640/zd0D0r2D_normal.jpg" TargetMode="External" /><Relationship Id="rId107" Type="http://schemas.openxmlformats.org/officeDocument/2006/relationships/hyperlink" Target="http://pbs.twimg.com/profile_images/855643127541104640/zd0D0r2D_normal.jpg" TargetMode="External" /><Relationship Id="rId108" Type="http://schemas.openxmlformats.org/officeDocument/2006/relationships/hyperlink" Target="http://pbs.twimg.com/profile_images/855643127541104640/zd0D0r2D_normal.jpg" TargetMode="External" /><Relationship Id="rId109" Type="http://schemas.openxmlformats.org/officeDocument/2006/relationships/hyperlink" Target="http://pbs.twimg.com/profile_images/855643127541104640/zd0D0r2D_normal.jpg" TargetMode="External" /><Relationship Id="rId110" Type="http://schemas.openxmlformats.org/officeDocument/2006/relationships/hyperlink" Target="http://pbs.twimg.com/profile_images/855643127541104640/zd0D0r2D_normal.jpg" TargetMode="External" /><Relationship Id="rId111" Type="http://schemas.openxmlformats.org/officeDocument/2006/relationships/hyperlink" Target="http://pbs.twimg.com/profile_images/855643127541104640/zd0D0r2D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pbs.twimg.com/profile_images/855643127541104640/zd0D0r2D_normal.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pbs.twimg.com/profile_images/855643127541104640/zd0D0r2D_normal.jpg" TargetMode="External" /><Relationship Id="rId123" Type="http://schemas.openxmlformats.org/officeDocument/2006/relationships/hyperlink" Target="http://pbs.twimg.com/profile_images/855643127541104640/zd0D0r2D_normal.jpg" TargetMode="External" /><Relationship Id="rId124" Type="http://schemas.openxmlformats.org/officeDocument/2006/relationships/hyperlink" Target="http://pbs.twimg.com/profile_images/855643127541104640/zd0D0r2D_normal.jpg" TargetMode="External" /><Relationship Id="rId125" Type="http://schemas.openxmlformats.org/officeDocument/2006/relationships/hyperlink" Target="http://pbs.twimg.com/profile_images/851476103990394880/Dvd4zNss_normal.jpg" TargetMode="External" /><Relationship Id="rId126" Type="http://schemas.openxmlformats.org/officeDocument/2006/relationships/hyperlink" Target="http://pbs.twimg.com/profile_images/855643127541104640/zd0D0r2D_normal.jpg" TargetMode="External" /><Relationship Id="rId127" Type="http://schemas.openxmlformats.org/officeDocument/2006/relationships/hyperlink" Target="http://pbs.twimg.com/profile_images/855643127541104640/zd0D0r2D_normal.jpg" TargetMode="External" /><Relationship Id="rId128" Type="http://schemas.openxmlformats.org/officeDocument/2006/relationships/hyperlink" Target="http://pbs.twimg.com/profile_images/855643127541104640/zd0D0r2D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855643127541104640/zd0D0r2D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855643127541104640/zd0D0r2D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855643127541104640/zd0D0r2D_normal.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1008086060537008128/_xdGgj-f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1103334085/twitter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1008086060537008128/_xdGgj-f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855643127541104640/zd0D0r2D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43619552344793089/oAilpZKu_normal.jpg" TargetMode="External" /><Relationship Id="rId190" Type="http://schemas.openxmlformats.org/officeDocument/2006/relationships/hyperlink" Target="https://twitter.com/#!/jesuispipis/status/1069805125420675073" TargetMode="External" /><Relationship Id="rId191" Type="http://schemas.openxmlformats.org/officeDocument/2006/relationships/hyperlink" Target="https://twitter.com/#!/waffleye/status/1070378981709488128" TargetMode="External" /><Relationship Id="rId192" Type="http://schemas.openxmlformats.org/officeDocument/2006/relationships/hyperlink" Target="https://twitter.com/#!/highfinanceshow/status/1071615363178217473" TargetMode="External" /><Relationship Id="rId193" Type="http://schemas.openxmlformats.org/officeDocument/2006/relationships/hyperlink" Target="https://twitter.com/#!/missamanda1895/status/1072603169786597377" TargetMode="External" /><Relationship Id="rId194" Type="http://schemas.openxmlformats.org/officeDocument/2006/relationships/hyperlink" Target="https://twitter.com/#!/blinke11/status/1073753911746486274" TargetMode="External" /><Relationship Id="rId195" Type="http://schemas.openxmlformats.org/officeDocument/2006/relationships/hyperlink" Target="https://twitter.com/#!/n7nms/status/1074330425923985409" TargetMode="External" /><Relationship Id="rId196" Type="http://schemas.openxmlformats.org/officeDocument/2006/relationships/hyperlink" Target="https://twitter.com/#!/richnwdc/status/1078082452759986176" TargetMode="External" /><Relationship Id="rId197" Type="http://schemas.openxmlformats.org/officeDocument/2006/relationships/hyperlink" Target="https://twitter.com/#!/periodpam/status/1080681924887224322" TargetMode="External" /><Relationship Id="rId198" Type="http://schemas.openxmlformats.org/officeDocument/2006/relationships/hyperlink" Target="https://twitter.com/#!/cold9111/status/1080683090744365057" TargetMode="External" /><Relationship Id="rId199" Type="http://schemas.openxmlformats.org/officeDocument/2006/relationships/hyperlink" Target="https://twitter.com/#!/chefapelila/status/1080756114944229376" TargetMode="External" /><Relationship Id="rId200" Type="http://schemas.openxmlformats.org/officeDocument/2006/relationships/hyperlink" Target="https://twitter.com/#!/djgotvapes/status/1080894158133448706" TargetMode="External" /><Relationship Id="rId201" Type="http://schemas.openxmlformats.org/officeDocument/2006/relationships/hyperlink" Target="https://twitter.com/#!/badmaashla/status/1082773617337864192" TargetMode="External" /><Relationship Id="rId202" Type="http://schemas.openxmlformats.org/officeDocument/2006/relationships/hyperlink" Target="https://twitter.com/#!/cannabistsgroup/status/1087723523794178050" TargetMode="External" /><Relationship Id="rId203" Type="http://schemas.openxmlformats.org/officeDocument/2006/relationships/hyperlink" Target="https://twitter.com/#!/jackiemae_18/status/1089351490278445056" TargetMode="External" /><Relationship Id="rId204" Type="http://schemas.openxmlformats.org/officeDocument/2006/relationships/hyperlink" Target="https://twitter.com/#!/druyljjr/status/1090792467627003904" TargetMode="External" /><Relationship Id="rId205" Type="http://schemas.openxmlformats.org/officeDocument/2006/relationships/hyperlink" Target="https://twitter.com/#!/andyjuett/status/1073991203299966977" TargetMode="External" /><Relationship Id="rId206" Type="http://schemas.openxmlformats.org/officeDocument/2006/relationships/hyperlink" Target="https://twitter.com/#!/cannaboisseurs/status/1092176815676772357" TargetMode="External" /><Relationship Id="rId207" Type="http://schemas.openxmlformats.org/officeDocument/2006/relationships/hyperlink" Target="https://twitter.com/#!/bluntbuckeye/status/1092195088124411905" TargetMode="External" /><Relationship Id="rId208" Type="http://schemas.openxmlformats.org/officeDocument/2006/relationships/hyperlink" Target="https://twitter.com/#!/daneyeel1/status/1081536753746542597" TargetMode="External" /><Relationship Id="rId209" Type="http://schemas.openxmlformats.org/officeDocument/2006/relationships/hyperlink" Target="https://twitter.com/#!/daneyeel1/status/1092930327054635009" TargetMode="External" /><Relationship Id="rId210" Type="http://schemas.openxmlformats.org/officeDocument/2006/relationships/hyperlink" Target="https://twitter.com/#!/vanessareen/status/1093800778353889285" TargetMode="External" /><Relationship Id="rId211" Type="http://schemas.openxmlformats.org/officeDocument/2006/relationships/hyperlink" Target="https://twitter.com/#!/offgrid/status/1094392212597682177" TargetMode="External" /><Relationship Id="rId212" Type="http://schemas.openxmlformats.org/officeDocument/2006/relationships/hyperlink" Target="https://twitter.com/#!/cloudcreamery/status/1094788453919711232" TargetMode="External" /><Relationship Id="rId213" Type="http://schemas.openxmlformats.org/officeDocument/2006/relationships/hyperlink" Target="https://twitter.com/#!/jeffpossiel/status/1095023917805096961" TargetMode="External" /><Relationship Id="rId214" Type="http://schemas.openxmlformats.org/officeDocument/2006/relationships/hyperlink" Target="https://twitter.com/#!/chuckweets/status/1095827738974396417" TargetMode="External" /><Relationship Id="rId215" Type="http://schemas.openxmlformats.org/officeDocument/2006/relationships/hyperlink" Target="https://twitter.com/#!/emflow86/status/1095897060677746688" TargetMode="External" /><Relationship Id="rId216" Type="http://schemas.openxmlformats.org/officeDocument/2006/relationships/hyperlink" Target="https://twitter.com/#!/blondtradgard/status/1096259459972706305" TargetMode="External" /><Relationship Id="rId217" Type="http://schemas.openxmlformats.org/officeDocument/2006/relationships/hyperlink" Target="https://twitter.com/#!/sir_blobfish/status/1096514335126384640" TargetMode="External" /><Relationship Id="rId218" Type="http://schemas.openxmlformats.org/officeDocument/2006/relationships/hyperlink" Target="https://twitter.com/#!/blahblah420blaa/status/1096515968891785218" TargetMode="External" /><Relationship Id="rId219" Type="http://schemas.openxmlformats.org/officeDocument/2006/relationships/hyperlink" Target="https://twitter.com/#!/cohenonthecobb/status/1097353449824493568" TargetMode="External" /><Relationship Id="rId220" Type="http://schemas.openxmlformats.org/officeDocument/2006/relationships/hyperlink" Target="https://twitter.com/#!/cannabisencyclo/status/1070437454161698817" TargetMode="External" /><Relationship Id="rId221" Type="http://schemas.openxmlformats.org/officeDocument/2006/relationships/hyperlink" Target="https://twitter.com/#!/cannabisencyclo/status/1070437753710493696" TargetMode="External" /><Relationship Id="rId222" Type="http://schemas.openxmlformats.org/officeDocument/2006/relationships/hyperlink" Target="https://twitter.com/#!/cannabisencyclo/status/1070453215278166017" TargetMode="External" /><Relationship Id="rId223" Type="http://schemas.openxmlformats.org/officeDocument/2006/relationships/hyperlink" Target="https://twitter.com/#!/cannabisencyclo/status/1070610643072503809" TargetMode="External" /><Relationship Id="rId224" Type="http://schemas.openxmlformats.org/officeDocument/2006/relationships/hyperlink" Target="https://twitter.com/#!/cannabisencyclo/status/1070610965220204544" TargetMode="External" /><Relationship Id="rId225" Type="http://schemas.openxmlformats.org/officeDocument/2006/relationships/hyperlink" Target="https://twitter.com/#!/chefyusef/status/1071862990301843458" TargetMode="External" /><Relationship Id="rId226" Type="http://schemas.openxmlformats.org/officeDocument/2006/relationships/hyperlink" Target="https://twitter.com/#!/cannabisencyclo/status/1071463950750007297" TargetMode="External" /><Relationship Id="rId227" Type="http://schemas.openxmlformats.org/officeDocument/2006/relationships/hyperlink" Target="https://twitter.com/#!/chefyusef/status/1095693564997132294" TargetMode="External" /><Relationship Id="rId228" Type="http://schemas.openxmlformats.org/officeDocument/2006/relationships/hyperlink" Target="https://twitter.com/#!/cannabisencyclo/status/1072523652975992832" TargetMode="External" /><Relationship Id="rId229" Type="http://schemas.openxmlformats.org/officeDocument/2006/relationships/hyperlink" Target="https://twitter.com/#!/streetgourmetla/status/1072603018053455874" TargetMode="External" /><Relationship Id="rId230" Type="http://schemas.openxmlformats.org/officeDocument/2006/relationships/hyperlink" Target="https://twitter.com/#!/cannabisencyclo/status/1072602137610346499" TargetMode="External" /><Relationship Id="rId231" Type="http://schemas.openxmlformats.org/officeDocument/2006/relationships/hyperlink" Target="https://twitter.com/#!/cannabisencyclo/status/1073432632577318912" TargetMode="External" /><Relationship Id="rId232" Type="http://schemas.openxmlformats.org/officeDocument/2006/relationships/hyperlink" Target="https://twitter.com/#!/cannabisencyclo/status/1073471982652612608" TargetMode="External" /><Relationship Id="rId233" Type="http://schemas.openxmlformats.org/officeDocument/2006/relationships/hyperlink" Target="https://twitter.com/#!/cannabisencyclo/status/1073632121850191872" TargetMode="External" /><Relationship Id="rId234" Type="http://schemas.openxmlformats.org/officeDocument/2006/relationships/hyperlink" Target="https://twitter.com/#!/cannabisencyclo/status/1073678129745534978" TargetMode="External" /><Relationship Id="rId235" Type="http://schemas.openxmlformats.org/officeDocument/2006/relationships/hyperlink" Target="https://twitter.com/#!/cannabisencyclo/status/1073841839076065280" TargetMode="External" /><Relationship Id="rId236" Type="http://schemas.openxmlformats.org/officeDocument/2006/relationships/hyperlink" Target="https://twitter.com/#!/andyjuett/status/1091356072474927104" TargetMode="External" /><Relationship Id="rId237" Type="http://schemas.openxmlformats.org/officeDocument/2006/relationships/hyperlink" Target="https://twitter.com/#!/cannabisencyclo/status/1073981013947121664" TargetMode="External" /><Relationship Id="rId238" Type="http://schemas.openxmlformats.org/officeDocument/2006/relationships/hyperlink" Target="https://twitter.com/#!/cannabisencyclo/status/1073980568977559553" TargetMode="External" /><Relationship Id="rId239" Type="http://schemas.openxmlformats.org/officeDocument/2006/relationships/hyperlink" Target="https://twitter.com/#!/cannabisencyclo/status/1073981906247548934" TargetMode="External" /><Relationship Id="rId240" Type="http://schemas.openxmlformats.org/officeDocument/2006/relationships/hyperlink" Target="https://twitter.com/#!/cannabisencyclo/status/1075581491529244672" TargetMode="External" /><Relationship Id="rId241" Type="http://schemas.openxmlformats.org/officeDocument/2006/relationships/hyperlink" Target="https://twitter.com/#!/cannabisencyclo/status/1075787847599157248" TargetMode="External" /><Relationship Id="rId242" Type="http://schemas.openxmlformats.org/officeDocument/2006/relationships/hyperlink" Target="https://twitter.com/#!/cannabisencyclo/status/1075789038114635777" TargetMode="External" /><Relationship Id="rId243" Type="http://schemas.openxmlformats.org/officeDocument/2006/relationships/hyperlink" Target="https://twitter.com/#!/cannabisencyclo/status/1075917998035103745" TargetMode="External" /><Relationship Id="rId244" Type="http://schemas.openxmlformats.org/officeDocument/2006/relationships/hyperlink" Target="https://twitter.com/#!/thesethwatson/status/1076139870979002370" TargetMode="External" /><Relationship Id="rId245" Type="http://schemas.openxmlformats.org/officeDocument/2006/relationships/hyperlink" Target="https://twitter.com/#!/thesethwatson/status/1076161314677026816" TargetMode="External" /><Relationship Id="rId246" Type="http://schemas.openxmlformats.org/officeDocument/2006/relationships/hyperlink" Target="https://twitter.com/#!/cannabisencyclo/status/1076147200256700416" TargetMode="External" /><Relationship Id="rId247" Type="http://schemas.openxmlformats.org/officeDocument/2006/relationships/hyperlink" Target="https://twitter.com/#!/vanessamarigold/status/1076149449544523776" TargetMode="External" /><Relationship Id="rId248" Type="http://schemas.openxmlformats.org/officeDocument/2006/relationships/hyperlink" Target="https://twitter.com/#!/cannabisencyclo/status/1076136618384224256" TargetMode="External" /><Relationship Id="rId249" Type="http://schemas.openxmlformats.org/officeDocument/2006/relationships/hyperlink" Target="https://twitter.com/#!/cannabisencyclo/status/1076149866881929216" TargetMode="External" /><Relationship Id="rId250" Type="http://schemas.openxmlformats.org/officeDocument/2006/relationships/hyperlink" Target="https://twitter.com/#!/cannabisencyclo/status/1077618117231095808" TargetMode="External" /><Relationship Id="rId251" Type="http://schemas.openxmlformats.org/officeDocument/2006/relationships/hyperlink" Target="https://twitter.com/#!/cannabisencyclo/status/1077618749748854784" TargetMode="External" /><Relationship Id="rId252" Type="http://schemas.openxmlformats.org/officeDocument/2006/relationships/hyperlink" Target="https://twitter.com/#!/cannabisencyclo/status/1078316102306824192" TargetMode="External" /><Relationship Id="rId253" Type="http://schemas.openxmlformats.org/officeDocument/2006/relationships/hyperlink" Target="https://twitter.com/#!/cannabisencyclo/status/1079072736243113984" TargetMode="External" /><Relationship Id="rId254" Type="http://schemas.openxmlformats.org/officeDocument/2006/relationships/hyperlink" Target="https://twitter.com/#!/cannabisencyclo/status/1079996498085998592" TargetMode="External" /><Relationship Id="rId255" Type="http://schemas.openxmlformats.org/officeDocument/2006/relationships/hyperlink" Target="https://twitter.com/#!/theherbalcult/status/1079702618539200513" TargetMode="External" /><Relationship Id="rId256" Type="http://schemas.openxmlformats.org/officeDocument/2006/relationships/hyperlink" Target="https://twitter.com/#!/cannabisencyclo/status/1079999695521497088" TargetMode="External" /><Relationship Id="rId257" Type="http://schemas.openxmlformats.org/officeDocument/2006/relationships/hyperlink" Target="https://twitter.com/#!/jerrybeach73/status/1080169836469252097" TargetMode="External" /><Relationship Id="rId258" Type="http://schemas.openxmlformats.org/officeDocument/2006/relationships/hyperlink" Target="https://twitter.com/#!/cannabisencyclo/status/1080152718847598593" TargetMode="External" /><Relationship Id="rId259" Type="http://schemas.openxmlformats.org/officeDocument/2006/relationships/hyperlink" Target="https://twitter.com/#!/cannabisencyclo/status/1080152971768287232" TargetMode="External" /><Relationship Id="rId260" Type="http://schemas.openxmlformats.org/officeDocument/2006/relationships/hyperlink" Target="https://twitter.com/#!/cannabisencyclo/status/1080372320747675650" TargetMode="External" /><Relationship Id="rId261" Type="http://schemas.openxmlformats.org/officeDocument/2006/relationships/hyperlink" Target="https://twitter.com/#!/cannabisencyclo/status/1069158904947453958" TargetMode="External" /><Relationship Id="rId262" Type="http://schemas.openxmlformats.org/officeDocument/2006/relationships/hyperlink" Target="https://twitter.com/#!/cannabisencyclo/status/1080379225239019520" TargetMode="External" /><Relationship Id="rId263" Type="http://schemas.openxmlformats.org/officeDocument/2006/relationships/hyperlink" Target="https://twitter.com/#!/cannabisencyclo/status/1080506276268765191" TargetMode="External" /><Relationship Id="rId264" Type="http://schemas.openxmlformats.org/officeDocument/2006/relationships/hyperlink" Target="https://twitter.com/#!/cannabisencyclo/status/1080625332439285760" TargetMode="External" /><Relationship Id="rId265" Type="http://schemas.openxmlformats.org/officeDocument/2006/relationships/hyperlink" Target="https://twitter.com/#!/gowri_chandra/status/1080627508125421570" TargetMode="External" /><Relationship Id="rId266" Type="http://schemas.openxmlformats.org/officeDocument/2006/relationships/hyperlink" Target="https://twitter.com/#!/cannabisencyclo/status/1080625812984946688" TargetMode="External" /><Relationship Id="rId267" Type="http://schemas.openxmlformats.org/officeDocument/2006/relationships/hyperlink" Target="https://twitter.com/#!/cannabisencyclo/status/1080626729830338560" TargetMode="External" /><Relationship Id="rId268" Type="http://schemas.openxmlformats.org/officeDocument/2006/relationships/hyperlink" Target="https://twitter.com/#!/montereyaq/status/1080886264012857345" TargetMode="External" /><Relationship Id="rId269" Type="http://schemas.openxmlformats.org/officeDocument/2006/relationships/hyperlink" Target="https://twitter.com/#!/cannabisencyclo/status/1080678479337709569" TargetMode="External" /><Relationship Id="rId270" Type="http://schemas.openxmlformats.org/officeDocument/2006/relationships/hyperlink" Target="https://twitter.com/#!/cannabisencyclo/status/1070461212213702656" TargetMode="External" /><Relationship Id="rId271" Type="http://schemas.openxmlformats.org/officeDocument/2006/relationships/hyperlink" Target="https://twitter.com/#!/cannabisencyclo/status/1081207951128387584" TargetMode="External" /><Relationship Id="rId272" Type="http://schemas.openxmlformats.org/officeDocument/2006/relationships/hyperlink" Target="https://twitter.com/#!/cannabisencyclo/status/1082090363240628224" TargetMode="External" /><Relationship Id="rId273" Type="http://schemas.openxmlformats.org/officeDocument/2006/relationships/hyperlink" Target="https://twitter.com/#!/cannabisencyclo/status/1070460484720066560" TargetMode="External" /><Relationship Id="rId274" Type="http://schemas.openxmlformats.org/officeDocument/2006/relationships/hyperlink" Target="https://twitter.com/#!/cannabisencyclo/status/1083541404574339075" TargetMode="External" /><Relationship Id="rId275" Type="http://schemas.openxmlformats.org/officeDocument/2006/relationships/hyperlink" Target="https://twitter.com/#!/cannabisencyclo/status/1083627198274129922" TargetMode="External" /><Relationship Id="rId276" Type="http://schemas.openxmlformats.org/officeDocument/2006/relationships/hyperlink" Target="https://twitter.com/#!/cannabisencyclo/status/1083649383583735808" TargetMode="External" /><Relationship Id="rId277" Type="http://schemas.openxmlformats.org/officeDocument/2006/relationships/hyperlink" Target="https://twitter.com/#!/cannabisencyclo/status/1084885818005544960" TargetMode="External" /><Relationship Id="rId278" Type="http://schemas.openxmlformats.org/officeDocument/2006/relationships/hyperlink" Target="https://twitter.com/#!/cannabisencyclo/status/1085223641560666114" TargetMode="External" /><Relationship Id="rId279" Type="http://schemas.openxmlformats.org/officeDocument/2006/relationships/hyperlink" Target="https://twitter.com/#!/cannabisencyclo/status/1085224171666235392" TargetMode="External" /><Relationship Id="rId280" Type="http://schemas.openxmlformats.org/officeDocument/2006/relationships/hyperlink" Target="https://twitter.com/#!/cannabisencyclo/status/1079281086918623233" TargetMode="External" /><Relationship Id="rId281" Type="http://schemas.openxmlformats.org/officeDocument/2006/relationships/hyperlink" Target="https://twitter.com/#!/cannabisencyclo/status/1081308442755649536" TargetMode="External" /><Relationship Id="rId282" Type="http://schemas.openxmlformats.org/officeDocument/2006/relationships/hyperlink" Target="https://twitter.com/#!/cannabisencyclo/status/1085637946336628736" TargetMode="External" /><Relationship Id="rId283" Type="http://schemas.openxmlformats.org/officeDocument/2006/relationships/hyperlink" Target="https://twitter.com/#!/cannabisencyclo/status/1080001685085315072" TargetMode="External" /><Relationship Id="rId284" Type="http://schemas.openxmlformats.org/officeDocument/2006/relationships/hyperlink" Target="https://twitter.com/#!/cannabisencyclo/status/1085640214201040896" TargetMode="External" /><Relationship Id="rId285" Type="http://schemas.openxmlformats.org/officeDocument/2006/relationships/hyperlink" Target="https://twitter.com/#!/cannabisencyclo/status/1085640972044619777" TargetMode="External" /><Relationship Id="rId286" Type="http://schemas.openxmlformats.org/officeDocument/2006/relationships/hyperlink" Target="https://twitter.com/#!/cannabisencyclo/status/1085644437806493697" TargetMode="External" /><Relationship Id="rId287" Type="http://schemas.openxmlformats.org/officeDocument/2006/relationships/hyperlink" Target="https://twitter.com/#!/cannabisencyclo/status/1085656031374368773" TargetMode="External" /><Relationship Id="rId288" Type="http://schemas.openxmlformats.org/officeDocument/2006/relationships/hyperlink" Target="https://twitter.com/#!/freedarko/status/1085676811000807428" TargetMode="External" /><Relationship Id="rId289" Type="http://schemas.openxmlformats.org/officeDocument/2006/relationships/hyperlink" Target="https://twitter.com/#!/cannabisencyclo/status/1085676637885091840" TargetMode="External" /><Relationship Id="rId290" Type="http://schemas.openxmlformats.org/officeDocument/2006/relationships/hyperlink" Target="https://twitter.com/#!/cannabisencyclo/status/1085687323075915777" TargetMode="External" /><Relationship Id="rId291" Type="http://schemas.openxmlformats.org/officeDocument/2006/relationships/hyperlink" Target="https://twitter.com/#!/cannabisencyclo/status/1071036022438416385" TargetMode="External" /><Relationship Id="rId292" Type="http://schemas.openxmlformats.org/officeDocument/2006/relationships/hyperlink" Target="https://twitter.com/#!/cannabisencyclo/status/1085688403687927808" TargetMode="External" /><Relationship Id="rId293" Type="http://schemas.openxmlformats.org/officeDocument/2006/relationships/hyperlink" Target="https://twitter.com/#!/cannabisencyclo/status/1086164894905294849" TargetMode="External" /><Relationship Id="rId294" Type="http://schemas.openxmlformats.org/officeDocument/2006/relationships/hyperlink" Target="https://twitter.com/#!/cannabisencyclo/status/1086165023934734337" TargetMode="External" /><Relationship Id="rId295" Type="http://schemas.openxmlformats.org/officeDocument/2006/relationships/hyperlink" Target="https://twitter.com/#!/cannabisencyclo/status/1087988820266663936" TargetMode="External" /><Relationship Id="rId296" Type="http://schemas.openxmlformats.org/officeDocument/2006/relationships/hyperlink" Target="https://twitter.com/#!/cannabisencyclo/status/1076137515818446850" TargetMode="External" /><Relationship Id="rId297" Type="http://schemas.openxmlformats.org/officeDocument/2006/relationships/hyperlink" Target="https://twitter.com/#!/cannabisencyclo/status/1088237845574107136" TargetMode="External" /><Relationship Id="rId298" Type="http://schemas.openxmlformats.org/officeDocument/2006/relationships/hyperlink" Target="https://twitter.com/#!/cannabisencyclo/status/1088898159391199232" TargetMode="External" /><Relationship Id="rId299" Type="http://schemas.openxmlformats.org/officeDocument/2006/relationships/hyperlink" Target="https://twitter.com/#!/cannabisencyclo/status/1075920176644685824" TargetMode="External" /><Relationship Id="rId300" Type="http://schemas.openxmlformats.org/officeDocument/2006/relationships/hyperlink" Target="https://twitter.com/#!/cannabisencyclo/status/1089441750882500608" TargetMode="External" /><Relationship Id="rId301" Type="http://schemas.openxmlformats.org/officeDocument/2006/relationships/hyperlink" Target="https://twitter.com/#!/cannabisencyclo/status/1089948613638115330" TargetMode="External" /><Relationship Id="rId302" Type="http://schemas.openxmlformats.org/officeDocument/2006/relationships/hyperlink" Target="https://twitter.com/#!/cannabisencyclo/status/1090510903701790720" TargetMode="External" /><Relationship Id="rId303" Type="http://schemas.openxmlformats.org/officeDocument/2006/relationships/hyperlink" Target="https://twitter.com/#!/cannabisencyclo/status/1091010823751753728" TargetMode="External" /><Relationship Id="rId304" Type="http://schemas.openxmlformats.org/officeDocument/2006/relationships/hyperlink" Target="https://twitter.com/#!/cannabisencyclo/status/1080613357852348416" TargetMode="External" /><Relationship Id="rId305" Type="http://schemas.openxmlformats.org/officeDocument/2006/relationships/hyperlink" Target="https://twitter.com/#!/cannabisencyclo/status/1091353513945227264" TargetMode="External" /><Relationship Id="rId306" Type="http://schemas.openxmlformats.org/officeDocument/2006/relationships/hyperlink" Target="https://twitter.com/#!/cannabisencyclo/status/1091355556483223552" TargetMode="External" /><Relationship Id="rId307" Type="http://schemas.openxmlformats.org/officeDocument/2006/relationships/hyperlink" Target="https://twitter.com/#!/cannabisencyclo/status/1091917391708053505" TargetMode="External" /><Relationship Id="rId308" Type="http://schemas.openxmlformats.org/officeDocument/2006/relationships/hyperlink" Target="https://twitter.com/#!/cannabisencyclo/status/1092313873338687488" TargetMode="External" /><Relationship Id="rId309" Type="http://schemas.openxmlformats.org/officeDocument/2006/relationships/hyperlink" Target="https://twitter.com/#!/cannabisencyclo/status/1092446610770911232" TargetMode="External" /><Relationship Id="rId310" Type="http://schemas.openxmlformats.org/officeDocument/2006/relationships/hyperlink" Target="https://twitter.com/#!/cannabisencyclo/status/1092945291752267777" TargetMode="External" /><Relationship Id="rId311" Type="http://schemas.openxmlformats.org/officeDocument/2006/relationships/hyperlink" Target="https://twitter.com/#!/cannabisencyclo/status/1069804848780988417" TargetMode="External" /><Relationship Id="rId312" Type="http://schemas.openxmlformats.org/officeDocument/2006/relationships/hyperlink" Target="https://twitter.com/#!/cannabisencyclo/status/1073838956322508800" TargetMode="External" /><Relationship Id="rId313" Type="http://schemas.openxmlformats.org/officeDocument/2006/relationships/hyperlink" Target="https://twitter.com/#!/cannabisencyclo/status/1073983470198648832" TargetMode="External" /><Relationship Id="rId314" Type="http://schemas.openxmlformats.org/officeDocument/2006/relationships/hyperlink" Target="https://twitter.com/#!/cannabisencyclo/status/1073983831835762688" TargetMode="External" /><Relationship Id="rId315" Type="http://schemas.openxmlformats.org/officeDocument/2006/relationships/hyperlink" Target="https://twitter.com/#!/cannabisencyclo/status/1074610005561597952" TargetMode="External" /><Relationship Id="rId316" Type="http://schemas.openxmlformats.org/officeDocument/2006/relationships/hyperlink" Target="https://twitter.com/#!/cannabisencyclo/status/1080515331225903105" TargetMode="External" /><Relationship Id="rId317" Type="http://schemas.openxmlformats.org/officeDocument/2006/relationships/hyperlink" Target="https://twitter.com/#!/cannabisencyclo/status/1094299079138373633" TargetMode="External" /><Relationship Id="rId318" Type="http://schemas.openxmlformats.org/officeDocument/2006/relationships/hyperlink" Target="https://twitter.com/#!/cannabisencyclo/status/1095002629799739392" TargetMode="External" /><Relationship Id="rId319" Type="http://schemas.openxmlformats.org/officeDocument/2006/relationships/hyperlink" Target="https://twitter.com/#!/thatbilloakley/status/1095492842347089922" TargetMode="External" /><Relationship Id="rId320" Type="http://schemas.openxmlformats.org/officeDocument/2006/relationships/hyperlink" Target="https://twitter.com/#!/cannabisencyclo/status/1095485611388035072" TargetMode="External" /><Relationship Id="rId321" Type="http://schemas.openxmlformats.org/officeDocument/2006/relationships/hyperlink" Target="https://twitter.com/#!/cannabisencyclo/status/1095972409721597952" TargetMode="External" /><Relationship Id="rId322" Type="http://schemas.openxmlformats.org/officeDocument/2006/relationships/hyperlink" Target="https://twitter.com/#!/cannabisencyclo/status/1096074116522663936" TargetMode="External" /><Relationship Id="rId323" Type="http://schemas.openxmlformats.org/officeDocument/2006/relationships/hyperlink" Target="https://twitter.com/#!/cannabisencyclo/status/1096234489565523968" TargetMode="External" /><Relationship Id="rId324" Type="http://schemas.openxmlformats.org/officeDocument/2006/relationships/hyperlink" Target="https://twitter.com/#!/cannabisencyclo/status/1096248797343043584" TargetMode="External" /><Relationship Id="rId325" Type="http://schemas.openxmlformats.org/officeDocument/2006/relationships/hyperlink" Target="https://twitter.com/#!/cannabisencyclo/status/1096248986778779651" TargetMode="External" /><Relationship Id="rId326" Type="http://schemas.openxmlformats.org/officeDocument/2006/relationships/hyperlink" Target="https://twitter.com/#!/cannabisencyclo/status/1096467091543080960" TargetMode="External" /><Relationship Id="rId327" Type="http://schemas.openxmlformats.org/officeDocument/2006/relationships/hyperlink" Target="https://twitter.com/#!/cannabisencyclo/status/1096467615222947840" TargetMode="External" /><Relationship Id="rId328" Type="http://schemas.openxmlformats.org/officeDocument/2006/relationships/hyperlink" Target="https://twitter.com/#!/cannabisencyclo/status/1096628975672078336" TargetMode="External" /><Relationship Id="rId329" Type="http://schemas.openxmlformats.org/officeDocument/2006/relationships/hyperlink" Target="https://twitter.com/#!/cannabisencyclo/status/1096837040824475648" TargetMode="External" /><Relationship Id="rId330" Type="http://schemas.openxmlformats.org/officeDocument/2006/relationships/hyperlink" Target="https://twitter.com/#!/cannabisencyclo/status/1096838691786346496" TargetMode="External" /><Relationship Id="rId331" Type="http://schemas.openxmlformats.org/officeDocument/2006/relationships/hyperlink" Target="https://twitter.com/#!/cannabisencyclo/status/1097189011871821824" TargetMode="External" /><Relationship Id="rId332" Type="http://schemas.openxmlformats.org/officeDocument/2006/relationships/hyperlink" Target="https://twitter.com/#!/cannabisencyclo/status/1097189077974052865" TargetMode="External" /><Relationship Id="rId333" Type="http://schemas.openxmlformats.org/officeDocument/2006/relationships/hyperlink" Target="https://twitter.com/#!/edman1968/status/1097190706190397440" TargetMode="External" /><Relationship Id="rId334" Type="http://schemas.openxmlformats.org/officeDocument/2006/relationships/hyperlink" Target="https://twitter.com/#!/cannabisencyclo/status/1096465482075394050" TargetMode="External" /><Relationship Id="rId335" Type="http://schemas.openxmlformats.org/officeDocument/2006/relationships/hyperlink" Target="https://twitter.com/#!/cannabisencyclo/status/1097189710592565248" TargetMode="External" /><Relationship Id="rId336" Type="http://schemas.openxmlformats.org/officeDocument/2006/relationships/hyperlink" Target="https://twitter.com/#!/cannabisencyclo/status/1097189873625133057" TargetMode="External" /><Relationship Id="rId337" Type="http://schemas.openxmlformats.org/officeDocument/2006/relationships/hyperlink" Target="https://twitter.com/#!/cannabisencyclo/status/1097190863543853057" TargetMode="External" /><Relationship Id="rId338" Type="http://schemas.openxmlformats.org/officeDocument/2006/relationships/hyperlink" Target="https://twitter.com/#!/cannabisencyclo/status/1097193597709869056" TargetMode="External" /><Relationship Id="rId339" Type="http://schemas.openxmlformats.org/officeDocument/2006/relationships/hyperlink" Target="https://twitter.com/#!/cannabisencyclo/status/1097657906864914432" TargetMode="External" /><Relationship Id="rId340" Type="http://schemas.openxmlformats.org/officeDocument/2006/relationships/hyperlink" Target="https://twitter.com/#!/thatbilloakley/status/1097652151864647680" TargetMode="External" /><Relationship Id="rId341" Type="http://schemas.openxmlformats.org/officeDocument/2006/relationships/hyperlink" Target="https://twitter.com/#!/cannabisencyclo/status/1070200789082103809" TargetMode="External" /><Relationship Id="rId342" Type="http://schemas.openxmlformats.org/officeDocument/2006/relationships/hyperlink" Target="https://twitter.com/#!/cannabisencyclo/status/1073432462041083904" TargetMode="External" /><Relationship Id="rId343" Type="http://schemas.openxmlformats.org/officeDocument/2006/relationships/hyperlink" Target="https://twitter.com/#!/cannabisencyclo/status/1079547210847510528" TargetMode="External" /><Relationship Id="rId344" Type="http://schemas.openxmlformats.org/officeDocument/2006/relationships/hyperlink" Target="https://twitter.com/#!/cannabisencyclo/status/1079625134476906496" TargetMode="External" /><Relationship Id="rId345" Type="http://schemas.openxmlformats.org/officeDocument/2006/relationships/hyperlink" Target="https://twitter.com/#!/cannabisencyclo/status/1092928872910344192" TargetMode="External" /><Relationship Id="rId346" Type="http://schemas.openxmlformats.org/officeDocument/2006/relationships/hyperlink" Target="https://twitter.com/#!/cannabisencyclo/status/1092952298899279872" TargetMode="External" /><Relationship Id="rId347" Type="http://schemas.openxmlformats.org/officeDocument/2006/relationships/hyperlink" Target="https://twitter.com/#!/cannabisencyclo/status/1093970097381744640" TargetMode="External" /><Relationship Id="rId348" Type="http://schemas.openxmlformats.org/officeDocument/2006/relationships/hyperlink" Target="https://twitter.com/#!/cannabisencyclo/status/1095801086076579840" TargetMode="External" /><Relationship Id="rId349" Type="http://schemas.openxmlformats.org/officeDocument/2006/relationships/hyperlink" Target="https://twitter.com/#!/cannabisencyclo/status/1096231952279990272" TargetMode="External" /><Relationship Id="rId350" Type="http://schemas.openxmlformats.org/officeDocument/2006/relationships/hyperlink" Target="https://twitter.com/#!/cannabisencyclo/status/1096500144025944064" TargetMode="External" /><Relationship Id="rId351" Type="http://schemas.openxmlformats.org/officeDocument/2006/relationships/hyperlink" Target="https://twitter.com/#!/cannabisencyclo/status/1097637984780701696" TargetMode="External" /><Relationship Id="rId352" Type="http://schemas.openxmlformats.org/officeDocument/2006/relationships/hyperlink" Target="https://twitter.com/#!/chickybaby007/status/1097660835072110592" TargetMode="External" /><Relationship Id="rId353" Type="http://schemas.openxmlformats.org/officeDocument/2006/relationships/hyperlink" Target="https://api.twitter.com/1.1/geo/id/3b77caf94bfc81fe.json" TargetMode="External" /><Relationship Id="rId354" Type="http://schemas.openxmlformats.org/officeDocument/2006/relationships/hyperlink" Target="https://api.twitter.com/1.1/geo/id/5c62ffb0f0f3479d.json" TargetMode="External" /><Relationship Id="rId355" Type="http://schemas.openxmlformats.org/officeDocument/2006/relationships/hyperlink" Target="https://api.twitter.com/1.1/geo/id/67b98f17fdcf20be.json" TargetMode="External" /><Relationship Id="rId356" Type="http://schemas.openxmlformats.org/officeDocument/2006/relationships/hyperlink" Target="https://api.twitter.com/1.1/geo/id/0c2e6999105f8070.json" TargetMode="External" /><Relationship Id="rId357" Type="http://schemas.openxmlformats.org/officeDocument/2006/relationships/hyperlink" Target="https://api.twitter.com/1.1/geo/id/fbd6d2f5a4e4a15e.json" TargetMode="External" /><Relationship Id="rId358" Type="http://schemas.openxmlformats.org/officeDocument/2006/relationships/hyperlink" Target="https://api.twitter.com/1.1/geo/id/fbd6d2f5a4e4a15e.json" TargetMode="External" /><Relationship Id="rId359" Type="http://schemas.openxmlformats.org/officeDocument/2006/relationships/hyperlink" Target="https://api.twitter.com/1.1/geo/id/fbd6d2f5a4e4a15e.json" TargetMode="External" /><Relationship Id="rId360" Type="http://schemas.openxmlformats.org/officeDocument/2006/relationships/hyperlink" Target="https://api.twitter.com/1.1/geo/id/49af5b43d4963f4c.json" TargetMode="External" /><Relationship Id="rId361" Type="http://schemas.openxmlformats.org/officeDocument/2006/relationships/hyperlink" Target="https://api.twitter.com/1.1/geo/id/fbd6d2f5a4e4a15e.json" TargetMode="External" /><Relationship Id="rId362" Type="http://schemas.openxmlformats.org/officeDocument/2006/relationships/hyperlink" Target="https://api.twitter.com/1.1/geo/id/fbd6d2f5a4e4a15e.json" TargetMode="External" /><Relationship Id="rId363" Type="http://schemas.openxmlformats.org/officeDocument/2006/relationships/hyperlink" Target="https://api.twitter.com/1.1/geo/id/49af5b43d4963f4c.json" TargetMode="External" /><Relationship Id="rId364" Type="http://schemas.openxmlformats.org/officeDocument/2006/relationships/hyperlink" Target="https://api.twitter.com/1.1/geo/id/fbd6d2f5a4e4a15e.json" TargetMode="External" /><Relationship Id="rId365" Type="http://schemas.openxmlformats.org/officeDocument/2006/relationships/hyperlink" Target="https://api.twitter.com/1.1/geo/id/fbd6d2f5a4e4a15e.json" TargetMode="External" /><Relationship Id="rId366" Type="http://schemas.openxmlformats.org/officeDocument/2006/relationships/hyperlink" Target="https://api.twitter.com/1.1/geo/id/fbd6d2f5a4e4a15e.json" TargetMode="External" /><Relationship Id="rId367" Type="http://schemas.openxmlformats.org/officeDocument/2006/relationships/hyperlink" Target="https://api.twitter.com/1.1/geo/id/fbd6d2f5a4e4a15e.json" TargetMode="External" /><Relationship Id="rId368" Type="http://schemas.openxmlformats.org/officeDocument/2006/relationships/hyperlink" Target="https://api.twitter.com/1.1/geo/id/fbd6d2f5a4e4a15e.json" TargetMode="External" /><Relationship Id="rId369" Type="http://schemas.openxmlformats.org/officeDocument/2006/relationships/hyperlink" Target="https://api.twitter.com/1.1/geo/id/fbd6d2f5a4e4a15e.json" TargetMode="External" /><Relationship Id="rId370" Type="http://schemas.openxmlformats.org/officeDocument/2006/relationships/hyperlink" Target="https://api.twitter.com/1.1/geo/id/fbd6d2f5a4e4a15e.json" TargetMode="External" /><Relationship Id="rId371" Type="http://schemas.openxmlformats.org/officeDocument/2006/relationships/hyperlink" Target="https://api.twitter.com/1.1/geo/id/fbd6d2f5a4e4a15e.json" TargetMode="External" /><Relationship Id="rId372" Type="http://schemas.openxmlformats.org/officeDocument/2006/relationships/hyperlink" Target="https://api.twitter.com/1.1/geo/id/fbd6d2f5a4e4a15e.json" TargetMode="External" /><Relationship Id="rId373" Type="http://schemas.openxmlformats.org/officeDocument/2006/relationships/hyperlink" Target="https://api.twitter.com/1.1/geo/id/1d9a5370a355ab0c.json" TargetMode="External" /><Relationship Id="rId374" Type="http://schemas.openxmlformats.org/officeDocument/2006/relationships/hyperlink" Target="https://api.twitter.com/1.1/geo/id/3b77caf94bfc81fe.json" TargetMode="External" /><Relationship Id="rId375" Type="http://schemas.openxmlformats.org/officeDocument/2006/relationships/hyperlink" Target="https://api.twitter.com/1.1/geo/id/3b77caf94bfc81fe.json" TargetMode="External" /><Relationship Id="rId376" Type="http://schemas.openxmlformats.org/officeDocument/2006/relationships/hyperlink" Target="https://api.twitter.com/1.1/geo/id/3b77caf94bfc81fe.json" TargetMode="External" /><Relationship Id="rId377" Type="http://schemas.openxmlformats.org/officeDocument/2006/relationships/hyperlink" Target="https://api.twitter.com/1.1/geo/id/ab2f2fac83aa388d.json" TargetMode="External" /><Relationship Id="rId378" Type="http://schemas.openxmlformats.org/officeDocument/2006/relationships/hyperlink" Target="https://api.twitter.com/1.1/geo/id/5a110d312052166f.json" TargetMode="External" /><Relationship Id="rId379" Type="http://schemas.openxmlformats.org/officeDocument/2006/relationships/hyperlink" Target="https://api.twitter.com/1.1/geo/id/3b77caf94bfc81fe.json" TargetMode="External" /><Relationship Id="rId380" Type="http://schemas.openxmlformats.org/officeDocument/2006/relationships/comments" Target="../comments12.xml" /><Relationship Id="rId381" Type="http://schemas.openxmlformats.org/officeDocument/2006/relationships/vmlDrawing" Target="../drawings/vmlDrawing6.vml" /><Relationship Id="rId382" Type="http://schemas.openxmlformats.org/officeDocument/2006/relationships/table" Target="../tables/table22.xml" /><Relationship Id="rId38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leauxmeaux.com/" TargetMode="External" /><Relationship Id="rId2" Type="http://schemas.openxmlformats.org/officeDocument/2006/relationships/hyperlink" Target="https://t.co/WehanqAU9Q" TargetMode="External" /><Relationship Id="rId3" Type="http://schemas.openxmlformats.org/officeDocument/2006/relationships/hyperlink" Target="https://t.co/8ddaaCIdOI" TargetMode="External" /><Relationship Id="rId4" Type="http://schemas.openxmlformats.org/officeDocument/2006/relationships/hyperlink" Target="https://t.co/tj4BfeZ7s4" TargetMode="External" /><Relationship Id="rId5" Type="http://schemas.openxmlformats.org/officeDocument/2006/relationships/hyperlink" Target="https://linktr.ee/the_high_finance_show" TargetMode="External" /><Relationship Id="rId6" Type="http://schemas.openxmlformats.org/officeDocument/2006/relationships/hyperlink" Target="http://www.eugenemonroe.com/" TargetMode="External" /><Relationship Id="rId7" Type="http://schemas.openxmlformats.org/officeDocument/2006/relationships/hyperlink" Target="http://www.instagram.com/missamanda1895" TargetMode="External" /><Relationship Id="rId8" Type="http://schemas.openxmlformats.org/officeDocument/2006/relationships/hyperlink" Target="https://t.co/bIDNgPAW26" TargetMode="External" /><Relationship Id="rId9" Type="http://schemas.openxmlformats.org/officeDocument/2006/relationships/hyperlink" Target="http://www.gnash.us/we" TargetMode="External" /><Relationship Id="rId10" Type="http://schemas.openxmlformats.org/officeDocument/2006/relationships/hyperlink" Target="https://www.amazon.com/Friendly-Fire-Ditching-Pills-Lighting/dp/0692137696/ref=sr_1_1?ie=UTF8&amp;qid=15" TargetMode="External" /><Relationship Id="rId11" Type="http://schemas.openxmlformats.org/officeDocument/2006/relationships/hyperlink" Target="http://www.ornorml.org/" TargetMode="External" /><Relationship Id="rId12" Type="http://schemas.openxmlformats.org/officeDocument/2006/relationships/hyperlink" Target="https://t.co/Xf1zvgDtnx" TargetMode="External" /><Relationship Id="rId13" Type="http://schemas.openxmlformats.org/officeDocument/2006/relationships/hyperlink" Target="https://viceland.com/" TargetMode="External" /><Relationship Id="rId14" Type="http://schemas.openxmlformats.org/officeDocument/2006/relationships/hyperlink" Target="http://t.co/ynuk0xrVyG" TargetMode="External" /><Relationship Id="rId15" Type="http://schemas.openxmlformats.org/officeDocument/2006/relationships/hyperlink" Target="https://armyofpotheads.com/" TargetMode="External" /><Relationship Id="rId16" Type="http://schemas.openxmlformats.org/officeDocument/2006/relationships/hyperlink" Target="https://www.instagram.com/420.cannilive/" TargetMode="External" /><Relationship Id="rId17" Type="http://schemas.openxmlformats.org/officeDocument/2006/relationships/hyperlink" Target="http://www.massroots.com/" TargetMode="External" /><Relationship Id="rId18" Type="http://schemas.openxmlformats.org/officeDocument/2006/relationships/hyperlink" Target="http://www.cannabisculture.com/" TargetMode="External" /><Relationship Id="rId19" Type="http://schemas.openxmlformats.org/officeDocument/2006/relationships/hyperlink" Target="http://bit.ly/BeyondBudsNG" TargetMode="External" /><Relationship Id="rId20" Type="http://schemas.openxmlformats.org/officeDocument/2006/relationships/hyperlink" Target="http://t.co/2czJ3uqz6s" TargetMode="External" /><Relationship Id="rId21" Type="http://schemas.openxmlformats.org/officeDocument/2006/relationships/hyperlink" Target="https://t.co/HZgsfWuOPN" TargetMode="External" /><Relationship Id="rId22" Type="http://schemas.openxmlformats.org/officeDocument/2006/relationships/hyperlink" Target="http://www.cherylshuman.com/" TargetMode="External" /><Relationship Id="rId23" Type="http://schemas.openxmlformats.org/officeDocument/2006/relationships/hyperlink" Target="http://www.swearnet.com/" TargetMode="External" /><Relationship Id="rId24" Type="http://schemas.openxmlformats.org/officeDocument/2006/relationships/hyperlink" Target="http://kathygriffin.com/" TargetMode="External" /><Relationship Id="rId25" Type="http://schemas.openxmlformats.org/officeDocument/2006/relationships/hyperlink" Target="http://www.youtube.com/watch?v=eV3TsEsfvl4" TargetMode="External" /><Relationship Id="rId26" Type="http://schemas.openxmlformats.org/officeDocument/2006/relationships/hyperlink" Target="https://t.co/LCQXTggshF" TargetMode="External" /><Relationship Id="rId27" Type="http://schemas.openxmlformats.org/officeDocument/2006/relationships/hyperlink" Target="http://giftsforgamersandgeeks.com/" TargetMode="External" /><Relationship Id="rId28" Type="http://schemas.openxmlformats.org/officeDocument/2006/relationships/hyperlink" Target="http://www.badmaashla.com/" TargetMode="External" /><Relationship Id="rId29" Type="http://schemas.openxmlformats.org/officeDocument/2006/relationships/hyperlink" Target="http://www.powerpraisedeliverance.org/" TargetMode="External" /><Relationship Id="rId30" Type="http://schemas.openxmlformats.org/officeDocument/2006/relationships/hyperlink" Target="http://www.andyjuett.com/" TargetMode="External" /><Relationship Id="rId31" Type="http://schemas.openxmlformats.org/officeDocument/2006/relationships/hyperlink" Target="https://t.co/Sfr90h8gbU" TargetMode="External" /><Relationship Id="rId32" Type="http://schemas.openxmlformats.org/officeDocument/2006/relationships/hyperlink" Target="https://t.co/B5tblayD7Q" TargetMode="External" /><Relationship Id="rId33" Type="http://schemas.openxmlformats.org/officeDocument/2006/relationships/hyperlink" Target="https://t.co/tvY4Wqx2Bl" TargetMode="External" /><Relationship Id="rId34" Type="http://schemas.openxmlformats.org/officeDocument/2006/relationships/hyperlink" Target="http://steemit.com/@offgridlife" TargetMode="External" /><Relationship Id="rId35" Type="http://schemas.openxmlformats.org/officeDocument/2006/relationships/hyperlink" Target="http://sleauxmeaux.com/" TargetMode="External" /><Relationship Id="rId36" Type="http://schemas.openxmlformats.org/officeDocument/2006/relationships/hyperlink" Target="http://dailydank.club/" TargetMode="External" /><Relationship Id="rId37" Type="http://schemas.openxmlformats.org/officeDocument/2006/relationships/hyperlink" Target="http://cloudcreamery.co/" TargetMode="External" /><Relationship Id="rId38" Type="http://schemas.openxmlformats.org/officeDocument/2006/relationships/hyperlink" Target="https://bit.ly/2P0V1gc" TargetMode="External" /><Relationship Id="rId39" Type="http://schemas.openxmlformats.org/officeDocument/2006/relationships/hyperlink" Target="http://www.joerogan.net/" TargetMode="External" /><Relationship Id="rId40" Type="http://schemas.openxmlformats.org/officeDocument/2006/relationships/hyperlink" Target="https://t.co/i2r08tt0Qa" TargetMode="External" /><Relationship Id="rId41" Type="http://schemas.openxmlformats.org/officeDocument/2006/relationships/hyperlink" Target="https://t.co/7d1ptiH96e" TargetMode="External" /><Relationship Id="rId42" Type="http://schemas.openxmlformats.org/officeDocument/2006/relationships/hyperlink" Target="https://infusedhealth.com/" TargetMode="External" /><Relationship Id="rId43" Type="http://schemas.openxmlformats.org/officeDocument/2006/relationships/hyperlink" Target="http://www.norml.org/" TargetMode="External" /><Relationship Id="rId44" Type="http://schemas.openxmlformats.org/officeDocument/2006/relationships/hyperlink" Target="http://aaronherzberg.com/" TargetMode="External" /><Relationship Id="rId45" Type="http://schemas.openxmlformats.org/officeDocument/2006/relationships/hyperlink" Target="http://www.simplypure.com/" TargetMode="External" /><Relationship Id="rId46" Type="http://schemas.openxmlformats.org/officeDocument/2006/relationships/hyperlink" Target="https://t.co/TOlC9YadhB" TargetMode="External" /><Relationship Id="rId47" Type="http://schemas.openxmlformats.org/officeDocument/2006/relationships/hyperlink" Target="https://tradgard.in/" TargetMode="External" /><Relationship Id="rId48" Type="http://schemas.openxmlformats.org/officeDocument/2006/relationships/hyperlink" Target="http://www.country965.com/shows/dave-cohen" TargetMode="External" /><Relationship Id="rId49" Type="http://schemas.openxmlformats.org/officeDocument/2006/relationships/hyperlink" Target="http://bit.ly/BitterLikeMe" TargetMode="External" /><Relationship Id="rId50" Type="http://schemas.openxmlformats.org/officeDocument/2006/relationships/hyperlink" Target="https://t.co/K650ibo8YQ" TargetMode="External" /><Relationship Id="rId51" Type="http://schemas.openxmlformats.org/officeDocument/2006/relationships/hyperlink" Target="https://open.spotify.com/album/6UbP35FXKZMz6QWVmZLOMG?si=FcK68LIVT5eQ6bQIgEqQog" TargetMode="External" /><Relationship Id="rId52" Type="http://schemas.openxmlformats.org/officeDocument/2006/relationships/hyperlink" Target="https://t.co/vB6wwy8tzR" TargetMode="External" /><Relationship Id="rId53" Type="http://schemas.openxmlformats.org/officeDocument/2006/relationships/hyperlink" Target="https://www.facebook.com/pages/Maurice-LaMarche/143246355757663?fref=ts" TargetMode="External" /><Relationship Id="rId54" Type="http://schemas.openxmlformats.org/officeDocument/2006/relationships/hyperlink" Target="https://t.co/4T6edvxL4G" TargetMode="External" /><Relationship Id="rId55" Type="http://schemas.openxmlformats.org/officeDocument/2006/relationships/hyperlink" Target="http://cloudcreamery.co/" TargetMode="External" /><Relationship Id="rId56" Type="http://schemas.openxmlformats.org/officeDocument/2006/relationships/hyperlink" Target="http://www.joesasto.com/" TargetMode="External" /><Relationship Id="rId57" Type="http://schemas.openxmlformats.org/officeDocument/2006/relationships/hyperlink" Target="https://www.amazon.com/Choose-Your-Disaster-Dana-Schwartz/dp/1478970391" TargetMode="External" /><Relationship Id="rId58" Type="http://schemas.openxmlformats.org/officeDocument/2006/relationships/hyperlink" Target="https://www.amazon.com/L-Mexicano-Bill-Esparza/dp/1945551003" TargetMode="External" /><Relationship Id="rId59" Type="http://schemas.openxmlformats.org/officeDocument/2006/relationships/hyperlink" Target="http://la.eater.com/" TargetMode="External" /><Relationship Id="rId60" Type="http://schemas.openxmlformats.org/officeDocument/2006/relationships/hyperlink" Target="https://t.co/qPyJSbYVfV" TargetMode="External" /><Relationship Id="rId61" Type="http://schemas.openxmlformats.org/officeDocument/2006/relationships/hyperlink" Target="https://www.facebook.com/kpelton" TargetMode="External" /><Relationship Id="rId62" Type="http://schemas.openxmlformats.org/officeDocument/2006/relationships/hyperlink" Target="http://mikeeagle.net/" TargetMode="External" /><Relationship Id="rId63" Type="http://schemas.openxmlformats.org/officeDocument/2006/relationships/hyperlink" Target="http://youtube.com/sarahsilverman" TargetMode="External" /><Relationship Id="rId64" Type="http://schemas.openxmlformats.org/officeDocument/2006/relationships/hyperlink" Target="https://t.co/cCrovRERaN" TargetMode="External" /><Relationship Id="rId65" Type="http://schemas.openxmlformats.org/officeDocument/2006/relationships/hyperlink" Target="https://t.co/zbk6AGOnwz" TargetMode="External" /><Relationship Id="rId66" Type="http://schemas.openxmlformats.org/officeDocument/2006/relationships/hyperlink" Target="http://www.instagram.com/realDonaldTrump" TargetMode="External" /><Relationship Id="rId67" Type="http://schemas.openxmlformats.org/officeDocument/2006/relationships/hyperlink" Target="https://t.co/kwt2oWU17I" TargetMode="External" /><Relationship Id="rId68" Type="http://schemas.openxmlformats.org/officeDocument/2006/relationships/hyperlink" Target="http://packtothefuture.com/" TargetMode="External" /><Relationship Id="rId69" Type="http://schemas.openxmlformats.org/officeDocument/2006/relationships/hyperlink" Target="https://t.co/JNH1yy51Ht" TargetMode="External" /><Relationship Id="rId70" Type="http://schemas.openxmlformats.org/officeDocument/2006/relationships/hyperlink" Target="http://instagram.com/carolineoncrack" TargetMode="External" /><Relationship Id="rId71" Type="http://schemas.openxmlformats.org/officeDocument/2006/relationships/hyperlink" Target="http://cash.me/$McBeardFace" TargetMode="External" /><Relationship Id="rId72" Type="http://schemas.openxmlformats.org/officeDocument/2006/relationships/hyperlink" Target="https://www.sephora.com/" TargetMode="External" /><Relationship Id="rId73" Type="http://schemas.openxmlformats.org/officeDocument/2006/relationships/hyperlink" Target="http://www.theherbalcult.com/" TargetMode="External" /><Relationship Id="rId74" Type="http://schemas.openxmlformats.org/officeDocument/2006/relationships/hyperlink" Target="https://www.instagram.com/thatbilloakley" TargetMode="External" /><Relationship Id="rId75" Type="http://schemas.openxmlformats.org/officeDocument/2006/relationships/hyperlink" Target="http://t.co/RpsUP4wyCh" TargetMode="External" /><Relationship Id="rId76" Type="http://schemas.openxmlformats.org/officeDocument/2006/relationships/hyperlink" Target="http://t.co/p2hxOGyig4" TargetMode="External" /><Relationship Id="rId77" Type="http://schemas.openxmlformats.org/officeDocument/2006/relationships/hyperlink" Target="https://en.wikipedia.org/wiki/Josh_Weinstein" TargetMode="External" /><Relationship Id="rId78" Type="http://schemas.openxmlformats.org/officeDocument/2006/relationships/hyperlink" Target="http://www.johnhodgman.com/" TargetMode="External" /><Relationship Id="rId79" Type="http://schemas.openxmlformats.org/officeDocument/2006/relationships/hyperlink" Target="https://t.co/WfjhfWLlRv" TargetMode="External" /><Relationship Id="rId80" Type="http://schemas.openxmlformats.org/officeDocument/2006/relationships/hyperlink" Target="https://t.co/jOuEcpI2gb" TargetMode="External" /><Relationship Id="rId81" Type="http://schemas.openxmlformats.org/officeDocument/2006/relationships/hyperlink" Target="https://t.co/8ooO97fFAS" TargetMode="External" /><Relationship Id="rId82" Type="http://schemas.openxmlformats.org/officeDocument/2006/relationships/hyperlink" Target="https://www.patreon.com/doughboys" TargetMode="External" /><Relationship Id="rId83" Type="http://schemas.openxmlformats.org/officeDocument/2006/relationships/hyperlink" Target="https://itunes.apple.com/us/podcast/how-to-be-a-person/id1004161297?mt=2" TargetMode="External" /><Relationship Id="rId84" Type="http://schemas.openxmlformats.org/officeDocument/2006/relationships/hyperlink" Target="https://t.co/zgayJGbziK" TargetMode="External" /><Relationship Id="rId85" Type="http://schemas.openxmlformats.org/officeDocument/2006/relationships/hyperlink" Target="https://t.co/jl4XR1kxQz" TargetMode="External" /><Relationship Id="rId86" Type="http://schemas.openxmlformats.org/officeDocument/2006/relationships/hyperlink" Target="http://nba.com/" TargetMode="External" /><Relationship Id="rId87" Type="http://schemas.openxmlformats.org/officeDocument/2006/relationships/hyperlink" Target="http://mattgourley.com/" TargetMode="External" /><Relationship Id="rId88" Type="http://schemas.openxmlformats.org/officeDocument/2006/relationships/hyperlink" Target="http://www.paulftompkins.com/" TargetMode="External" /><Relationship Id="rId89" Type="http://schemas.openxmlformats.org/officeDocument/2006/relationships/hyperlink" Target="https://en.m.wikipedia.org/wiki/Emoluments_Clause" TargetMode="External" /><Relationship Id="rId90" Type="http://schemas.openxmlformats.org/officeDocument/2006/relationships/hyperlink" Target="https://t.co/3or88vLaSX" TargetMode="External" /><Relationship Id="rId91" Type="http://schemas.openxmlformats.org/officeDocument/2006/relationships/hyperlink" Target="http://t.co/Mn25Y2YTMX" TargetMode="External" /><Relationship Id="rId92" Type="http://schemas.openxmlformats.org/officeDocument/2006/relationships/hyperlink" Target="http://t.co/SEdtiNvuoW" TargetMode="External" /><Relationship Id="rId93" Type="http://schemas.openxmlformats.org/officeDocument/2006/relationships/hyperlink" Target="https://itunes.apple.com/us/podcast/air-jordan-a-food-podcast/id1437334078?mt=2" TargetMode="External" /><Relationship Id="rId94" Type="http://schemas.openxmlformats.org/officeDocument/2006/relationships/hyperlink" Target="http://www.joelmchale.com/" TargetMode="External" /><Relationship Id="rId95" Type="http://schemas.openxmlformats.org/officeDocument/2006/relationships/hyperlink" Target="http://daboswinney.com/" TargetMode="External" /><Relationship Id="rId96" Type="http://schemas.openxmlformats.org/officeDocument/2006/relationships/hyperlink" Target="https://t.co/VJI8avMedS" TargetMode="External" /><Relationship Id="rId97" Type="http://schemas.openxmlformats.org/officeDocument/2006/relationships/hyperlink" Target="https://t.co/JPgTm3doci" TargetMode="External" /><Relationship Id="rId98" Type="http://schemas.openxmlformats.org/officeDocument/2006/relationships/hyperlink" Target="https://t.co/TXoF7iVRAR" TargetMode="External" /><Relationship Id="rId99" Type="http://schemas.openxmlformats.org/officeDocument/2006/relationships/hyperlink" Target="http://www.facebook.com/people/Boots-Riley/520078663" TargetMode="External" /><Relationship Id="rId100" Type="http://schemas.openxmlformats.org/officeDocument/2006/relationships/hyperlink" Target="http://gabrus.com/" TargetMode="External" /><Relationship Id="rId101" Type="http://schemas.openxmlformats.org/officeDocument/2006/relationships/hyperlink" Target="https://t.co/7LMk60MhBI" TargetMode="External" /><Relationship Id="rId102" Type="http://schemas.openxmlformats.org/officeDocument/2006/relationships/hyperlink" Target="https://t.co/wyOVgSLgBV" TargetMode="External" /><Relationship Id="rId103" Type="http://schemas.openxmlformats.org/officeDocument/2006/relationships/hyperlink" Target="http://swalwell.house.gov/" TargetMode="External" /><Relationship Id="rId104" Type="http://schemas.openxmlformats.org/officeDocument/2006/relationships/hyperlink" Target="https://www.youtube.com/results?search_query=THE+KID+MERO" TargetMode="External" /><Relationship Id="rId105" Type="http://schemas.openxmlformats.org/officeDocument/2006/relationships/hyperlink" Target="http://freedarko.blogspot.com/" TargetMode="External" /><Relationship Id="rId106" Type="http://schemas.openxmlformats.org/officeDocument/2006/relationships/hyperlink" Target="https://t.co/lsBk5OoKsR" TargetMode="External" /><Relationship Id="rId107" Type="http://schemas.openxmlformats.org/officeDocument/2006/relationships/hyperlink" Target="http://www.ronfunches.com/" TargetMode="External" /><Relationship Id="rId108" Type="http://schemas.openxmlformats.org/officeDocument/2006/relationships/hyperlink" Target="https://t.co/H8XMVMFDQd" TargetMode="External" /><Relationship Id="rId109" Type="http://schemas.openxmlformats.org/officeDocument/2006/relationships/hyperlink" Target="https://theathletic.com/author/michael-lee/" TargetMode="External" /><Relationship Id="rId110" Type="http://schemas.openxmlformats.org/officeDocument/2006/relationships/hyperlink" Target="http://www.barstoolsports.com/" TargetMode="External" /><Relationship Id="rId111" Type="http://schemas.openxmlformats.org/officeDocument/2006/relationships/hyperlink" Target="https://t.co/aJXuuF1IKl" TargetMode="External" /><Relationship Id="rId112" Type="http://schemas.openxmlformats.org/officeDocument/2006/relationships/hyperlink" Target="https://t.co/CkOqOqYx0l" TargetMode="External" /><Relationship Id="rId113" Type="http://schemas.openxmlformats.org/officeDocument/2006/relationships/hyperlink" Target="https://tinyurl.com/ycj7scgt" TargetMode="External" /><Relationship Id="rId114" Type="http://schemas.openxmlformats.org/officeDocument/2006/relationships/hyperlink" Target="http://www.juliemcdowall.com/" TargetMode="External" /><Relationship Id="rId115" Type="http://schemas.openxmlformats.org/officeDocument/2006/relationships/hyperlink" Target="https://twitch.tv/vanbrand" TargetMode="External" /><Relationship Id="rId116" Type="http://schemas.openxmlformats.org/officeDocument/2006/relationships/hyperlink" Target="http://www.jakeandamir.com/" TargetMode="External" /><Relationship Id="rId117" Type="http://schemas.openxmlformats.org/officeDocument/2006/relationships/hyperlink" Target="https://t.co/qZxife7TX3" TargetMode="External" /><Relationship Id="rId118" Type="http://schemas.openxmlformats.org/officeDocument/2006/relationships/hyperlink" Target="http://instagram.com/digbymustache" TargetMode="External" /><Relationship Id="rId119" Type="http://schemas.openxmlformats.org/officeDocument/2006/relationships/hyperlink" Target="https://www.instagram.com/mollyjongfast/?hl=en" TargetMode="External" /><Relationship Id="rId120" Type="http://schemas.openxmlformats.org/officeDocument/2006/relationships/hyperlink" Target="http://www.imdb.com/name/nm6345142/" TargetMode="External" /><Relationship Id="rId121" Type="http://schemas.openxmlformats.org/officeDocument/2006/relationships/hyperlink" Target="http://t.co/EDeMQhnnqT" TargetMode="External" /><Relationship Id="rId122" Type="http://schemas.openxmlformats.org/officeDocument/2006/relationships/hyperlink" Target="http://www.earwolf.com/show/how-did-this-get-made/" TargetMode="External" /><Relationship Id="rId123" Type="http://schemas.openxmlformats.org/officeDocument/2006/relationships/hyperlink" Target="http://www.paulscheer.com/" TargetMode="External" /><Relationship Id="rId124" Type="http://schemas.openxmlformats.org/officeDocument/2006/relationships/hyperlink" Target="https://t.co/d8ek4QZH0i" TargetMode="External" /><Relationship Id="rId125" Type="http://schemas.openxmlformats.org/officeDocument/2006/relationships/hyperlink" Target="https://t.co/AjLPKgm0Fh" TargetMode="External" /><Relationship Id="rId126" Type="http://schemas.openxmlformats.org/officeDocument/2006/relationships/hyperlink" Target="https://www.instagram.com/world_wide_wob/" TargetMode="External" /><Relationship Id="rId127" Type="http://schemas.openxmlformats.org/officeDocument/2006/relationships/hyperlink" Target="https://www.instagram.com/mattoswaltva/" TargetMode="External" /><Relationship Id="rId128" Type="http://schemas.openxmlformats.org/officeDocument/2006/relationships/hyperlink" Target="http://weirdal.com/" TargetMode="External" /><Relationship Id="rId129" Type="http://schemas.openxmlformats.org/officeDocument/2006/relationships/hyperlink" Target="https://t.co/Zvk8ZQ9FTN" TargetMode="External" /><Relationship Id="rId130" Type="http://schemas.openxmlformats.org/officeDocument/2006/relationships/hyperlink" Target="https://t.co/C7Jqp9zGZV" TargetMode="External" /><Relationship Id="rId131" Type="http://schemas.openxmlformats.org/officeDocument/2006/relationships/hyperlink" Target="http://uproxx.com/filmdrunk/" TargetMode="External" /><Relationship Id="rId132" Type="http://schemas.openxmlformats.org/officeDocument/2006/relationships/hyperlink" Target="http://www.justinling.ca/" TargetMode="External" /><Relationship Id="rId133" Type="http://schemas.openxmlformats.org/officeDocument/2006/relationships/hyperlink" Target="https://t.co/C7Jqp9zGZV" TargetMode="External" /><Relationship Id="rId134" Type="http://schemas.openxmlformats.org/officeDocument/2006/relationships/hyperlink" Target="https://www.youtube.com/user/bklinger62" TargetMode="External" /><Relationship Id="rId135" Type="http://schemas.openxmlformats.org/officeDocument/2006/relationships/hyperlink" Target="https://t.co/huol2AhtTI" TargetMode="External" /><Relationship Id="rId136" Type="http://schemas.openxmlformats.org/officeDocument/2006/relationships/hyperlink" Target="http://t.co/8UB3G9dS" TargetMode="External" /><Relationship Id="rId137" Type="http://schemas.openxmlformats.org/officeDocument/2006/relationships/hyperlink" Target="https://t.co/WLR4RN8aI2" TargetMode="External" /><Relationship Id="rId138" Type="http://schemas.openxmlformats.org/officeDocument/2006/relationships/hyperlink" Target="https://t.co/R808uppUf0" TargetMode="External" /><Relationship Id="rId139" Type="http://schemas.openxmlformats.org/officeDocument/2006/relationships/hyperlink" Target="http://www.hitimewine.net/" TargetMode="External" /><Relationship Id="rId140" Type="http://schemas.openxmlformats.org/officeDocument/2006/relationships/hyperlink" Target="https://t.co/GwZtWimRHf" TargetMode="External" /><Relationship Id="rId141" Type="http://schemas.openxmlformats.org/officeDocument/2006/relationships/hyperlink" Target="https://pbs.twimg.com/profile_banners/957580179861274625/1517187243" TargetMode="External" /><Relationship Id="rId142" Type="http://schemas.openxmlformats.org/officeDocument/2006/relationships/hyperlink" Target="https://pbs.twimg.com/profile_banners/4815322763/1503736124" TargetMode="External" /><Relationship Id="rId143" Type="http://schemas.openxmlformats.org/officeDocument/2006/relationships/hyperlink" Target="https://pbs.twimg.com/profile_banners/26074296/1543457203" TargetMode="External" /><Relationship Id="rId144" Type="http://schemas.openxmlformats.org/officeDocument/2006/relationships/hyperlink" Target="https://pbs.twimg.com/profile_banners/1311502922/1492836195" TargetMode="External" /><Relationship Id="rId145" Type="http://schemas.openxmlformats.org/officeDocument/2006/relationships/hyperlink" Target="https://pbs.twimg.com/profile_banners/1016509786924306432/1542650376" TargetMode="External" /><Relationship Id="rId146" Type="http://schemas.openxmlformats.org/officeDocument/2006/relationships/hyperlink" Target="https://pbs.twimg.com/profile_banners/1049301299882332162/1539008133" TargetMode="External" /><Relationship Id="rId147" Type="http://schemas.openxmlformats.org/officeDocument/2006/relationships/hyperlink" Target="https://pbs.twimg.com/profile_banners/134930954/1478117996" TargetMode="External" /><Relationship Id="rId148" Type="http://schemas.openxmlformats.org/officeDocument/2006/relationships/hyperlink" Target="https://pbs.twimg.com/profile_banners/968189958040190976/1519766122" TargetMode="External" /><Relationship Id="rId149" Type="http://schemas.openxmlformats.org/officeDocument/2006/relationships/hyperlink" Target="https://pbs.twimg.com/profile_banners/15532987/1531456073" TargetMode="External" /><Relationship Id="rId150" Type="http://schemas.openxmlformats.org/officeDocument/2006/relationships/hyperlink" Target="https://pbs.twimg.com/profile_banners/30092973/1547232475" TargetMode="External" /><Relationship Id="rId151" Type="http://schemas.openxmlformats.org/officeDocument/2006/relationships/hyperlink" Target="https://pbs.twimg.com/profile_banners/99961254/1520617751" TargetMode="External" /><Relationship Id="rId152" Type="http://schemas.openxmlformats.org/officeDocument/2006/relationships/hyperlink" Target="https://pbs.twimg.com/profile_banners/83951545/1519867612" TargetMode="External" /><Relationship Id="rId153" Type="http://schemas.openxmlformats.org/officeDocument/2006/relationships/hyperlink" Target="https://pbs.twimg.com/profile_banners/16668573/1509033561" TargetMode="External" /><Relationship Id="rId154" Type="http://schemas.openxmlformats.org/officeDocument/2006/relationships/hyperlink" Target="https://pbs.twimg.com/profile_banners/894333769020256261/1542933062" TargetMode="External" /><Relationship Id="rId155" Type="http://schemas.openxmlformats.org/officeDocument/2006/relationships/hyperlink" Target="https://pbs.twimg.com/profile_banners/80706281/1505235424" TargetMode="External" /><Relationship Id="rId156" Type="http://schemas.openxmlformats.org/officeDocument/2006/relationships/hyperlink" Target="https://pbs.twimg.com/profile_banners/3806553495/1548862676" TargetMode="External" /><Relationship Id="rId157" Type="http://schemas.openxmlformats.org/officeDocument/2006/relationships/hyperlink" Target="https://pbs.twimg.com/profile_banners/23818581/1546899098" TargetMode="External" /><Relationship Id="rId158" Type="http://schemas.openxmlformats.org/officeDocument/2006/relationships/hyperlink" Target="https://pbs.twimg.com/profile_banners/20647266/1523291405" TargetMode="External" /><Relationship Id="rId159" Type="http://schemas.openxmlformats.org/officeDocument/2006/relationships/hyperlink" Target="https://pbs.twimg.com/profile_banners/2205689113/1486846437" TargetMode="External" /><Relationship Id="rId160" Type="http://schemas.openxmlformats.org/officeDocument/2006/relationships/hyperlink" Target="https://pbs.twimg.com/profile_banners/364369195/1400986173" TargetMode="External" /><Relationship Id="rId161" Type="http://schemas.openxmlformats.org/officeDocument/2006/relationships/hyperlink" Target="https://pbs.twimg.com/profile_banners/293250004/1520421048" TargetMode="External" /><Relationship Id="rId162" Type="http://schemas.openxmlformats.org/officeDocument/2006/relationships/hyperlink" Target="https://pbs.twimg.com/profile_banners/451636774/1501004903" TargetMode="External" /><Relationship Id="rId163" Type="http://schemas.openxmlformats.org/officeDocument/2006/relationships/hyperlink" Target="https://pbs.twimg.com/profile_banners/27785451/1487751535" TargetMode="External" /><Relationship Id="rId164" Type="http://schemas.openxmlformats.org/officeDocument/2006/relationships/hyperlink" Target="https://pbs.twimg.com/profile_banners/19559148/1548452838" TargetMode="External" /><Relationship Id="rId165" Type="http://schemas.openxmlformats.org/officeDocument/2006/relationships/hyperlink" Target="https://pbs.twimg.com/profile_banners/26127640/1549140059" TargetMode="External" /><Relationship Id="rId166" Type="http://schemas.openxmlformats.org/officeDocument/2006/relationships/hyperlink" Target="https://pbs.twimg.com/profile_banners/603901726/1524100655" TargetMode="External" /><Relationship Id="rId167" Type="http://schemas.openxmlformats.org/officeDocument/2006/relationships/hyperlink" Target="https://pbs.twimg.com/profile_banners/15138829/1504768798" TargetMode="External" /><Relationship Id="rId168" Type="http://schemas.openxmlformats.org/officeDocument/2006/relationships/hyperlink" Target="https://pbs.twimg.com/profile_banners/105347801/1481656463" TargetMode="External" /><Relationship Id="rId169" Type="http://schemas.openxmlformats.org/officeDocument/2006/relationships/hyperlink" Target="https://pbs.twimg.com/profile_banners/967356530214387712/1519474441" TargetMode="External" /><Relationship Id="rId170" Type="http://schemas.openxmlformats.org/officeDocument/2006/relationships/hyperlink" Target="https://pbs.twimg.com/profile_banners/412373159/1542062562" TargetMode="External" /><Relationship Id="rId171" Type="http://schemas.openxmlformats.org/officeDocument/2006/relationships/hyperlink" Target="https://pbs.twimg.com/profile_banners/1073047860260814848/1544675431" TargetMode="External" /><Relationship Id="rId172" Type="http://schemas.openxmlformats.org/officeDocument/2006/relationships/hyperlink" Target="https://pbs.twimg.com/profile_banners/21148293/1503853317" TargetMode="External" /><Relationship Id="rId173" Type="http://schemas.openxmlformats.org/officeDocument/2006/relationships/hyperlink" Target="https://pbs.twimg.com/profile_banners/28395645/1535745055" TargetMode="External" /><Relationship Id="rId174" Type="http://schemas.openxmlformats.org/officeDocument/2006/relationships/hyperlink" Target="https://pbs.twimg.com/profile_banners/2785800238/1426012165" TargetMode="External" /><Relationship Id="rId175" Type="http://schemas.openxmlformats.org/officeDocument/2006/relationships/hyperlink" Target="https://pbs.twimg.com/profile_banners/14750983/1544139654" TargetMode="External" /><Relationship Id="rId176" Type="http://schemas.openxmlformats.org/officeDocument/2006/relationships/hyperlink" Target="https://pbs.twimg.com/profile_banners/1017061068777107457/1547986993" TargetMode="External" /><Relationship Id="rId177" Type="http://schemas.openxmlformats.org/officeDocument/2006/relationships/hyperlink" Target="https://pbs.twimg.com/profile_banners/817459221272862721/1546372712" TargetMode="External" /><Relationship Id="rId178" Type="http://schemas.openxmlformats.org/officeDocument/2006/relationships/hyperlink" Target="https://pbs.twimg.com/profile_banners/960341766565187584/1517798869" TargetMode="External" /><Relationship Id="rId179" Type="http://schemas.openxmlformats.org/officeDocument/2006/relationships/hyperlink" Target="https://pbs.twimg.com/profile_banners/769960406/1470905746" TargetMode="External" /><Relationship Id="rId180" Type="http://schemas.openxmlformats.org/officeDocument/2006/relationships/hyperlink" Target="https://pbs.twimg.com/profile_banners/1003612642420969472/1530804663" TargetMode="External" /><Relationship Id="rId181" Type="http://schemas.openxmlformats.org/officeDocument/2006/relationships/hyperlink" Target="https://pbs.twimg.com/profile_banners/879555637281214464/1547184281" TargetMode="External" /><Relationship Id="rId182" Type="http://schemas.openxmlformats.org/officeDocument/2006/relationships/hyperlink" Target="https://pbs.twimg.com/profile_banners/1152683334/1490916123" TargetMode="External" /><Relationship Id="rId183" Type="http://schemas.openxmlformats.org/officeDocument/2006/relationships/hyperlink" Target="https://pbs.twimg.com/profile_banners/111514392/1541165198" TargetMode="External" /><Relationship Id="rId184" Type="http://schemas.openxmlformats.org/officeDocument/2006/relationships/hyperlink" Target="https://pbs.twimg.com/profile_banners/14504319/1424706014" TargetMode="External" /><Relationship Id="rId185" Type="http://schemas.openxmlformats.org/officeDocument/2006/relationships/hyperlink" Target="https://pbs.twimg.com/profile_banners/4344024914/1547895242" TargetMode="External" /><Relationship Id="rId186" Type="http://schemas.openxmlformats.org/officeDocument/2006/relationships/hyperlink" Target="https://pbs.twimg.com/profile_banners/65912265/1439348028" TargetMode="External" /><Relationship Id="rId187" Type="http://schemas.openxmlformats.org/officeDocument/2006/relationships/hyperlink" Target="https://pbs.twimg.com/profile_banners/14232408/1542408376" TargetMode="External" /><Relationship Id="rId188" Type="http://schemas.openxmlformats.org/officeDocument/2006/relationships/hyperlink" Target="https://pbs.twimg.com/profile_banners/706652435960324096/1457507880" TargetMode="External" /><Relationship Id="rId189" Type="http://schemas.openxmlformats.org/officeDocument/2006/relationships/hyperlink" Target="https://pbs.twimg.com/profile_banners/1363018068/1464942860" TargetMode="External" /><Relationship Id="rId190" Type="http://schemas.openxmlformats.org/officeDocument/2006/relationships/hyperlink" Target="https://pbs.twimg.com/profile_banners/193337431/1402063687" TargetMode="External" /><Relationship Id="rId191" Type="http://schemas.openxmlformats.org/officeDocument/2006/relationships/hyperlink" Target="https://pbs.twimg.com/profile_banners/18208354/1536958228" TargetMode="External" /><Relationship Id="rId192" Type="http://schemas.openxmlformats.org/officeDocument/2006/relationships/hyperlink" Target="https://pbs.twimg.com/profile_banners/28096105/1478388091" TargetMode="External" /><Relationship Id="rId193" Type="http://schemas.openxmlformats.org/officeDocument/2006/relationships/hyperlink" Target="https://pbs.twimg.com/profile_banners/35885940/1536361807" TargetMode="External" /><Relationship Id="rId194" Type="http://schemas.openxmlformats.org/officeDocument/2006/relationships/hyperlink" Target="https://pbs.twimg.com/profile_banners/19760382/1535266262" TargetMode="External" /><Relationship Id="rId195" Type="http://schemas.openxmlformats.org/officeDocument/2006/relationships/hyperlink" Target="https://pbs.twimg.com/profile_banners/17946398/1401806079" TargetMode="External" /><Relationship Id="rId196" Type="http://schemas.openxmlformats.org/officeDocument/2006/relationships/hyperlink" Target="https://pbs.twimg.com/profile_banners/2771557126/1478191997" TargetMode="External" /><Relationship Id="rId197" Type="http://schemas.openxmlformats.org/officeDocument/2006/relationships/hyperlink" Target="https://pbs.twimg.com/profile_banners/471996704/1501640063" TargetMode="External" /><Relationship Id="rId198" Type="http://schemas.openxmlformats.org/officeDocument/2006/relationships/hyperlink" Target="https://pbs.twimg.com/profile_banners/18170896/1423758375" TargetMode="External" /><Relationship Id="rId199" Type="http://schemas.openxmlformats.org/officeDocument/2006/relationships/hyperlink" Target="https://pbs.twimg.com/profile_banners/396883149/1421763698" TargetMode="External" /><Relationship Id="rId200" Type="http://schemas.openxmlformats.org/officeDocument/2006/relationships/hyperlink" Target="https://pbs.twimg.com/profile_banners/1020909924719603712/1548375531" TargetMode="External" /><Relationship Id="rId201" Type="http://schemas.openxmlformats.org/officeDocument/2006/relationships/hyperlink" Target="https://pbs.twimg.com/profile_banners/115275690/1367464927" TargetMode="External" /><Relationship Id="rId202" Type="http://schemas.openxmlformats.org/officeDocument/2006/relationships/hyperlink" Target="https://pbs.twimg.com/profile_banners/922570692515848193/1510945213" TargetMode="External" /><Relationship Id="rId203" Type="http://schemas.openxmlformats.org/officeDocument/2006/relationships/hyperlink" Target="https://pbs.twimg.com/profile_banners/480011072/1532804225" TargetMode="External" /><Relationship Id="rId204" Type="http://schemas.openxmlformats.org/officeDocument/2006/relationships/hyperlink" Target="https://pbs.twimg.com/profile_banners/293850289/1521585688" TargetMode="External" /><Relationship Id="rId205" Type="http://schemas.openxmlformats.org/officeDocument/2006/relationships/hyperlink" Target="https://pbs.twimg.com/profile_banners/20177956/1498590558" TargetMode="External" /><Relationship Id="rId206" Type="http://schemas.openxmlformats.org/officeDocument/2006/relationships/hyperlink" Target="https://pbs.twimg.com/profile_banners/26133470/1548395461" TargetMode="External" /><Relationship Id="rId207" Type="http://schemas.openxmlformats.org/officeDocument/2006/relationships/hyperlink" Target="https://pbs.twimg.com/profile_banners/472977855/1403911861" TargetMode="External" /><Relationship Id="rId208" Type="http://schemas.openxmlformats.org/officeDocument/2006/relationships/hyperlink" Target="https://pbs.twimg.com/profile_banners/16557618/1482422521" TargetMode="External" /><Relationship Id="rId209" Type="http://schemas.openxmlformats.org/officeDocument/2006/relationships/hyperlink" Target="https://pbs.twimg.com/profile_banners/2946713780/1490035813" TargetMode="External" /><Relationship Id="rId210" Type="http://schemas.openxmlformats.org/officeDocument/2006/relationships/hyperlink" Target="https://pbs.twimg.com/profile_banners/5037191/1532127579" TargetMode="External" /><Relationship Id="rId211" Type="http://schemas.openxmlformats.org/officeDocument/2006/relationships/hyperlink" Target="https://pbs.twimg.com/profile_banners/362826804/1372217531" TargetMode="External" /><Relationship Id="rId212" Type="http://schemas.openxmlformats.org/officeDocument/2006/relationships/hyperlink" Target="https://pbs.twimg.com/profile_banners/904855934886748160/1509414540" TargetMode="External" /><Relationship Id="rId213" Type="http://schemas.openxmlformats.org/officeDocument/2006/relationships/hyperlink" Target="https://pbs.twimg.com/profile_banners/331120729/1529428856" TargetMode="External" /><Relationship Id="rId214" Type="http://schemas.openxmlformats.org/officeDocument/2006/relationships/hyperlink" Target="https://pbs.twimg.com/profile_banners/60949435/1504675686" TargetMode="External" /><Relationship Id="rId215" Type="http://schemas.openxmlformats.org/officeDocument/2006/relationships/hyperlink" Target="https://pbs.twimg.com/profile_banners/16510540/1411343400" TargetMode="External" /><Relationship Id="rId216" Type="http://schemas.openxmlformats.org/officeDocument/2006/relationships/hyperlink" Target="https://pbs.twimg.com/profile_banners/1024937471702839296/1541876790" TargetMode="External" /><Relationship Id="rId217" Type="http://schemas.openxmlformats.org/officeDocument/2006/relationships/hyperlink" Target="https://pbs.twimg.com/profile_banners/19252079/1519881023" TargetMode="External" /><Relationship Id="rId218" Type="http://schemas.openxmlformats.org/officeDocument/2006/relationships/hyperlink" Target="https://pbs.twimg.com/profile_banners/946608964384575488/1514738639" TargetMode="External" /><Relationship Id="rId219" Type="http://schemas.openxmlformats.org/officeDocument/2006/relationships/hyperlink" Target="https://pbs.twimg.com/profile_banners/16683656/1541130083" TargetMode="External" /><Relationship Id="rId220" Type="http://schemas.openxmlformats.org/officeDocument/2006/relationships/hyperlink" Target="https://pbs.twimg.com/profile_banners/3184000707/1497806619" TargetMode="External" /><Relationship Id="rId221" Type="http://schemas.openxmlformats.org/officeDocument/2006/relationships/hyperlink" Target="https://pbs.twimg.com/profile_banners/43180081/1408676679" TargetMode="External" /><Relationship Id="rId222" Type="http://schemas.openxmlformats.org/officeDocument/2006/relationships/hyperlink" Target="https://pbs.twimg.com/profile_banners/22178780/1550270893" TargetMode="External" /><Relationship Id="rId223" Type="http://schemas.openxmlformats.org/officeDocument/2006/relationships/hyperlink" Target="https://pbs.twimg.com/profile_banners/30364057/1535429604" TargetMode="External" /><Relationship Id="rId224" Type="http://schemas.openxmlformats.org/officeDocument/2006/relationships/hyperlink" Target="https://pbs.twimg.com/profile_banners/61371461/1478976172" TargetMode="External" /><Relationship Id="rId225" Type="http://schemas.openxmlformats.org/officeDocument/2006/relationships/hyperlink" Target="https://pbs.twimg.com/profile_banners/260907612/1520279429" TargetMode="External" /><Relationship Id="rId226" Type="http://schemas.openxmlformats.org/officeDocument/2006/relationships/hyperlink" Target="https://pbs.twimg.com/profile_banners/815010/1456503501" TargetMode="External" /><Relationship Id="rId227" Type="http://schemas.openxmlformats.org/officeDocument/2006/relationships/hyperlink" Target="https://pbs.twimg.com/profile_banners/25073877/1543104015" TargetMode="External" /><Relationship Id="rId228" Type="http://schemas.openxmlformats.org/officeDocument/2006/relationships/hyperlink" Target="https://pbs.twimg.com/profile_banners/27083523/1513278137" TargetMode="External" /><Relationship Id="rId229" Type="http://schemas.openxmlformats.org/officeDocument/2006/relationships/hyperlink" Target="https://pbs.twimg.com/profile_banners/19576571/1538412684" TargetMode="External" /><Relationship Id="rId230" Type="http://schemas.openxmlformats.org/officeDocument/2006/relationships/hyperlink" Target="https://pbs.twimg.com/profile_banners/23341251/1548045483" TargetMode="External" /><Relationship Id="rId231" Type="http://schemas.openxmlformats.org/officeDocument/2006/relationships/hyperlink" Target="https://pbs.twimg.com/profile_banners/847931163117334528/1517186557" TargetMode="External" /><Relationship Id="rId232" Type="http://schemas.openxmlformats.org/officeDocument/2006/relationships/hyperlink" Target="https://pbs.twimg.com/profile_banners/33829337/1513664017" TargetMode="External" /><Relationship Id="rId233" Type="http://schemas.openxmlformats.org/officeDocument/2006/relationships/hyperlink" Target="https://pbs.twimg.com/profile_banners/7121092/1530906176" TargetMode="External" /><Relationship Id="rId234" Type="http://schemas.openxmlformats.org/officeDocument/2006/relationships/hyperlink" Target="https://pbs.twimg.com/profile_banners/3243124913/1545376496" TargetMode="External" /><Relationship Id="rId235" Type="http://schemas.openxmlformats.org/officeDocument/2006/relationships/hyperlink" Target="https://pbs.twimg.com/profile_banners/767566536236150786/1541370995" TargetMode="External" /><Relationship Id="rId236" Type="http://schemas.openxmlformats.org/officeDocument/2006/relationships/hyperlink" Target="https://pbs.twimg.com/profile_banners/46186400/1539374907" TargetMode="External" /><Relationship Id="rId237" Type="http://schemas.openxmlformats.org/officeDocument/2006/relationships/hyperlink" Target="https://pbs.twimg.com/profile_banners/4457222533/1466054944" TargetMode="External" /><Relationship Id="rId238" Type="http://schemas.openxmlformats.org/officeDocument/2006/relationships/hyperlink" Target="https://pbs.twimg.com/profile_banners/177681327/1549578263" TargetMode="External" /><Relationship Id="rId239" Type="http://schemas.openxmlformats.org/officeDocument/2006/relationships/hyperlink" Target="https://pbs.twimg.com/profile_banners/876505818/1395282681" TargetMode="External" /><Relationship Id="rId240" Type="http://schemas.openxmlformats.org/officeDocument/2006/relationships/hyperlink" Target="https://pbs.twimg.com/profile_banners/149557345/1405529291" TargetMode="External" /><Relationship Id="rId241" Type="http://schemas.openxmlformats.org/officeDocument/2006/relationships/hyperlink" Target="https://pbs.twimg.com/profile_banners/54319115/1486880446" TargetMode="External" /><Relationship Id="rId242" Type="http://schemas.openxmlformats.org/officeDocument/2006/relationships/hyperlink" Target="https://pbs.twimg.com/profile_banners/51360498/1543268820" TargetMode="External" /><Relationship Id="rId243" Type="http://schemas.openxmlformats.org/officeDocument/2006/relationships/hyperlink" Target="https://pbs.twimg.com/profile_banners/1611098694/1527362345" TargetMode="External" /><Relationship Id="rId244" Type="http://schemas.openxmlformats.org/officeDocument/2006/relationships/hyperlink" Target="https://pbs.twimg.com/profile_banners/14348594/1493134150" TargetMode="External" /><Relationship Id="rId245" Type="http://schemas.openxmlformats.org/officeDocument/2006/relationships/hyperlink" Target="https://pbs.twimg.com/profile_banners/370706811/1503615611" TargetMode="External" /><Relationship Id="rId246" Type="http://schemas.openxmlformats.org/officeDocument/2006/relationships/hyperlink" Target="https://pbs.twimg.com/profile_banners/256789870/1538784785" TargetMode="External" /><Relationship Id="rId247" Type="http://schemas.openxmlformats.org/officeDocument/2006/relationships/hyperlink" Target="https://pbs.twimg.com/profile_banners/18497157/1529009595" TargetMode="External" /><Relationship Id="rId248" Type="http://schemas.openxmlformats.org/officeDocument/2006/relationships/hyperlink" Target="https://pbs.twimg.com/profile_banners/3145909743/1493078317" TargetMode="External" /><Relationship Id="rId249" Type="http://schemas.openxmlformats.org/officeDocument/2006/relationships/hyperlink" Target="https://pbs.twimg.com/profile_banners/301220109/1480704662" TargetMode="External" /><Relationship Id="rId250" Type="http://schemas.openxmlformats.org/officeDocument/2006/relationships/hyperlink" Target="https://pbs.twimg.com/profile_banners/17158189/1483151685" TargetMode="External" /><Relationship Id="rId251" Type="http://schemas.openxmlformats.org/officeDocument/2006/relationships/hyperlink" Target="https://pbs.twimg.com/profile_banners/3044112645/1513916733" TargetMode="External" /><Relationship Id="rId252" Type="http://schemas.openxmlformats.org/officeDocument/2006/relationships/hyperlink" Target="https://pbs.twimg.com/profile_banners/16444291/1507405591" TargetMode="External" /><Relationship Id="rId253" Type="http://schemas.openxmlformats.org/officeDocument/2006/relationships/hyperlink" Target="https://pbs.twimg.com/profile_banners/19923144/1549605178" TargetMode="External" /><Relationship Id="rId254" Type="http://schemas.openxmlformats.org/officeDocument/2006/relationships/hyperlink" Target="https://pbs.twimg.com/profile_banners/17033335/1434041431" TargetMode="External" /><Relationship Id="rId255" Type="http://schemas.openxmlformats.org/officeDocument/2006/relationships/hyperlink" Target="https://pbs.twimg.com/profile_banners/17732153/1550392817" TargetMode="External" /><Relationship Id="rId256" Type="http://schemas.openxmlformats.org/officeDocument/2006/relationships/hyperlink" Target="https://pbs.twimg.com/profile_banners/1398759560/1495733696" TargetMode="External" /><Relationship Id="rId257" Type="http://schemas.openxmlformats.org/officeDocument/2006/relationships/hyperlink" Target="https://pbs.twimg.com/profile_banners/15635604/1549904982" TargetMode="External" /><Relationship Id="rId258" Type="http://schemas.openxmlformats.org/officeDocument/2006/relationships/hyperlink" Target="https://pbs.twimg.com/profile_banners/3159045401/1429101199" TargetMode="External" /><Relationship Id="rId259" Type="http://schemas.openxmlformats.org/officeDocument/2006/relationships/hyperlink" Target="https://pbs.twimg.com/profile_banners/523822734/1548883484" TargetMode="External" /><Relationship Id="rId260" Type="http://schemas.openxmlformats.org/officeDocument/2006/relationships/hyperlink" Target="https://pbs.twimg.com/profile_banners/14506253/1534808783" TargetMode="External" /><Relationship Id="rId261" Type="http://schemas.openxmlformats.org/officeDocument/2006/relationships/hyperlink" Target="https://pbs.twimg.com/profile_banners/1655877529/1543782799" TargetMode="External" /><Relationship Id="rId262" Type="http://schemas.openxmlformats.org/officeDocument/2006/relationships/hyperlink" Target="https://pbs.twimg.com/profile_banners/65497475/1529872806" TargetMode="External" /><Relationship Id="rId263" Type="http://schemas.openxmlformats.org/officeDocument/2006/relationships/hyperlink" Target="https://pbs.twimg.com/profile_banners/2567763900/1546118178" TargetMode="External" /><Relationship Id="rId264" Type="http://schemas.openxmlformats.org/officeDocument/2006/relationships/hyperlink" Target="https://pbs.twimg.com/profile_banners/25629019/1548976050" TargetMode="External" /><Relationship Id="rId265" Type="http://schemas.openxmlformats.org/officeDocument/2006/relationships/hyperlink" Target="https://pbs.twimg.com/profile_banners/24044209/1520658161" TargetMode="External" /><Relationship Id="rId266" Type="http://schemas.openxmlformats.org/officeDocument/2006/relationships/hyperlink" Target="https://pbs.twimg.com/profile_banners/235460252/1465280820" TargetMode="External" /><Relationship Id="rId267" Type="http://schemas.openxmlformats.org/officeDocument/2006/relationships/hyperlink" Target="https://pbs.twimg.com/profile_banners/145320485/1398278046" TargetMode="External" /><Relationship Id="rId268" Type="http://schemas.openxmlformats.org/officeDocument/2006/relationships/hyperlink" Target="https://pbs.twimg.com/profile_banners/52840398/1550082049" TargetMode="External" /><Relationship Id="rId269" Type="http://schemas.openxmlformats.org/officeDocument/2006/relationships/hyperlink" Target="https://pbs.twimg.com/profile_banners/822215673812119553/1549426544" TargetMode="External" /><Relationship Id="rId270" Type="http://schemas.openxmlformats.org/officeDocument/2006/relationships/hyperlink" Target="https://pbs.twimg.com/profile_banners/942156122/1548969863" TargetMode="External" /><Relationship Id="rId271" Type="http://schemas.openxmlformats.org/officeDocument/2006/relationships/hyperlink" Target="https://pbs.twimg.com/profile_banners/31458109/1437007287" TargetMode="External" /><Relationship Id="rId272" Type="http://schemas.openxmlformats.org/officeDocument/2006/relationships/hyperlink" Target="https://pbs.twimg.com/profile_banners/19599956/1506642523" TargetMode="External" /><Relationship Id="rId273" Type="http://schemas.openxmlformats.org/officeDocument/2006/relationships/hyperlink" Target="https://pbs.twimg.com/profile_banners/15729017/1547409353" TargetMode="External" /><Relationship Id="rId274" Type="http://schemas.openxmlformats.org/officeDocument/2006/relationships/hyperlink" Target="https://pbs.twimg.com/profile_banners/60520655/1544112080" TargetMode="External" /><Relationship Id="rId275" Type="http://schemas.openxmlformats.org/officeDocument/2006/relationships/hyperlink" Target="https://pbs.twimg.com/profile_banners/104071616/1512421396" TargetMode="External" /><Relationship Id="rId276" Type="http://schemas.openxmlformats.org/officeDocument/2006/relationships/hyperlink" Target="https://pbs.twimg.com/profile_banners/69020299/1540857438" TargetMode="External" /><Relationship Id="rId277" Type="http://schemas.openxmlformats.org/officeDocument/2006/relationships/hyperlink" Target="https://pbs.twimg.com/profile_banners/22637974/1493661451" TargetMode="External" /><Relationship Id="rId278" Type="http://schemas.openxmlformats.org/officeDocument/2006/relationships/hyperlink" Target="https://pbs.twimg.com/profile_banners/349719397/1478881274" TargetMode="External" /><Relationship Id="rId279" Type="http://schemas.openxmlformats.org/officeDocument/2006/relationships/hyperlink" Target="https://pbs.twimg.com/profile_banners/48049415/1466412521" TargetMode="External" /><Relationship Id="rId280" Type="http://schemas.openxmlformats.org/officeDocument/2006/relationships/hyperlink" Target="https://pbs.twimg.com/profile_banners/167421762/1538516210" TargetMode="External" /><Relationship Id="rId281" Type="http://schemas.openxmlformats.org/officeDocument/2006/relationships/hyperlink" Target="https://pbs.twimg.com/profile_banners/27373679/1529430912" TargetMode="External" /><Relationship Id="rId282" Type="http://schemas.openxmlformats.org/officeDocument/2006/relationships/hyperlink" Target="https://pbs.twimg.com/profile_banners/620263051/1533205110" TargetMode="External" /><Relationship Id="rId283" Type="http://schemas.openxmlformats.org/officeDocument/2006/relationships/hyperlink" Target="https://pbs.twimg.com/profile_banners/223642689/1474660086" TargetMode="External" /><Relationship Id="rId284" Type="http://schemas.openxmlformats.org/officeDocument/2006/relationships/hyperlink" Target="https://pbs.twimg.com/profile_banners/17836026/1398240599" TargetMode="External" /><Relationship Id="rId285" Type="http://schemas.openxmlformats.org/officeDocument/2006/relationships/hyperlink" Target="https://pbs.twimg.com/profile_banners/18369976/1537391377" TargetMode="External" /><Relationship Id="rId286" Type="http://schemas.openxmlformats.org/officeDocument/2006/relationships/hyperlink" Target="https://pbs.twimg.com/profile_banners/26579715/1452578839" TargetMode="External" /><Relationship Id="rId287" Type="http://schemas.openxmlformats.org/officeDocument/2006/relationships/hyperlink" Target="https://pbs.twimg.com/profile_banners/3131963127/1547858266" TargetMode="External" /><Relationship Id="rId288" Type="http://schemas.openxmlformats.org/officeDocument/2006/relationships/hyperlink" Target="https://pbs.twimg.com/profile_banners/14298769/1525384512" TargetMode="External" /><Relationship Id="rId289" Type="http://schemas.openxmlformats.org/officeDocument/2006/relationships/hyperlink" Target="https://pbs.twimg.com/profile_banners/27628334/1499968935" TargetMode="External" /><Relationship Id="rId290" Type="http://schemas.openxmlformats.org/officeDocument/2006/relationships/hyperlink" Target="https://pbs.twimg.com/profile_banners/509145315/1488925925" TargetMode="External" /><Relationship Id="rId291" Type="http://schemas.openxmlformats.org/officeDocument/2006/relationships/hyperlink" Target="https://pbs.twimg.com/profile_banners/1419352615/1436992581" TargetMode="External" /><Relationship Id="rId292" Type="http://schemas.openxmlformats.org/officeDocument/2006/relationships/hyperlink" Target="https://pbs.twimg.com/profile_banners/6480652/1546402925" TargetMode="External" /><Relationship Id="rId293" Type="http://schemas.openxmlformats.org/officeDocument/2006/relationships/hyperlink" Target="https://pbs.twimg.com/profile_banners/250831586/1543853844" TargetMode="External" /><Relationship Id="rId294" Type="http://schemas.openxmlformats.org/officeDocument/2006/relationships/hyperlink" Target="https://pbs.twimg.com/profile_banners/77402004/1405363398" TargetMode="External" /><Relationship Id="rId295" Type="http://schemas.openxmlformats.org/officeDocument/2006/relationships/hyperlink" Target="https://pbs.twimg.com/profile_banners/250820810/1537452904" TargetMode="External" /><Relationship Id="rId296" Type="http://schemas.openxmlformats.org/officeDocument/2006/relationships/hyperlink" Target="https://pbs.twimg.com/profile_banners/24897626/1410823895" TargetMode="External" /><Relationship Id="rId297" Type="http://schemas.openxmlformats.org/officeDocument/2006/relationships/hyperlink" Target="https://pbs.twimg.com/profile_banners/58406508/1530504121" TargetMode="External" /><Relationship Id="rId298" Type="http://schemas.openxmlformats.org/officeDocument/2006/relationships/hyperlink" Target="https://pbs.twimg.com/profile_banners/63302020/1518137859" TargetMode="External" /><Relationship Id="rId299" Type="http://schemas.openxmlformats.org/officeDocument/2006/relationships/hyperlink" Target="https://pbs.twimg.com/profile_banners/249346453/1535948757" TargetMode="External" /><Relationship Id="rId300" Type="http://schemas.openxmlformats.org/officeDocument/2006/relationships/hyperlink" Target="https://pbs.twimg.com/profile_banners/22461427/1398828117" TargetMode="External" /><Relationship Id="rId301" Type="http://schemas.openxmlformats.org/officeDocument/2006/relationships/hyperlink" Target="https://pbs.twimg.com/profile_banners/2654736588/1449349611" TargetMode="External" /><Relationship Id="rId302" Type="http://schemas.openxmlformats.org/officeDocument/2006/relationships/hyperlink" Target="https://pbs.twimg.com/profile_banners/23028094/1457563039" TargetMode="External" /><Relationship Id="rId303" Type="http://schemas.openxmlformats.org/officeDocument/2006/relationships/hyperlink" Target="https://pbs.twimg.com/profile_banners/165511377/1505971978" TargetMode="External" /><Relationship Id="rId304" Type="http://schemas.openxmlformats.org/officeDocument/2006/relationships/hyperlink" Target="https://pbs.twimg.com/profile_banners/15224719/1529349027" TargetMode="External" /><Relationship Id="rId305" Type="http://schemas.openxmlformats.org/officeDocument/2006/relationships/hyperlink" Target="https://pbs.twimg.com/profile_banners/2648605231/1550244637" TargetMode="External" /><Relationship Id="rId306" Type="http://schemas.openxmlformats.org/officeDocument/2006/relationships/hyperlink" Target="https://pbs.twimg.com/profile_banners/16753407/1538010043" TargetMode="External" /><Relationship Id="rId307" Type="http://schemas.openxmlformats.org/officeDocument/2006/relationships/hyperlink" Target="https://pbs.twimg.com/profile_banners/754924040/1525893685" TargetMode="External" /><Relationship Id="rId308" Type="http://schemas.openxmlformats.org/officeDocument/2006/relationships/hyperlink" Target="https://pbs.twimg.com/profile_banners/178636796/1546613397" TargetMode="External" /><Relationship Id="rId309" Type="http://schemas.openxmlformats.org/officeDocument/2006/relationships/hyperlink" Target="https://pbs.twimg.com/profile_banners/309175898/1415725402" TargetMode="External" /><Relationship Id="rId310" Type="http://schemas.openxmlformats.org/officeDocument/2006/relationships/hyperlink" Target="https://pbs.twimg.com/profile_banners/15858175/1467570312" TargetMode="External" /><Relationship Id="rId311" Type="http://schemas.openxmlformats.org/officeDocument/2006/relationships/hyperlink" Target="https://pbs.twimg.com/profile_banners/981920849337892865/1522944194" TargetMode="External" /><Relationship Id="rId312" Type="http://schemas.openxmlformats.org/officeDocument/2006/relationships/hyperlink" Target="https://pbs.twimg.com/profile_banners/301112153/1539016846" TargetMode="External" /><Relationship Id="rId313" Type="http://schemas.openxmlformats.org/officeDocument/2006/relationships/hyperlink" Target="https://pbs.twimg.com/profile_banners/10090072/1359593388"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2/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2/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5/bg.gif" TargetMode="External" /><Relationship Id="rId324" Type="http://schemas.openxmlformats.org/officeDocument/2006/relationships/hyperlink" Target="http://pbs.twimg.com/profile_background_images/881766434/52bdac45a0fec084cce5f820578313ba.jpe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5/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7/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5/bg.gif" TargetMode="External" /><Relationship Id="rId353" Type="http://schemas.openxmlformats.org/officeDocument/2006/relationships/hyperlink" Target="http://abs.twimg.com/images/themes/theme10/bg.gif"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5/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pbs.twimg.com/profile_background_images/292685718/DSCN2325-b.jp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8/bg.gif" TargetMode="External" /><Relationship Id="rId376" Type="http://schemas.openxmlformats.org/officeDocument/2006/relationships/hyperlink" Target="http://abs.twimg.com/images/themes/theme6/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2/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0/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6/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5/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6/bg.gif"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0/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0/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0/bg.gif" TargetMode="External" /><Relationship Id="rId422" Type="http://schemas.openxmlformats.org/officeDocument/2006/relationships/hyperlink" Target="http://abs.twimg.com/images/themes/theme18/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pbs.twimg.com/profile_background_images/472279413/APL-Twitter.jpg"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2/bg.gif"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5/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3/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2/bg.gif" TargetMode="External" /><Relationship Id="rId446" Type="http://schemas.openxmlformats.org/officeDocument/2006/relationships/hyperlink" Target="http://abs.twimg.com/images/themes/theme9/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4/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7/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6/bg.gif" TargetMode="External" /><Relationship Id="rId456" Type="http://schemas.openxmlformats.org/officeDocument/2006/relationships/hyperlink" Target="http://abs.twimg.com/images/themes/theme15/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pbs.twimg.com/profile_background_images/519918730524913664/1Q5dFict.png" TargetMode="External" /><Relationship Id="rId459" Type="http://schemas.openxmlformats.org/officeDocument/2006/relationships/hyperlink" Target="http://abs.twimg.com/images/themes/theme14/bg.gif" TargetMode="External" /><Relationship Id="rId460" Type="http://schemas.openxmlformats.org/officeDocument/2006/relationships/hyperlink" Target="http://abs.twimg.com/images/themes/theme9/bg.gif"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7/bg.gif" TargetMode="External" /><Relationship Id="rId463" Type="http://schemas.openxmlformats.org/officeDocument/2006/relationships/hyperlink" Target="http://abs.twimg.com/images/themes/theme12/bg.gif" TargetMode="External" /><Relationship Id="rId464" Type="http://schemas.openxmlformats.org/officeDocument/2006/relationships/hyperlink" Target="http://abs.twimg.com/images/themes/theme14/bg.gif" TargetMode="External" /><Relationship Id="rId465" Type="http://schemas.openxmlformats.org/officeDocument/2006/relationships/hyperlink" Target="http://abs.twimg.com/images/themes/theme9/bg.gif" TargetMode="External" /><Relationship Id="rId466" Type="http://schemas.openxmlformats.org/officeDocument/2006/relationships/hyperlink" Target="http://abs.twimg.com/images/themes/theme15/bg.png" TargetMode="External" /><Relationship Id="rId467" Type="http://schemas.openxmlformats.org/officeDocument/2006/relationships/hyperlink" Target="http://abs.twimg.com/images/themes/theme15/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pbs.twimg.com/profile_background_images/550375372622024704/t422Xm0n.jpe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6/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8/bg.gif" TargetMode="External" /><Relationship Id="rId476" Type="http://schemas.openxmlformats.org/officeDocument/2006/relationships/hyperlink" Target="http://abs.twimg.com/images/themes/theme15/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6/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6/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pbs.twimg.com/profile_images/957581577768394752/pGK0usTf_normal.jpg" TargetMode="External" /><Relationship Id="rId486" Type="http://schemas.openxmlformats.org/officeDocument/2006/relationships/hyperlink" Target="http://pbs.twimg.com/profile_images/901359514779131904/pqKaHLqd_normal.jpg" TargetMode="External" /><Relationship Id="rId487" Type="http://schemas.openxmlformats.org/officeDocument/2006/relationships/hyperlink" Target="http://pbs.twimg.com/profile_images/1073846294035087361/TQzh3aOg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064578562970214400/hBgFsMbd_normal.jpg" TargetMode="External" /><Relationship Id="rId490" Type="http://schemas.openxmlformats.org/officeDocument/2006/relationships/hyperlink" Target="http://pbs.twimg.com/profile_images/1049302104421126145/ZmiHMgZk_normal.jpg" TargetMode="External" /><Relationship Id="rId491" Type="http://schemas.openxmlformats.org/officeDocument/2006/relationships/hyperlink" Target="http://pbs.twimg.com/profile_images/829057277629964288/xycMwOCn_normal.jpg" TargetMode="External" /><Relationship Id="rId492" Type="http://schemas.openxmlformats.org/officeDocument/2006/relationships/hyperlink" Target="http://pbs.twimg.com/profile_images/1042964410992615426/f-me7Ab9_normal.jpg" TargetMode="External" /><Relationship Id="rId493" Type="http://schemas.openxmlformats.org/officeDocument/2006/relationships/hyperlink" Target="http://pbs.twimg.com/profile_images/999077231648432128/jW2Zwk8K_normal.jpg" TargetMode="External" /><Relationship Id="rId494" Type="http://schemas.openxmlformats.org/officeDocument/2006/relationships/hyperlink" Target="http://pbs.twimg.com/profile_images/1083798047774134274/YGpJJTDr_normal.jpg" TargetMode="External" /><Relationship Id="rId495" Type="http://schemas.openxmlformats.org/officeDocument/2006/relationships/hyperlink" Target="http://pbs.twimg.com/profile_images/935924578588672000/xqR1sH3h_normal.jpg" TargetMode="External" /><Relationship Id="rId496" Type="http://schemas.openxmlformats.org/officeDocument/2006/relationships/hyperlink" Target="http://pbs.twimg.com/profile_images/969021057301532672/sicPjbgM_normal.jpg" TargetMode="External" /><Relationship Id="rId497" Type="http://schemas.openxmlformats.org/officeDocument/2006/relationships/hyperlink" Target="http://pbs.twimg.com/profile_images/658666517995778048/C4-qlh8T_normal.jpg" TargetMode="External" /><Relationship Id="rId498" Type="http://schemas.openxmlformats.org/officeDocument/2006/relationships/hyperlink" Target="http://pbs.twimg.com/profile_images/1083798037640695808/wftJ50_j_normal.jpg" TargetMode="External" /><Relationship Id="rId499" Type="http://schemas.openxmlformats.org/officeDocument/2006/relationships/hyperlink" Target="http://pbs.twimg.com/profile_images/907649264674902017/K0zKqahS_normal.jpg" TargetMode="External" /><Relationship Id="rId500" Type="http://schemas.openxmlformats.org/officeDocument/2006/relationships/hyperlink" Target="http://pbs.twimg.com/profile_images/1021877773248475137/SuR-kj5N_normal.jpg" TargetMode="External" /><Relationship Id="rId501" Type="http://schemas.openxmlformats.org/officeDocument/2006/relationships/hyperlink" Target="http://pbs.twimg.com/profile_images/672036189273120768/4_Esv2H4_normal.jpg" TargetMode="External" /><Relationship Id="rId502" Type="http://schemas.openxmlformats.org/officeDocument/2006/relationships/hyperlink" Target="http://pbs.twimg.com/profile_images/983381292921249792/q9ZSS1Uc_normal.jpg" TargetMode="External" /><Relationship Id="rId503" Type="http://schemas.openxmlformats.org/officeDocument/2006/relationships/hyperlink" Target="http://pbs.twimg.com/profile_images/830520930262667264/d-bk2g3r_normal.jpg" TargetMode="External" /><Relationship Id="rId504" Type="http://schemas.openxmlformats.org/officeDocument/2006/relationships/hyperlink" Target="http://pbs.twimg.com/profile_images/677028348070076416/bz6g3tqJ_normal.jpg" TargetMode="External" /><Relationship Id="rId505" Type="http://schemas.openxmlformats.org/officeDocument/2006/relationships/hyperlink" Target="http://pbs.twimg.com/profile_images/987332690453164032/Y67Ss6Nr_normal.jpg" TargetMode="External" /><Relationship Id="rId506" Type="http://schemas.openxmlformats.org/officeDocument/2006/relationships/hyperlink" Target="http://pbs.twimg.com/profile_images/889905064034291712/A4aWOAPf_normal.jpg" TargetMode="External" /><Relationship Id="rId507" Type="http://schemas.openxmlformats.org/officeDocument/2006/relationships/hyperlink" Target="http://pbs.twimg.com/profile_images/834315817139499009/BIDJwxYz_normal.jpg" TargetMode="External" /><Relationship Id="rId508" Type="http://schemas.openxmlformats.org/officeDocument/2006/relationships/hyperlink" Target="http://pbs.twimg.com/profile_images/971534440890482689/ix4srmZp_normal.jpg" TargetMode="External" /><Relationship Id="rId509" Type="http://schemas.openxmlformats.org/officeDocument/2006/relationships/hyperlink" Target="http://pbs.twimg.com/profile_images/1091795529107820544/-ljshv1D_normal.jpg" TargetMode="External" /><Relationship Id="rId510" Type="http://schemas.openxmlformats.org/officeDocument/2006/relationships/hyperlink" Target="http://pbs.twimg.com/profile_images/413137802029584384/U-XF2HC9_normal.jpeg" TargetMode="External" /><Relationship Id="rId511" Type="http://schemas.openxmlformats.org/officeDocument/2006/relationships/hyperlink" Target="http://pbs.twimg.com/profile_images/972526968296976385/Hx8nXAY1_normal.jpg" TargetMode="External" /><Relationship Id="rId512" Type="http://schemas.openxmlformats.org/officeDocument/2006/relationships/hyperlink" Target="http://pbs.twimg.com/profile_images/584599847195389952/dhwqhJaY_normal.jpg" TargetMode="External" /><Relationship Id="rId513" Type="http://schemas.openxmlformats.org/officeDocument/2006/relationships/hyperlink" Target="http://pbs.twimg.com/profile_images/819361864794730496/Za3gY7X0_normal.jpg" TargetMode="External" /><Relationship Id="rId514" Type="http://schemas.openxmlformats.org/officeDocument/2006/relationships/hyperlink" Target="http://pbs.twimg.com/profile_images/1061028687233961986/CxKW4MX0_normal.jpg" TargetMode="External" /><Relationship Id="rId515" Type="http://schemas.openxmlformats.org/officeDocument/2006/relationships/hyperlink" Target="http://pbs.twimg.com/profile_images/1062109108541644801/sw89K0Uu_normal.jpg" TargetMode="External" /><Relationship Id="rId516" Type="http://schemas.openxmlformats.org/officeDocument/2006/relationships/hyperlink" Target="http://pbs.twimg.com/profile_images/1073049375788683264/zSwq0vc0_normal.jpg" TargetMode="External" /><Relationship Id="rId517" Type="http://schemas.openxmlformats.org/officeDocument/2006/relationships/hyperlink" Target="http://pbs.twimg.com/profile_images/1042439772797652992/9ZJ04h46_normal.jpg" TargetMode="External" /><Relationship Id="rId518" Type="http://schemas.openxmlformats.org/officeDocument/2006/relationships/hyperlink" Target="http://pbs.twimg.com/profile_images/991757354856153088/8u_DOP8S_normal.jpg" TargetMode="External" /><Relationship Id="rId519" Type="http://schemas.openxmlformats.org/officeDocument/2006/relationships/hyperlink" Target="http://pbs.twimg.com/profile_images/2407764310/rqs7uge3p5dpok089j3u_normal.jpeg" TargetMode="External" /><Relationship Id="rId520" Type="http://schemas.openxmlformats.org/officeDocument/2006/relationships/hyperlink" Target="http://pbs.twimg.com/profile_images/1009432826612191232/FjH90hFH_normal.jpg" TargetMode="External" /><Relationship Id="rId521" Type="http://schemas.openxmlformats.org/officeDocument/2006/relationships/hyperlink" Target="http://pbs.twimg.com/profile_images/573928103191273472/1DWgpgBi_normal.jpeg" TargetMode="External" /><Relationship Id="rId522" Type="http://schemas.openxmlformats.org/officeDocument/2006/relationships/hyperlink" Target="http://pbs.twimg.com/profile_images/875402344778702848/T5UKOyPO_normal.jpg" TargetMode="External" /><Relationship Id="rId523" Type="http://schemas.openxmlformats.org/officeDocument/2006/relationships/hyperlink" Target="http://pbs.twimg.com/profile_images/1086962341529423872/OHi7VTnr_normal.jpg" TargetMode="External" /><Relationship Id="rId524" Type="http://schemas.openxmlformats.org/officeDocument/2006/relationships/hyperlink" Target="http://pbs.twimg.com/profile_images/1081843410518953984/Sl5UTVnP_normal.jpg" TargetMode="External" /><Relationship Id="rId525" Type="http://schemas.openxmlformats.org/officeDocument/2006/relationships/hyperlink" Target="http://pbs.twimg.com/profile_images/960344183100854277/gCjRiPAs_normal.jpg" TargetMode="External" /><Relationship Id="rId526" Type="http://schemas.openxmlformats.org/officeDocument/2006/relationships/hyperlink" Target="http://pbs.twimg.com/profile_images/763660159537197056/QFlj9rRg_normal.jpg" TargetMode="External" /><Relationship Id="rId527" Type="http://schemas.openxmlformats.org/officeDocument/2006/relationships/hyperlink" Target="http://pbs.twimg.com/profile_images/1014894537490255875/dEPVuG2u_normal.jpg" TargetMode="External" /><Relationship Id="rId528" Type="http://schemas.openxmlformats.org/officeDocument/2006/relationships/hyperlink" Target="http://pbs.twimg.com/profile_images/1084609752083189767/DZiDfE8T_normal.jpg" TargetMode="External" /><Relationship Id="rId529" Type="http://schemas.openxmlformats.org/officeDocument/2006/relationships/hyperlink" Target="http://pbs.twimg.com/profile_images/668199547395551232/s1b9WfGZ_normal.jpg" TargetMode="External" /><Relationship Id="rId530" Type="http://schemas.openxmlformats.org/officeDocument/2006/relationships/hyperlink" Target="http://pbs.twimg.com/profile_images/1010283144761597952/TU3r9uog_normal.jpg" TargetMode="External" /><Relationship Id="rId531" Type="http://schemas.openxmlformats.org/officeDocument/2006/relationships/hyperlink" Target="http://pbs.twimg.com/profile_images/1052779033665171456/6hXXPOo__normal.jpg" TargetMode="External" /><Relationship Id="rId532" Type="http://schemas.openxmlformats.org/officeDocument/2006/relationships/hyperlink" Target="http://pbs.twimg.com/profile_images/1086577324835758083/cI8x0ScD_normal.jpg" TargetMode="External" /><Relationship Id="rId533" Type="http://schemas.openxmlformats.org/officeDocument/2006/relationships/hyperlink" Target="http://pbs.twimg.com/profile_images/1089371240698015745/OU26QJZn_normal.jpg" TargetMode="External" /><Relationship Id="rId534" Type="http://schemas.openxmlformats.org/officeDocument/2006/relationships/hyperlink" Target="http://pbs.twimg.com/profile_images/1081534740564369413/psK-Sjo8_normal.jpg" TargetMode="External" /><Relationship Id="rId535" Type="http://schemas.openxmlformats.org/officeDocument/2006/relationships/hyperlink" Target="http://pbs.twimg.com/profile_images/2294481540/dkmz3eu0qwd5x3vqvzqg_normal.jpeg" TargetMode="External" /><Relationship Id="rId536" Type="http://schemas.openxmlformats.org/officeDocument/2006/relationships/hyperlink" Target="http://pbs.twimg.com/profile_images/1093984930365927424/Jh_6LCsx_normal.jpg" TargetMode="External" /><Relationship Id="rId537" Type="http://schemas.openxmlformats.org/officeDocument/2006/relationships/hyperlink" Target="http://pbs.twimg.com/profile_images/707465663699353600/nGY2QpyA_normal.jpg" TargetMode="External" /><Relationship Id="rId538" Type="http://schemas.openxmlformats.org/officeDocument/2006/relationships/hyperlink" Target="http://pbs.twimg.com/profile_images/738650013325135873/u_uhcfqT_normal.jpg" TargetMode="External" /><Relationship Id="rId539" Type="http://schemas.openxmlformats.org/officeDocument/2006/relationships/hyperlink" Target="http://pbs.twimg.com/profile_images/997650301908746241/ITbdJGoy_normal.jpg" TargetMode="External" /><Relationship Id="rId540" Type="http://schemas.openxmlformats.org/officeDocument/2006/relationships/hyperlink" Target="http://pbs.twimg.com/profile_images/1091086215430971392/6pxItIKX_normal.jpg" TargetMode="External" /><Relationship Id="rId541" Type="http://schemas.openxmlformats.org/officeDocument/2006/relationships/hyperlink" Target="http://pbs.twimg.com/profile_images/420243616720646145/HHN1R6TO_normal.jpeg" TargetMode="External" /><Relationship Id="rId542" Type="http://schemas.openxmlformats.org/officeDocument/2006/relationships/hyperlink" Target="http://pbs.twimg.com/profile_images/552307347851210752/vrXDcTFC_normal.jpeg" TargetMode="External" /><Relationship Id="rId543" Type="http://schemas.openxmlformats.org/officeDocument/2006/relationships/hyperlink" Target="http://pbs.twimg.com/profile_images/836806687076007938/lmBpy0VX_normal.jpg" TargetMode="External" /><Relationship Id="rId544" Type="http://schemas.openxmlformats.org/officeDocument/2006/relationships/hyperlink" Target="http://pbs.twimg.com/profile_images/978364692879040513/3j6QwzoA_normal.jpg" TargetMode="External" /><Relationship Id="rId545" Type="http://schemas.openxmlformats.org/officeDocument/2006/relationships/hyperlink" Target="http://pbs.twimg.com/profile_images/1033607340778385409/gpXVvOm8_normal.jpg" TargetMode="External" /><Relationship Id="rId546" Type="http://schemas.openxmlformats.org/officeDocument/2006/relationships/hyperlink" Target="http://pbs.twimg.com/profile_images/2340192439/vhzvl510tnrzj7yq5hgs_normal.jpeg" TargetMode="External" /><Relationship Id="rId547" Type="http://schemas.openxmlformats.org/officeDocument/2006/relationships/hyperlink" Target="http://pbs.twimg.com/profile_images/858776866710102016/g1VIDknF_normal.jpg" TargetMode="External" /><Relationship Id="rId548" Type="http://schemas.openxmlformats.org/officeDocument/2006/relationships/hyperlink" Target="http://pbs.twimg.com/profile_images/1042814635643068416/3KSHIw7c_normal.jpg" TargetMode="External" /><Relationship Id="rId549" Type="http://schemas.openxmlformats.org/officeDocument/2006/relationships/hyperlink" Target="http://pbs.twimg.com/profile_images/565909322828218368/SSjUXQMG_normal.jpeg" TargetMode="External" /><Relationship Id="rId550" Type="http://schemas.openxmlformats.org/officeDocument/2006/relationships/hyperlink" Target="http://pbs.twimg.com/profile_images/596709062940602368/hACcRqk2_normal.jpg" TargetMode="External" /><Relationship Id="rId551" Type="http://schemas.openxmlformats.org/officeDocument/2006/relationships/hyperlink" Target="http://abs.twimg.com/sticky/default_profile_images/default_profile_normal.png" TargetMode="External" /><Relationship Id="rId552" Type="http://schemas.openxmlformats.org/officeDocument/2006/relationships/hyperlink" Target="http://pbs.twimg.com/profile_images/1093368693847814145/txKMm1o7_normal.jpg" TargetMode="External" /><Relationship Id="rId553" Type="http://schemas.openxmlformats.org/officeDocument/2006/relationships/hyperlink" Target="http://pbs.twimg.com/profile_images/620011370440970240/SgZWb8mr_normal.jpg" TargetMode="External" /><Relationship Id="rId554" Type="http://schemas.openxmlformats.org/officeDocument/2006/relationships/hyperlink" Target="http://pbs.twimg.com/profile_images/931597865608151047/Dg3ICq-k_normal.jpg" TargetMode="External" /><Relationship Id="rId555" Type="http://schemas.openxmlformats.org/officeDocument/2006/relationships/hyperlink" Target="http://pbs.twimg.com/profile_images/1023281197718429697/A67g1_mQ_normal.jpg" TargetMode="External" /><Relationship Id="rId556" Type="http://schemas.openxmlformats.org/officeDocument/2006/relationships/hyperlink" Target="http://pbs.twimg.com/profile_images/738189229814079492/tzIdHpZq_normal.jpg" TargetMode="External" /><Relationship Id="rId557" Type="http://schemas.openxmlformats.org/officeDocument/2006/relationships/hyperlink" Target="http://pbs.twimg.com/profile_images/879779254568968192/dLB7Cwfk_normal.jpg" TargetMode="External" /><Relationship Id="rId558" Type="http://schemas.openxmlformats.org/officeDocument/2006/relationships/hyperlink" Target="http://pbs.twimg.com/profile_images/1088675583402352641/S-Sl9tFP_normal.jpg" TargetMode="External" /><Relationship Id="rId559" Type="http://schemas.openxmlformats.org/officeDocument/2006/relationships/hyperlink" Target="http://pbs.twimg.com/profile_images/1072681841025404928/i28Pnz2o_normal.jpg" TargetMode="External" /><Relationship Id="rId560" Type="http://schemas.openxmlformats.org/officeDocument/2006/relationships/hyperlink" Target="http://pbs.twimg.com/profile_images/417553521467084800/SZXBWAn5_normal.jpeg" TargetMode="External" /><Relationship Id="rId561" Type="http://schemas.openxmlformats.org/officeDocument/2006/relationships/hyperlink" Target="http://pbs.twimg.com/profile_images/843897737787588608/3KaR0Tab_normal.jpg" TargetMode="External" /><Relationship Id="rId562" Type="http://schemas.openxmlformats.org/officeDocument/2006/relationships/hyperlink" Target="http://pbs.twimg.com/profile_images/983473568896892928/ZcEkVwgN_normal.jpg" TargetMode="External" /><Relationship Id="rId563" Type="http://schemas.openxmlformats.org/officeDocument/2006/relationships/hyperlink" Target="http://pbs.twimg.com/profile_images/454719400617054208/AwdShxM3_normal.jpeg" TargetMode="External" /><Relationship Id="rId564" Type="http://schemas.openxmlformats.org/officeDocument/2006/relationships/hyperlink" Target="http://pbs.twimg.com/profile_images/770759921356996609/uKt3_mmU_normal.jpg" TargetMode="External" /><Relationship Id="rId565" Type="http://schemas.openxmlformats.org/officeDocument/2006/relationships/hyperlink" Target="http://pbs.twimg.com/profile_images/925177487906062336/wOBZojPM_normal.jpg" TargetMode="External" /><Relationship Id="rId566" Type="http://schemas.openxmlformats.org/officeDocument/2006/relationships/hyperlink" Target="http://pbs.twimg.com/profile_images/925182126475137025/xOEMYrgE_normal.jpg" TargetMode="External" /><Relationship Id="rId567" Type="http://schemas.openxmlformats.org/officeDocument/2006/relationships/hyperlink" Target="http://pbs.twimg.com/profile_images/1138968668/Bill_Esparza_with_Mezcal_at_Corazon_de_Maguey_-_Copy_normal.JPG" TargetMode="External" /><Relationship Id="rId568" Type="http://schemas.openxmlformats.org/officeDocument/2006/relationships/hyperlink" Target="http://pbs.twimg.com/profile_images/513842689482035200/tIpzHcEW_normal.png" TargetMode="External" /><Relationship Id="rId569" Type="http://schemas.openxmlformats.org/officeDocument/2006/relationships/hyperlink" Target="http://pbs.twimg.com/profile_images/1061334139415093248/eRgTchpb_normal.jpg" TargetMode="External" /><Relationship Id="rId570" Type="http://schemas.openxmlformats.org/officeDocument/2006/relationships/hyperlink" Target="http://pbs.twimg.com/profile_images/725934680403398657/RflRvMdR_normal.jpg" TargetMode="External" /><Relationship Id="rId571" Type="http://schemas.openxmlformats.org/officeDocument/2006/relationships/hyperlink" Target="http://pbs.twimg.com/profile_images/946610374966685696/K1fyA4m4_normal.jpg" TargetMode="External" /><Relationship Id="rId572" Type="http://schemas.openxmlformats.org/officeDocument/2006/relationships/hyperlink" Target="http://pbs.twimg.com/profile_images/1088138258880507905/oa4Fgxtl_normal.jpg" TargetMode="External" /><Relationship Id="rId573" Type="http://schemas.openxmlformats.org/officeDocument/2006/relationships/hyperlink" Target="http://pbs.twimg.com/profile_images/880221803733438464/G09JqOqz_normal.jpg" TargetMode="External" /><Relationship Id="rId574" Type="http://schemas.openxmlformats.org/officeDocument/2006/relationships/hyperlink" Target="http://pbs.twimg.com/profile_images/519665570241712128/oySCJ_jq_normal.jpeg" TargetMode="External" /><Relationship Id="rId575" Type="http://schemas.openxmlformats.org/officeDocument/2006/relationships/hyperlink" Target="http://pbs.twimg.com/profile_images/1096541711994630145/hewCuMtX_normal.jpg" TargetMode="External" /><Relationship Id="rId576" Type="http://schemas.openxmlformats.org/officeDocument/2006/relationships/hyperlink" Target="http://pbs.twimg.com/profile_images/869453546298646528/BAgmD_Vn_normal.jpg" TargetMode="External" /><Relationship Id="rId577" Type="http://schemas.openxmlformats.org/officeDocument/2006/relationships/hyperlink" Target="http://pbs.twimg.com/profile_images/461611609517871105/IwYKXusk_normal.png" TargetMode="External" /><Relationship Id="rId578" Type="http://schemas.openxmlformats.org/officeDocument/2006/relationships/hyperlink" Target="http://pbs.twimg.com/profile_images/1080536531088142336/QZg6-1Rv_normal.jpg" TargetMode="External" /><Relationship Id="rId579" Type="http://schemas.openxmlformats.org/officeDocument/2006/relationships/hyperlink" Target="http://pbs.twimg.com/profile_images/1013780820253859841/pfecaTsC_normal.jpg" TargetMode="External" /><Relationship Id="rId580" Type="http://schemas.openxmlformats.org/officeDocument/2006/relationships/hyperlink" Target="http://pbs.twimg.com/profile_images/631433468983902208/oY21K5sz_normal.jpg" TargetMode="External" /><Relationship Id="rId581" Type="http://schemas.openxmlformats.org/officeDocument/2006/relationships/hyperlink" Target="http://pbs.twimg.com/profile_images/874276197357596672/kUuht00m_normal.jpg" TargetMode="External" /><Relationship Id="rId582" Type="http://schemas.openxmlformats.org/officeDocument/2006/relationships/hyperlink" Target="http://pbs.twimg.com/profile_images/1029057768399892480/6E_Na0TP_normal.jpg" TargetMode="External" /><Relationship Id="rId583" Type="http://schemas.openxmlformats.org/officeDocument/2006/relationships/hyperlink" Target="http://pbs.twimg.com/profile_images/1038070046625546240/jAwvSU0w_normal.jpg" TargetMode="External" /><Relationship Id="rId584" Type="http://schemas.openxmlformats.org/officeDocument/2006/relationships/hyperlink" Target="http://pbs.twimg.com/profile_images/985692243917852672/DI-nWV4q_normal.jpg" TargetMode="External" /><Relationship Id="rId585" Type="http://schemas.openxmlformats.org/officeDocument/2006/relationships/hyperlink" Target="http://pbs.twimg.com/profile_images/957778816876929024/fX7G1Lj7_normal.jpg" TargetMode="External" /><Relationship Id="rId586" Type="http://schemas.openxmlformats.org/officeDocument/2006/relationships/hyperlink" Target="http://pbs.twimg.com/profile_images/1080341693998686208/PIprYtw-_normal.jpg" TargetMode="External" /><Relationship Id="rId587" Type="http://schemas.openxmlformats.org/officeDocument/2006/relationships/hyperlink" Target="http://pbs.twimg.com/profile_images/690716731703070721/yf5qOig4_normal.jpg" TargetMode="External" /><Relationship Id="rId588" Type="http://schemas.openxmlformats.org/officeDocument/2006/relationships/hyperlink" Target="http://pbs.twimg.com/profile_images/1088803294540111874/AEq-4z0I_normal.jpg" TargetMode="External" /><Relationship Id="rId589" Type="http://schemas.openxmlformats.org/officeDocument/2006/relationships/hyperlink" Target="http://pbs.twimg.com/profile_images/1075513850479472643/vjQtD3Yu_normal.jpg" TargetMode="External" /><Relationship Id="rId590" Type="http://schemas.openxmlformats.org/officeDocument/2006/relationships/hyperlink" Target="http://pbs.twimg.com/profile_images/459373077822861312/nHUto8C6_normal.jpeg" TargetMode="External" /><Relationship Id="rId591" Type="http://schemas.openxmlformats.org/officeDocument/2006/relationships/hyperlink" Target="http://pbs.twimg.com/profile_images/672897884442857472/zvERrVbo_normal.jpg" TargetMode="External" /><Relationship Id="rId592" Type="http://schemas.openxmlformats.org/officeDocument/2006/relationships/hyperlink" Target="http://pbs.twimg.com/profile_images/1008086060537008128/_xdGgj-f_normal.jpg" TargetMode="External" /><Relationship Id="rId593" Type="http://schemas.openxmlformats.org/officeDocument/2006/relationships/hyperlink" Target="http://pbs.twimg.com/profile_images/446470360355971072/jYqnsu5t_normal.jpeg" TargetMode="External" /><Relationship Id="rId594" Type="http://schemas.openxmlformats.org/officeDocument/2006/relationships/hyperlink" Target="http://pbs.twimg.com/profile_images/489451260945260544/zVnSM7sB_normal.jpeg" TargetMode="External" /><Relationship Id="rId595" Type="http://schemas.openxmlformats.org/officeDocument/2006/relationships/hyperlink" Target="http://pbs.twimg.com/profile_images/1089409802931982337/7X4j074i_normal.jpg" TargetMode="External" /><Relationship Id="rId596" Type="http://schemas.openxmlformats.org/officeDocument/2006/relationships/hyperlink" Target="http://pbs.twimg.com/profile_images/981137381859340290/uFzSAaL7_normal.jpg" TargetMode="External" /><Relationship Id="rId597" Type="http://schemas.openxmlformats.org/officeDocument/2006/relationships/hyperlink" Target="http://pbs.twimg.com/profile_images/1087208719866195968/4B0SfVO7_normal.jpg" TargetMode="External" /><Relationship Id="rId598" Type="http://schemas.openxmlformats.org/officeDocument/2006/relationships/hyperlink" Target="http://pbs.twimg.com/profile_images/1001490917377822722/aK9VByWH_normal.jpg" TargetMode="External" /><Relationship Id="rId599" Type="http://schemas.openxmlformats.org/officeDocument/2006/relationships/hyperlink" Target="http://pbs.twimg.com/profile_images/1078111132102086656/zsQ3bkg9_normal.jpg" TargetMode="External" /><Relationship Id="rId600" Type="http://schemas.openxmlformats.org/officeDocument/2006/relationships/hyperlink" Target="http://pbs.twimg.com/profile_images/1031420857464188928/AeLBWSRt_normal.jpg" TargetMode="External" /><Relationship Id="rId601" Type="http://schemas.openxmlformats.org/officeDocument/2006/relationships/hyperlink" Target="http://pbs.twimg.com/profile_images/1095451830077669376/QhbEzvyV_normal.jpg" TargetMode="External" /><Relationship Id="rId602" Type="http://schemas.openxmlformats.org/officeDocument/2006/relationships/hyperlink" Target="http://pbs.twimg.com/profile_images/947946174014558208/Wq-Cj_UQ_normal.jpg" TargetMode="External" /><Relationship Id="rId603" Type="http://schemas.openxmlformats.org/officeDocument/2006/relationships/hyperlink" Target="http://pbs.twimg.com/profile_images/853381668446625795/GBi-aTly_normal.jpg" TargetMode="External" /><Relationship Id="rId604" Type="http://schemas.openxmlformats.org/officeDocument/2006/relationships/hyperlink" Target="http://pbs.twimg.com/profile_images/1487095335/sadness_normal.png" TargetMode="External" /><Relationship Id="rId605" Type="http://schemas.openxmlformats.org/officeDocument/2006/relationships/hyperlink" Target="http://pbs.twimg.com/profile_images/1073049172436078592/EavrYhCn_normal.jpg" TargetMode="External" /><Relationship Id="rId606" Type="http://schemas.openxmlformats.org/officeDocument/2006/relationships/hyperlink" Target="http://pbs.twimg.com/profile_images/1054842693057097728/bpVSOgnA_normal.jpg" TargetMode="External" /><Relationship Id="rId607" Type="http://schemas.openxmlformats.org/officeDocument/2006/relationships/hyperlink" Target="http://pbs.twimg.com/profile_images/921248739746033665/cjBVcCJG_normal.jpg" TargetMode="External" /><Relationship Id="rId608" Type="http://schemas.openxmlformats.org/officeDocument/2006/relationships/hyperlink" Target="http://pbs.twimg.com/profile_images/483774249895604224/gUrn1ZgF_normal.jpeg" TargetMode="External" /><Relationship Id="rId609" Type="http://schemas.openxmlformats.org/officeDocument/2006/relationships/hyperlink" Target="http://pbs.twimg.com/profile_images/1017291771481489408/7eogiLws_normal.jpg" TargetMode="External" /><Relationship Id="rId610" Type="http://schemas.openxmlformats.org/officeDocument/2006/relationships/hyperlink" Target="http://pbs.twimg.com/profile_images/1049819197683974144/15zLkLvi_normal.jpg" TargetMode="External" /><Relationship Id="rId611" Type="http://schemas.openxmlformats.org/officeDocument/2006/relationships/hyperlink" Target="http://pbs.twimg.com/profile_images/1083522510849748992/a4GGLvx2_normal.jpg" TargetMode="External" /><Relationship Id="rId612" Type="http://schemas.openxmlformats.org/officeDocument/2006/relationships/hyperlink" Target="http://pbs.twimg.com/profile_images/588432538227634176/Hw0Wqnb6_normal.jpg" TargetMode="External" /><Relationship Id="rId613" Type="http://schemas.openxmlformats.org/officeDocument/2006/relationships/hyperlink" Target="http://pbs.twimg.com/profile_images/888371328/twitter_normal.jpg" TargetMode="External" /><Relationship Id="rId614" Type="http://schemas.openxmlformats.org/officeDocument/2006/relationships/hyperlink" Target="http://pbs.twimg.com/profile_images/1051270628022542336/jdtwWA3c_normal.jpg" TargetMode="External" /><Relationship Id="rId615" Type="http://schemas.openxmlformats.org/officeDocument/2006/relationships/hyperlink" Target="http://pbs.twimg.com/profile_images/1031688926593867776/2pVTh_DF_normal.jpg" TargetMode="External" /><Relationship Id="rId616" Type="http://schemas.openxmlformats.org/officeDocument/2006/relationships/hyperlink" Target="http://pbs.twimg.com/profile_images/1024602997710618624/fyWn4Aq2_normal.jpg" TargetMode="External" /><Relationship Id="rId617" Type="http://schemas.openxmlformats.org/officeDocument/2006/relationships/hyperlink" Target="http://pbs.twimg.com/profile_images/1062027697440706560/SZ__-Au3_normal.jpg" TargetMode="External" /><Relationship Id="rId618" Type="http://schemas.openxmlformats.org/officeDocument/2006/relationships/hyperlink" Target="http://pbs.twimg.com/profile_images/1027584394251448322/rlrKu1Ji_normal.jpg" TargetMode="External" /><Relationship Id="rId619" Type="http://schemas.openxmlformats.org/officeDocument/2006/relationships/hyperlink" Target="http://pbs.twimg.com/profile_images/1058719666674094080/XR7mv8ZP_normal.jpg" TargetMode="External" /><Relationship Id="rId620" Type="http://schemas.openxmlformats.org/officeDocument/2006/relationships/hyperlink" Target="http://pbs.twimg.com/profile_images/749636414082469888/aC2LO3cR_normal.jpg" TargetMode="External" /><Relationship Id="rId621" Type="http://schemas.openxmlformats.org/officeDocument/2006/relationships/hyperlink" Target="http://pbs.twimg.com/profile_images/884531450707562496/oFE1qn0-_normal.jpg" TargetMode="External" /><Relationship Id="rId622" Type="http://schemas.openxmlformats.org/officeDocument/2006/relationships/hyperlink" Target="http://pbs.twimg.com/profile_images/697195172925304832/t5nik0jk_normal.jpg" TargetMode="External" /><Relationship Id="rId623" Type="http://schemas.openxmlformats.org/officeDocument/2006/relationships/hyperlink" Target="http://pbs.twimg.com/profile_images/1083616566015676418/KqHOucoc_normal.jpg" TargetMode="External" /><Relationship Id="rId624" Type="http://schemas.openxmlformats.org/officeDocument/2006/relationships/hyperlink" Target="http://pbs.twimg.com/profile_images/1059888693945630720/yex0Gcbi_normal.jpg" TargetMode="External" /><Relationship Id="rId625" Type="http://schemas.openxmlformats.org/officeDocument/2006/relationships/hyperlink" Target="http://pbs.twimg.com/profile_images/1083558899029032961/tweWUB8Y_normal.jpg" TargetMode="External" /><Relationship Id="rId626" Type="http://schemas.openxmlformats.org/officeDocument/2006/relationships/hyperlink" Target="http://pbs.twimg.com/profile_images/1086098650537869318/pVFDUFXT_normal.jpg" TargetMode="External" /><Relationship Id="rId627" Type="http://schemas.openxmlformats.org/officeDocument/2006/relationships/hyperlink" Target="http://pbs.twimg.com/profile_images/851476103990394880/Dvd4zNss_normal.jpg" TargetMode="External" /><Relationship Id="rId628" Type="http://schemas.openxmlformats.org/officeDocument/2006/relationships/hyperlink" Target="http://pbs.twimg.com/profile_images/1016495056465715200/8Uk_77N9_normal.jpg" TargetMode="External" /><Relationship Id="rId629" Type="http://schemas.openxmlformats.org/officeDocument/2006/relationships/hyperlink" Target="http://pbs.twimg.com/profile_images/1080361857360117761/qP7Z31LZ_normal.jpg" TargetMode="External" /><Relationship Id="rId630" Type="http://schemas.openxmlformats.org/officeDocument/2006/relationships/hyperlink" Target="http://pbs.twimg.com/profile_images/1060668681208774657/I2epZIek_normal.jpg" TargetMode="External" /><Relationship Id="rId631" Type="http://schemas.openxmlformats.org/officeDocument/2006/relationships/hyperlink" Target="http://pbs.twimg.com/profile_images/1072707989667282944/R-gTENgA_normal.jpg" TargetMode="External" /><Relationship Id="rId632" Type="http://schemas.openxmlformats.org/officeDocument/2006/relationships/hyperlink" Target="http://pbs.twimg.com/profile_images/1058444729816440832/pQUvQtVl_normal.jpg" TargetMode="External" /><Relationship Id="rId633" Type="http://schemas.openxmlformats.org/officeDocument/2006/relationships/hyperlink" Target="http://pbs.twimg.com/profile_images/797111946243936256/qbW1-iIU_normal.jpg" TargetMode="External" /><Relationship Id="rId634" Type="http://schemas.openxmlformats.org/officeDocument/2006/relationships/hyperlink" Target="http://pbs.twimg.com/profile_images/871765178718736384/t0hG7a4Q_normal.jpg" TargetMode="External" /><Relationship Id="rId635" Type="http://schemas.openxmlformats.org/officeDocument/2006/relationships/hyperlink" Target="http://pbs.twimg.com/profile_images/1047237906971029504/Op8Fsogw_normal.jpg" TargetMode="External" /><Relationship Id="rId636" Type="http://schemas.openxmlformats.org/officeDocument/2006/relationships/hyperlink" Target="http://pbs.twimg.com/profile_images/715385124507009024/lSddDY1b_normal.jpg" TargetMode="External" /><Relationship Id="rId637" Type="http://schemas.openxmlformats.org/officeDocument/2006/relationships/hyperlink" Target="http://pbs.twimg.com/profile_images/1029162724612161536/Voaqm5R9_normal.jpg" TargetMode="External" /><Relationship Id="rId638" Type="http://schemas.openxmlformats.org/officeDocument/2006/relationships/hyperlink" Target="http://pbs.twimg.com/profile_images/1093192637157380097/TeHLsLMC_normal.jpg" TargetMode="External" /><Relationship Id="rId639" Type="http://schemas.openxmlformats.org/officeDocument/2006/relationships/hyperlink" Target="http://pbs.twimg.com/profile_images/1080939901367930880/Mim9StFY_normal.jpg" TargetMode="External" /><Relationship Id="rId640" Type="http://schemas.openxmlformats.org/officeDocument/2006/relationships/hyperlink" Target="http://pbs.twimg.com/profile_images/869685162677739520/8WFKvFEV_normal.jpg" TargetMode="External" /><Relationship Id="rId641" Type="http://schemas.openxmlformats.org/officeDocument/2006/relationships/hyperlink" Target="http://pbs.twimg.com/profile_images/917945073744121856/_COu0_uK_normal.jpg" TargetMode="External" /><Relationship Id="rId642" Type="http://schemas.openxmlformats.org/officeDocument/2006/relationships/hyperlink" Target="http://pbs.twimg.com/profile_images/1095367445706141697/A-8fLxqU_normal.jpg" TargetMode="External" /><Relationship Id="rId643" Type="http://schemas.openxmlformats.org/officeDocument/2006/relationships/hyperlink" Target="http://pbs.twimg.com/profile_images/584155909506539521/PkCGP1GR_normal.jpg" TargetMode="External" /><Relationship Id="rId644" Type="http://schemas.openxmlformats.org/officeDocument/2006/relationships/hyperlink" Target="http://pbs.twimg.com/profile_images/1073931183375945728/y7luQqfx_normal.jpg" TargetMode="External" /><Relationship Id="rId645" Type="http://schemas.openxmlformats.org/officeDocument/2006/relationships/hyperlink" Target="http://pbs.twimg.com/profile_images/902416091334316033/uTczYAHI_normal.jp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pbs.twimg.com/profile_images/839228347959783424/YJy8nELd_normal.jpg" TargetMode="External" /><Relationship Id="rId648" Type="http://schemas.openxmlformats.org/officeDocument/2006/relationships/hyperlink" Target="http://pbs.twimg.com/profile_images/677239551954313216/BMrB--kc_normal.jpg" TargetMode="External" /><Relationship Id="rId649" Type="http://schemas.openxmlformats.org/officeDocument/2006/relationships/hyperlink" Target="http://pbs.twimg.com/profile_images/816379517111369728/97eh1C5-_normal.jpg" TargetMode="External" /><Relationship Id="rId650" Type="http://schemas.openxmlformats.org/officeDocument/2006/relationships/hyperlink" Target="http://pbs.twimg.com/profile_images/3478244961/01ebfc40ecc194a2abc81e82ab877af4_normal.jpeg" TargetMode="External" /><Relationship Id="rId651" Type="http://schemas.openxmlformats.org/officeDocument/2006/relationships/hyperlink" Target="http://pbs.twimg.com/profile_images/488754806199042048/WmfZGcpD_normal.jpeg" TargetMode="External" /><Relationship Id="rId652" Type="http://schemas.openxmlformats.org/officeDocument/2006/relationships/hyperlink" Target="http://pbs.twimg.com/profile_images/929735443293224960/dSNKuVRG_normal.jpg" TargetMode="External" /><Relationship Id="rId653" Type="http://schemas.openxmlformats.org/officeDocument/2006/relationships/hyperlink" Target="http://pbs.twimg.com/profile_images/1093692763294572544/0nkLNLat_normal.jpg" TargetMode="External" /><Relationship Id="rId654" Type="http://schemas.openxmlformats.org/officeDocument/2006/relationships/hyperlink" Target="http://pbs.twimg.com/profile_images/1029214919269523456/yMFUTjC5_normal.jpg" TargetMode="External" /><Relationship Id="rId655" Type="http://schemas.openxmlformats.org/officeDocument/2006/relationships/hyperlink" Target="http://pbs.twimg.com/profile_images/783445386375507969/nTv88w7E_normal.jpg" TargetMode="External" /><Relationship Id="rId656" Type="http://schemas.openxmlformats.org/officeDocument/2006/relationships/hyperlink" Target="http://pbs.twimg.com/profile_images/722184632288960512/ZUh_hO61_normal.jpg" TargetMode="External" /><Relationship Id="rId657" Type="http://schemas.openxmlformats.org/officeDocument/2006/relationships/hyperlink" Target="http://pbs.twimg.com/profile_images/246073324/IL2_normal.jpg" TargetMode="External" /><Relationship Id="rId658" Type="http://schemas.openxmlformats.org/officeDocument/2006/relationships/hyperlink" Target="http://pbs.twimg.com/profile_images/708068002449661953/yZ8Fe0JT_normal.jpg" TargetMode="External" /><Relationship Id="rId659" Type="http://schemas.openxmlformats.org/officeDocument/2006/relationships/hyperlink" Target="http://pbs.twimg.com/profile_images/743826618423050240/URHv7TK2_normal.jpg" TargetMode="External" /><Relationship Id="rId660" Type="http://schemas.openxmlformats.org/officeDocument/2006/relationships/hyperlink" Target="http://pbs.twimg.com/profile_images/958942013570793473/iWaEPtBu_normal.jpg" TargetMode="External" /><Relationship Id="rId661" Type="http://schemas.openxmlformats.org/officeDocument/2006/relationships/hyperlink" Target="http://pbs.twimg.com/profile_images/1008786868446453762/MI-gXaEp_normal.jpg" TargetMode="External" /><Relationship Id="rId662" Type="http://schemas.openxmlformats.org/officeDocument/2006/relationships/hyperlink" Target="http://pbs.twimg.com/profile_images/567054338845986817/NumlFMhY_normal.jpeg" TargetMode="External" /><Relationship Id="rId663" Type="http://schemas.openxmlformats.org/officeDocument/2006/relationships/hyperlink" Target="http://pbs.twimg.com/profile_images/489591351634194433/hL1V288f_normal.jpeg" TargetMode="External" /><Relationship Id="rId664" Type="http://schemas.openxmlformats.org/officeDocument/2006/relationships/hyperlink" Target="http://pbs.twimg.com/profile_images/1045177373531009024/-RcORkL4_normal.jpg" TargetMode="External" /><Relationship Id="rId665" Type="http://schemas.openxmlformats.org/officeDocument/2006/relationships/hyperlink" Target="http://pbs.twimg.com/profile_images/730612231021322240/Rl0_QYhL_normal.jpg" TargetMode="External" /><Relationship Id="rId666" Type="http://schemas.openxmlformats.org/officeDocument/2006/relationships/hyperlink" Target="http://pbs.twimg.com/profile_images/2498676032/image_normal.jpg" TargetMode="External" /><Relationship Id="rId667" Type="http://schemas.openxmlformats.org/officeDocument/2006/relationships/hyperlink" Target="http://pbs.twimg.com/profile_images/1103334085/twitter_normal.jpg" TargetMode="External" /><Relationship Id="rId668" Type="http://schemas.openxmlformats.org/officeDocument/2006/relationships/hyperlink" Target="http://pbs.twimg.com/profile_images/870636910724513793/HrbvyJv0_normal.jpg" TargetMode="External" /><Relationship Id="rId669" Type="http://schemas.openxmlformats.org/officeDocument/2006/relationships/hyperlink" Target="http://pbs.twimg.com/profile_images/964003521149325312/qnruCPm-_normal.jpg" TargetMode="External" /><Relationship Id="rId670" Type="http://schemas.openxmlformats.org/officeDocument/2006/relationships/hyperlink" Target="http://pbs.twimg.com/profile_images/2847538068/75225d68fa59c29ed85a37576e058fbb_normal.png" TargetMode="External" /><Relationship Id="rId671" Type="http://schemas.openxmlformats.org/officeDocument/2006/relationships/hyperlink" Target="http://pbs.twimg.com/profile_images/981927296591249408/RNugwOqO_normal.jpg" TargetMode="External" /><Relationship Id="rId672" Type="http://schemas.openxmlformats.org/officeDocument/2006/relationships/hyperlink" Target="http://pbs.twimg.com/profile_images/824994998454214656/FIq7H6gO_normal.jpg" TargetMode="External" /><Relationship Id="rId673" Type="http://schemas.openxmlformats.org/officeDocument/2006/relationships/hyperlink" Target="http://pbs.twimg.com/profile_images/843619552344793089/oAilpZKu_normal.jpg" TargetMode="External" /><Relationship Id="rId674" Type="http://schemas.openxmlformats.org/officeDocument/2006/relationships/hyperlink" Target="http://pbs.twimg.com/profile_images/448301181324894208/vqY_gIaL_normal.jpeg" TargetMode="External" /><Relationship Id="rId675" Type="http://schemas.openxmlformats.org/officeDocument/2006/relationships/hyperlink" Target="https://twitter.com/jesuispipis" TargetMode="External" /><Relationship Id="rId676" Type="http://schemas.openxmlformats.org/officeDocument/2006/relationships/hyperlink" Target="https://twitter.com/rodrigo77alves" TargetMode="External" /><Relationship Id="rId677" Type="http://schemas.openxmlformats.org/officeDocument/2006/relationships/hyperlink" Target="https://twitter.com/nuggets" TargetMode="External" /><Relationship Id="rId678" Type="http://schemas.openxmlformats.org/officeDocument/2006/relationships/hyperlink" Target="https://twitter.com/cannabisencyclo" TargetMode="External" /><Relationship Id="rId679" Type="http://schemas.openxmlformats.org/officeDocument/2006/relationships/hyperlink" Target="https://twitter.com/waffleye" TargetMode="External" /><Relationship Id="rId680" Type="http://schemas.openxmlformats.org/officeDocument/2006/relationships/hyperlink" Target="https://twitter.com/highfinanceshow" TargetMode="External" /><Relationship Id="rId681" Type="http://schemas.openxmlformats.org/officeDocument/2006/relationships/hyperlink" Target="https://twitter.com/mreugenemonroe" TargetMode="External" /><Relationship Id="rId682" Type="http://schemas.openxmlformats.org/officeDocument/2006/relationships/hyperlink" Target="https://twitter.com/missamanda1895" TargetMode="External" /><Relationship Id="rId683" Type="http://schemas.openxmlformats.org/officeDocument/2006/relationships/hyperlink" Target="https://twitter.com/slightlystoopid" TargetMode="External" /><Relationship Id="rId684" Type="http://schemas.openxmlformats.org/officeDocument/2006/relationships/hyperlink" Target="https://twitter.com/gnash" TargetMode="External" /><Relationship Id="rId685" Type="http://schemas.openxmlformats.org/officeDocument/2006/relationships/hyperlink" Target="https://twitter.com/drmikehart" TargetMode="External" /><Relationship Id="rId686" Type="http://schemas.openxmlformats.org/officeDocument/2006/relationships/hyperlink" Target="https://twitter.com/ornorml" TargetMode="External" /><Relationship Id="rId687" Type="http://schemas.openxmlformats.org/officeDocument/2006/relationships/hyperlink" Target="https://twitter.com/norml" TargetMode="External" /><Relationship Id="rId688" Type="http://schemas.openxmlformats.org/officeDocument/2006/relationships/hyperlink" Target="https://twitter.com/realmedicinemi" TargetMode="External" /><Relationship Id="rId689" Type="http://schemas.openxmlformats.org/officeDocument/2006/relationships/hyperlink" Target="https://twitter.com/actionbronson" TargetMode="External" /><Relationship Id="rId690" Type="http://schemas.openxmlformats.org/officeDocument/2006/relationships/hyperlink" Target="https://twitter.com/viceland" TargetMode="External" /><Relationship Id="rId691" Type="http://schemas.openxmlformats.org/officeDocument/2006/relationships/hyperlink" Target="https://twitter.com/vice" TargetMode="External" /><Relationship Id="rId692" Type="http://schemas.openxmlformats.org/officeDocument/2006/relationships/hyperlink" Target="https://twitter.com/alchemist" TargetMode="External" /><Relationship Id="rId693" Type="http://schemas.openxmlformats.org/officeDocument/2006/relationships/hyperlink" Target="https://twitter.com/armyofpotheads" TargetMode="External" /><Relationship Id="rId694" Type="http://schemas.openxmlformats.org/officeDocument/2006/relationships/hyperlink" Target="https://twitter.com/hamiltonmorris" TargetMode="External" /><Relationship Id="rId695" Type="http://schemas.openxmlformats.org/officeDocument/2006/relationships/hyperlink" Target="https://twitter.com/cannilive" TargetMode="External" /><Relationship Id="rId696" Type="http://schemas.openxmlformats.org/officeDocument/2006/relationships/hyperlink" Target="https://twitter.com/massroots" TargetMode="External" /><Relationship Id="rId697" Type="http://schemas.openxmlformats.org/officeDocument/2006/relationships/hyperlink" Target="https://twitter.com/cannabisculture" TargetMode="External" /><Relationship Id="rId698" Type="http://schemas.openxmlformats.org/officeDocument/2006/relationships/hyperlink" Target="https://twitter.com/edrosenthal" TargetMode="External" /><Relationship Id="rId699" Type="http://schemas.openxmlformats.org/officeDocument/2006/relationships/hyperlink" Target="https://twitter.com/jodieemery" TargetMode="External" /><Relationship Id="rId700" Type="http://schemas.openxmlformats.org/officeDocument/2006/relationships/hyperlink" Target="https://twitter.com/kandavolu" TargetMode="External" /><Relationship Id="rId701" Type="http://schemas.openxmlformats.org/officeDocument/2006/relationships/hyperlink" Target="https://twitter.com/vanessamarigold" TargetMode="External" /><Relationship Id="rId702" Type="http://schemas.openxmlformats.org/officeDocument/2006/relationships/hyperlink" Target="https://twitter.com/cherylshuman" TargetMode="External" /><Relationship Id="rId703" Type="http://schemas.openxmlformats.org/officeDocument/2006/relationships/hyperlink" Target="https://twitter.com/imyourkid" TargetMode="External" /><Relationship Id="rId704" Type="http://schemas.openxmlformats.org/officeDocument/2006/relationships/hyperlink" Target="https://twitter.com/blinke11" TargetMode="External" /><Relationship Id="rId705" Type="http://schemas.openxmlformats.org/officeDocument/2006/relationships/hyperlink" Target="https://twitter.com/msmithbubbles" TargetMode="External" /><Relationship Id="rId706" Type="http://schemas.openxmlformats.org/officeDocument/2006/relationships/hyperlink" Target="https://twitter.com/caslernoel" TargetMode="External" /><Relationship Id="rId707" Type="http://schemas.openxmlformats.org/officeDocument/2006/relationships/hyperlink" Target="https://twitter.com/kathygriffin" TargetMode="External" /><Relationship Id="rId708" Type="http://schemas.openxmlformats.org/officeDocument/2006/relationships/hyperlink" Target="https://twitter.com/tomarnold" TargetMode="External" /><Relationship Id="rId709" Type="http://schemas.openxmlformats.org/officeDocument/2006/relationships/hyperlink" Target="https://twitter.com/n7nms" TargetMode="External" /><Relationship Id="rId710" Type="http://schemas.openxmlformats.org/officeDocument/2006/relationships/hyperlink" Target="https://twitter.com/richnwdc" TargetMode="External" /><Relationship Id="rId711" Type="http://schemas.openxmlformats.org/officeDocument/2006/relationships/hyperlink" Target="https://twitter.com/periodpam" TargetMode="External" /><Relationship Id="rId712" Type="http://schemas.openxmlformats.org/officeDocument/2006/relationships/hyperlink" Target="https://twitter.com/montereyaq" TargetMode="External" /><Relationship Id="rId713" Type="http://schemas.openxmlformats.org/officeDocument/2006/relationships/hyperlink" Target="https://twitter.com/cold9111" TargetMode="External" /><Relationship Id="rId714" Type="http://schemas.openxmlformats.org/officeDocument/2006/relationships/hyperlink" Target="https://twitter.com/chefapelila" TargetMode="External" /><Relationship Id="rId715" Type="http://schemas.openxmlformats.org/officeDocument/2006/relationships/hyperlink" Target="https://twitter.com/djgotvapes" TargetMode="External" /><Relationship Id="rId716" Type="http://schemas.openxmlformats.org/officeDocument/2006/relationships/hyperlink" Target="https://twitter.com/badmaashla" TargetMode="External" /><Relationship Id="rId717" Type="http://schemas.openxmlformats.org/officeDocument/2006/relationships/hyperlink" Target="https://twitter.com/cannabistsgroup" TargetMode="External" /><Relationship Id="rId718" Type="http://schemas.openxmlformats.org/officeDocument/2006/relationships/hyperlink" Target="https://twitter.com/jackiemae_18" TargetMode="External" /><Relationship Id="rId719" Type="http://schemas.openxmlformats.org/officeDocument/2006/relationships/hyperlink" Target="https://twitter.com/druyljjr" TargetMode="External" /><Relationship Id="rId720" Type="http://schemas.openxmlformats.org/officeDocument/2006/relationships/hyperlink" Target="https://twitter.com/andyjuett" TargetMode="External" /><Relationship Id="rId721" Type="http://schemas.openxmlformats.org/officeDocument/2006/relationships/hyperlink" Target="https://twitter.com/sid_pink" TargetMode="External" /><Relationship Id="rId722" Type="http://schemas.openxmlformats.org/officeDocument/2006/relationships/hyperlink" Target="https://twitter.com/cannaboisseurs" TargetMode="External" /><Relationship Id="rId723" Type="http://schemas.openxmlformats.org/officeDocument/2006/relationships/hyperlink" Target="https://twitter.com/bluntbuckeye" TargetMode="External" /><Relationship Id="rId724" Type="http://schemas.openxmlformats.org/officeDocument/2006/relationships/hyperlink" Target="https://twitter.com/daneyeel1" TargetMode="External" /><Relationship Id="rId725" Type="http://schemas.openxmlformats.org/officeDocument/2006/relationships/hyperlink" Target="https://twitter.com/vanessareen" TargetMode="External" /><Relationship Id="rId726" Type="http://schemas.openxmlformats.org/officeDocument/2006/relationships/hyperlink" Target="https://twitter.com/offgrid" TargetMode="External" /><Relationship Id="rId727" Type="http://schemas.openxmlformats.org/officeDocument/2006/relationships/hyperlink" Target="https://twitter.com/jenniferkochsh1" TargetMode="External" /><Relationship Id="rId728" Type="http://schemas.openxmlformats.org/officeDocument/2006/relationships/hyperlink" Target="https://twitter.com/dailydank714" TargetMode="External" /><Relationship Id="rId729" Type="http://schemas.openxmlformats.org/officeDocument/2006/relationships/hyperlink" Target="https://twitter.com/cloudcreamery" TargetMode="External" /><Relationship Id="rId730" Type="http://schemas.openxmlformats.org/officeDocument/2006/relationships/hyperlink" Target="https://twitter.com/jeffpossiel" TargetMode="External" /><Relationship Id="rId731" Type="http://schemas.openxmlformats.org/officeDocument/2006/relationships/hyperlink" Target="https://twitter.com/tdazzl" TargetMode="External" /><Relationship Id="rId732" Type="http://schemas.openxmlformats.org/officeDocument/2006/relationships/hyperlink" Target="https://twitter.com/joerogan" TargetMode="External" /><Relationship Id="rId733" Type="http://schemas.openxmlformats.org/officeDocument/2006/relationships/hyperlink" Target="https://twitter.com/montel_williams" TargetMode="External" /><Relationship Id="rId734" Type="http://schemas.openxmlformats.org/officeDocument/2006/relationships/hyperlink" Target="https://twitter.com/metheridge" TargetMode="External" /><Relationship Id="rId735" Type="http://schemas.openxmlformats.org/officeDocument/2006/relationships/hyperlink" Target="https://twitter.com/drmicheleross" TargetMode="External" /><Relationship Id="rId736" Type="http://schemas.openxmlformats.org/officeDocument/2006/relationships/hyperlink" Target="https://twitter.com/keithstroup" TargetMode="External" /><Relationship Id="rId737" Type="http://schemas.openxmlformats.org/officeDocument/2006/relationships/hyperlink" Target="https://twitter.com/herzberg10" TargetMode="External" /><Relationship Id="rId738" Type="http://schemas.openxmlformats.org/officeDocument/2006/relationships/hyperlink" Target="https://twitter.com/wandaljames" TargetMode="External" /><Relationship Id="rId739" Type="http://schemas.openxmlformats.org/officeDocument/2006/relationships/hyperlink" Target="https://twitter.com/drsanjaygupta" TargetMode="External" /><Relationship Id="rId740" Type="http://schemas.openxmlformats.org/officeDocument/2006/relationships/hyperlink" Target="https://twitter.com/chuckweets" TargetMode="External" /><Relationship Id="rId741" Type="http://schemas.openxmlformats.org/officeDocument/2006/relationships/hyperlink" Target="https://twitter.com/emflow86" TargetMode="External" /><Relationship Id="rId742" Type="http://schemas.openxmlformats.org/officeDocument/2006/relationships/hyperlink" Target="https://twitter.com/blondtradgard" TargetMode="External" /><Relationship Id="rId743" Type="http://schemas.openxmlformats.org/officeDocument/2006/relationships/hyperlink" Target="https://twitter.com/sir_blobfish" TargetMode="External" /><Relationship Id="rId744" Type="http://schemas.openxmlformats.org/officeDocument/2006/relationships/hyperlink" Target="https://twitter.com/blahblah420blaa" TargetMode="External" /><Relationship Id="rId745" Type="http://schemas.openxmlformats.org/officeDocument/2006/relationships/hyperlink" Target="https://twitter.com/cohenonthecobb" TargetMode="External" /><Relationship Id="rId746" Type="http://schemas.openxmlformats.org/officeDocument/2006/relationships/hyperlink" Target="https://twitter.com/altonbrown" TargetMode="External" /><Relationship Id="rId747" Type="http://schemas.openxmlformats.org/officeDocument/2006/relationships/hyperlink" Target="https://twitter.com/alleniverson" TargetMode="External" /><Relationship Id="rId748" Type="http://schemas.openxmlformats.org/officeDocument/2006/relationships/hyperlink" Target="https://twitter.com/utktheinc" TargetMode="External" /><Relationship Id="rId749" Type="http://schemas.openxmlformats.org/officeDocument/2006/relationships/hyperlink" Target="https://twitter.com/hillarydixler" TargetMode="External" /><Relationship Id="rId750" Type="http://schemas.openxmlformats.org/officeDocument/2006/relationships/hyperlink" Target="https://twitter.com/mauricelamarche" TargetMode="External" /><Relationship Id="rId751" Type="http://schemas.openxmlformats.org/officeDocument/2006/relationships/hyperlink" Target="https://twitter.com/simpsonspod" TargetMode="External" /><Relationship Id="rId752" Type="http://schemas.openxmlformats.org/officeDocument/2006/relationships/hyperlink" Target="https://twitter.com/caseybboyd" TargetMode="External" /><Relationship Id="rId753" Type="http://schemas.openxmlformats.org/officeDocument/2006/relationships/hyperlink" Target="https://twitter.com/chefyusef" TargetMode="External" /><Relationship Id="rId754" Type="http://schemas.openxmlformats.org/officeDocument/2006/relationships/hyperlink" Target="https://twitter.com/seancurley" TargetMode="External" /><Relationship Id="rId755" Type="http://schemas.openxmlformats.org/officeDocument/2006/relationships/hyperlink" Target="https://twitter.com/chefjoesasto" TargetMode="External" /><Relationship Id="rId756" Type="http://schemas.openxmlformats.org/officeDocument/2006/relationships/hyperlink" Target="https://twitter.com/danaschwartzzz" TargetMode="External" /><Relationship Id="rId757" Type="http://schemas.openxmlformats.org/officeDocument/2006/relationships/hyperlink" Target="https://twitter.com/streetgourmetla" TargetMode="External" /><Relationship Id="rId758" Type="http://schemas.openxmlformats.org/officeDocument/2006/relationships/hyperlink" Target="https://twitter.com/eaterla" TargetMode="External" /><Relationship Id="rId759" Type="http://schemas.openxmlformats.org/officeDocument/2006/relationships/hyperlink" Target="https://twitter.com/tacos1986" TargetMode="External" /><Relationship Id="rId760" Type="http://schemas.openxmlformats.org/officeDocument/2006/relationships/hyperlink" Target="https://twitter.com/kpelton" TargetMode="External" /><Relationship Id="rId761" Type="http://schemas.openxmlformats.org/officeDocument/2006/relationships/hyperlink" Target="https://twitter.com/mpjr" TargetMode="External" /><Relationship Id="rId762" Type="http://schemas.openxmlformats.org/officeDocument/2006/relationships/hyperlink" Target="https://twitter.com/mike_eagle" TargetMode="External" /><Relationship Id="rId763" Type="http://schemas.openxmlformats.org/officeDocument/2006/relationships/hyperlink" Target="https://twitter.com/bemore27" TargetMode="External" /><Relationship Id="rId764" Type="http://schemas.openxmlformats.org/officeDocument/2006/relationships/hyperlink" Target="https://twitter.com/scotthastings" TargetMode="External" /><Relationship Id="rId765" Type="http://schemas.openxmlformats.org/officeDocument/2006/relationships/hyperlink" Target="https://twitter.com/nbaontnt" TargetMode="External" /><Relationship Id="rId766" Type="http://schemas.openxmlformats.org/officeDocument/2006/relationships/hyperlink" Target="https://twitter.com/sarahksilverman" TargetMode="External" /><Relationship Id="rId767" Type="http://schemas.openxmlformats.org/officeDocument/2006/relationships/hyperlink" Target="https://twitter.com/jordandan53" TargetMode="External" /><Relationship Id="rId768" Type="http://schemas.openxmlformats.org/officeDocument/2006/relationships/hyperlink" Target="https://twitter.com/akilahobviously" TargetMode="External" /><Relationship Id="rId769" Type="http://schemas.openxmlformats.org/officeDocument/2006/relationships/hyperlink" Target="https://twitter.com/united" TargetMode="External" /><Relationship Id="rId770" Type="http://schemas.openxmlformats.org/officeDocument/2006/relationships/hyperlink" Target="https://twitter.com/thesethwatson" TargetMode="External" /><Relationship Id="rId771" Type="http://schemas.openxmlformats.org/officeDocument/2006/relationships/hyperlink" Target="https://twitter.com/realdonaldtrump" TargetMode="External" /><Relationship Id="rId772" Type="http://schemas.openxmlformats.org/officeDocument/2006/relationships/hyperlink" Target="https://twitter.com/guyfieri" TargetMode="External" /><Relationship Id="rId773" Type="http://schemas.openxmlformats.org/officeDocument/2006/relationships/hyperlink" Target="https://twitter.com/jaredrizzi" TargetMode="External" /><Relationship Id="rId774" Type="http://schemas.openxmlformats.org/officeDocument/2006/relationships/hyperlink" Target="https://twitter.com/grantpa" TargetMode="External" /><Relationship Id="rId775" Type="http://schemas.openxmlformats.org/officeDocument/2006/relationships/hyperlink" Target="https://twitter.com/derekmke" TargetMode="External" /><Relationship Id="rId776" Type="http://schemas.openxmlformats.org/officeDocument/2006/relationships/hyperlink" Target="https://twitter.com/mf_brown" TargetMode="External" /><Relationship Id="rId777" Type="http://schemas.openxmlformats.org/officeDocument/2006/relationships/hyperlink" Target="https://twitter.com/carolineoncrack" TargetMode="External" /><Relationship Id="rId778" Type="http://schemas.openxmlformats.org/officeDocument/2006/relationships/hyperlink" Target="https://twitter.com/koopa_kinte" TargetMode="External" /><Relationship Id="rId779" Type="http://schemas.openxmlformats.org/officeDocument/2006/relationships/hyperlink" Target="https://twitter.com/r3dlefft" TargetMode="External" /><Relationship Id="rId780" Type="http://schemas.openxmlformats.org/officeDocument/2006/relationships/hyperlink" Target="https://twitter.com/sephora" TargetMode="External" /><Relationship Id="rId781" Type="http://schemas.openxmlformats.org/officeDocument/2006/relationships/hyperlink" Target="https://twitter.com/theherbalcult" TargetMode="External" /><Relationship Id="rId782" Type="http://schemas.openxmlformats.org/officeDocument/2006/relationships/hyperlink" Target="https://twitter.com/thatbilloakley" TargetMode="External" /><Relationship Id="rId783" Type="http://schemas.openxmlformats.org/officeDocument/2006/relationships/hyperlink" Target="https://twitter.com/realpfielder28" TargetMode="External" /><Relationship Id="rId784" Type="http://schemas.openxmlformats.org/officeDocument/2006/relationships/hyperlink" Target="https://twitter.com/shrutip8" TargetMode="External" /><Relationship Id="rId785" Type="http://schemas.openxmlformats.org/officeDocument/2006/relationships/hyperlink" Target="https://twitter.com/jerrybeach73" TargetMode="External" /><Relationship Id="rId786" Type="http://schemas.openxmlformats.org/officeDocument/2006/relationships/hyperlink" Target="https://twitter.com/mikepriceinla" TargetMode="External" /><Relationship Id="rId787" Type="http://schemas.openxmlformats.org/officeDocument/2006/relationships/hyperlink" Target="https://twitter.com/joshstrangehill" TargetMode="External" /><Relationship Id="rId788" Type="http://schemas.openxmlformats.org/officeDocument/2006/relationships/hyperlink" Target="https://twitter.com/hodgman" TargetMode="External" /><Relationship Id="rId789" Type="http://schemas.openxmlformats.org/officeDocument/2006/relationships/hyperlink" Target="https://twitter.com/herring_nba" TargetMode="External" /><Relationship Id="rId790" Type="http://schemas.openxmlformats.org/officeDocument/2006/relationships/hyperlink" Target="https://twitter.com/dmarang" TargetMode="External" /><Relationship Id="rId791" Type="http://schemas.openxmlformats.org/officeDocument/2006/relationships/hyperlink" Target="https://twitter.com/jackallisonlol" TargetMode="External" /><Relationship Id="rId792" Type="http://schemas.openxmlformats.org/officeDocument/2006/relationships/hyperlink" Target="https://twitter.com/doughboyspod" TargetMode="External" /><Relationship Id="rId793" Type="http://schemas.openxmlformats.org/officeDocument/2006/relationships/hyperlink" Target="https://twitter.com/skizelo" TargetMode="External" /><Relationship Id="rId794" Type="http://schemas.openxmlformats.org/officeDocument/2006/relationships/hyperlink" Target="https://twitter.com/mikedrucker" TargetMode="External" /><Relationship Id="rId795" Type="http://schemas.openxmlformats.org/officeDocument/2006/relationships/hyperlink" Target="https://twitter.com/gowri_chandra" TargetMode="External" /><Relationship Id="rId796" Type="http://schemas.openxmlformats.org/officeDocument/2006/relationships/hyperlink" Target="https://twitter.com/mremilyheller" TargetMode="External" /><Relationship Id="rId797" Type="http://schemas.openxmlformats.org/officeDocument/2006/relationships/hyperlink" Target="https://twitter.com/nba" TargetMode="External" /><Relationship Id="rId798" Type="http://schemas.openxmlformats.org/officeDocument/2006/relationships/hyperlink" Target="https://twitter.com/mattgourley" TargetMode="External" /><Relationship Id="rId799" Type="http://schemas.openxmlformats.org/officeDocument/2006/relationships/hyperlink" Target="https://twitter.com/pftompkins" TargetMode="External" /><Relationship Id="rId800" Type="http://schemas.openxmlformats.org/officeDocument/2006/relationships/hyperlink" Target="https://twitter.com/robertmaguire_" TargetMode="External" /><Relationship Id="rId801" Type="http://schemas.openxmlformats.org/officeDocument/2006/relationships/hyperlink" Target="https://twitter.com/hbo" TargetMode="External" /><Relationship Id="rId802" Type="http://schemas.openxmlformats.org/officeDocument/2006/relationships/hyperlink" Target="https://twitter.com/russo_brothers" TargetMode="External" /><Relationship Id="rId803" Type="http://schemas.openxmlformats.org/officeDocument/2006/relationships/hyperlink" Target="https://twitter.com/adamperrylang" TargetMode="External" /><Relationship Id="rId804" Type="http://schemas.openxmlformats.org/officeDocument/2006/relationships/hyperlink" Target="https://twitter.com/jordanokun" TargetMode="External" /><Relationship Id="rId805" Type="http://schemas.openxmlformats.org/officeDocument/2006/relationships/hyperlink" Target="https://twitter.com/joelmchale" TargetMode="External" /><Relationship Id="rId806" Type="http://schemas.openxmlformats.org/officeDocument/2006/relationships/hyperlink" Target="https://twitter.com/clemsonfb" TargetMode="External" /><Relationship Id="rId807" Type="http://schemas.openxmlformats.org/officeDocument/2006/relationships/hyperlink" Target="https://twitter.com/eugenegu" TargetMode="External" /><Relationship Id="rId808" Type="http://schemas.openxmlformats.org/officeDocument/2006/relationships/hyperlink" Target="https://twitter.com/mikplat" TargetMode="External" /><Relationship Id="rId809" Type="http://schemas.openxmlformats.org/officeDocument/2006/relationships/hyperlink" Target="https://twitter.com/rianjohnson" TargetMode="External" /><Relationship Id="rId810" Type="http://schemas.openxmlformats.org/officeDocument/2006/relationships/hyperlink" Target="https://twitter.com/bootsriley" TargetMode="External" /><Relationship Id="rId811" Type="http://schemas.openxmlformats.org/officeDocument/2006/relationships/hyperlink" Target="https://twitter.com/nickwiger" TargetMode="External" /><Relationship Id="rId812" Type="http://schemas.openxmlformats.org/officeDocument/2006/relationships/hyperlink" Target="https://twitter.com/gabrus" TargetMode="External" /><Relationship Id="rId813" Type="http://schemas.openxmlformats.org/officeDocument/2006/relationships/hyperlink" Target="https://twitter.com/th1rt3en_tm" TargetMode="External" /><Relationship Id="rId814" Type="http://schemas.openxmlformats.org/officeDocument/2006/relationships/hyperlink" Target="https://twitter.com/whitehouse" TargetMode="External" /><Relationship Id="rId815" Type="http://schemas.openxmlformats.org/officeDocument/2006/relationships/hyperlink" Target="https://twitter.com/repswalwell" TargetMode="External" /><Relationship Id="rId816" Type="http://schemas.openxmlformats.org/officeDocument/2006/relationships/hyperlink" Target="https://twitter.com/thekidmero" TargetMode="External" /><Relationship Id="rId817" Type="http://schemas.openxmlformats.org/officeDocument/2006/relationships/hyperlink" Target="https://twitter.com/freedarko" TargetMode="External" /><Relationship Id="rId818" Type="http://schemas.openxmlformats.org/officeDocument/2006/relationships/hyperlink" Target="https://twitter.com/gennefer" TargetMode="External" /><Relationship Id="rId819" Type="http://schemas.openxmlformats.org/officeDocument/2006/relationships/hyperlink" Target="https://twitter.com/ronfunches" TargetMode="External" /><Relationship Id="rId820" Type="http://schemas.openxmlformats.org/officeDocument/2006/relationships/hyperlink" Target="https://twitter.com/billywaynedavis" TargetMode="External" /><Relationship Id="rId821" Type="http://schemas.openxmlformats.org/officeDocument/2006/relationships/hyperlink" Target="https://twitter.com/mrmichaellee" TargetMode="External" /><Relationship Id="rId822" Type="http://schemas.openxmlformats.org/officeDocument/2006/relationships/hyperlink" Target="https://twitter.com/barstoolsports" TargetMode="External" /><Relationship Id="rId823" Type="http://schemas.openxmlformats.org/officeDocument/2006/relationships/hyperlink" Target="https://twitter.com/therealjrsmith" TargetMode="External" /><Relationship Id="rId824" Type="http://schemas.openxmlformats.org/officeDocument/2006/relationships/hyperlink" Target="https://twitter.com/dannyleroux" TargetMode="External" /><Relationship Id="rId825" Type="http://schemas.openxmlformats.org/officeDocument/2006/relationships/hyperlink" Target="https://twitter.com/steveagee" TargetMode="External" /><Relationship Id="rId826" Type="http://schemas.openxmlformats.org/officeDocument/2006/relationships/hyperlink" Target="https://twitter.com/cheffati" TargetMode="External" /><Relationship Id="rId827" Type="http://schemas.openxmlformats.org/officeDocument/2006/relationships/hyperlink" Target="https://twitter.com/juliaprescott" TargetMode="External" /><Relationship Id="rId828" Type="http://schemas.openxmlformats.org/officeDocument/2006/relationships/hyperlink" Target="https://twitter.com/julieamcdowall" TargetMode="External" /><Relationship Id="rId829" Type="http://schemas.openxmlformats.org/officeDocument/2006/relationships/hyperlink" Target="https://twitter.com/vanthebrand" TargetMode="External" /><Relationship Id="rId830" Type="http://schemas.openxmlformats.org/officeDocument/2006/relationships/hyperlink" Target="https://twitter.com/jakeandamir" TargetMode="External" /><Relationship Id="rId831" Type="http://schemas.openxmlformats.org/officeDocument/2006/relationships/hyperlink" Target="https://twitter.com/fakejakebrowne" TargetMode="External" /><Relationship Id="rId832" Type="http://schemas.openxmlformats.org/officeDocument/2006/relationships/hyperlink" Target="https://twitter.com/libbycwatson" TargetMode="External" /><Relationship Id="rId833" Type="http://schemas.openxmlformats.org/officeDocument/2006/relationships/hyperlink" Target="https://twitter.com/shampoodler" TargetMode="External" /><Relationship Id="rId834" Type="http://schemas.openxmlformats.org/officeDocument/2006/relationships/hyperlink" Target="https://twitter.com/mollyjongfast" TargetMode="External" /><Relationship Id="rId835" Type="http://schemas.openxmlformats.org/officeDocument/2006/relationships/hyperlink" Target="https://twitter.com/chasemit" TargetMode="External" /><Relationship Id="rId836" Type="http://schemas.openxmlformats.org/officeDocument/2006/relationships/hyperlink" Target="https://twitter.com/idahogal1006" TargetMode="External" /><Relationship Id="rId837" Type="http://schemas.openxmlformats.org/officeDocument/2006/relationships/hyperlink" Target="https://twitter.com/millerlite" TargetMode="External" /><Relationship Id="rId838" Type="http://schemas.openxmlformats.org/officeDocument/2006/relationships/hyperlink" Target="https://twitter.com/hdtgm" TargetMode="External" /><Relationship Id="rId839" Type="http://schemas.openxmlformats.org/officeDocument/2006/relationships/hyperlink" Target="https://twitter.com/paulscheer" TargetMode="External" /><Relationship Id="rId840" Type="http://schemas.openxmlformats.org/officeDocument/2006/relationships/hyperlink" Target="https://twitter.com/therock" TargetMode="External" /><Relationship Id="rId841" Type="http://schemas.openxmlformats.org/officeDocument/2006/relationships/hyperlink" Target="https://twitter.com/storyofeverest" TargetMode="External" /><Relationship Id="rId842" Type="http://schemas.openxmlformats.org/officeDocument/2006/relationships/hyperlink" Target="https://twitter.com/freddysusa" TargetMode="External" /><Relationship Id="rId843" Type="http://schemas.openxmlformats.org/officeDocument/2006/relationships/hyperlink" Target="https://twitter.com/worldwidewob" TargetMode="External" /><Relationship Id="rId844" Type="http://schemas.openxmlformats.org/officeDocument/2006/relationships/hyperlink" Target="https://twitter.com/micahadams13" TargetMode="External" /><Relationship Id="rId845" Type="http://schemas.openxmlformats.org/officeDocument/2006/relationships/hyperlink" Target="https://twitter.com/jordanpeele" TargetMode="External" /><Relationship Id="rId846" Type="http://schemas.openxmlformats.org/officeDocument/2006/relationships/hyperlink" Target="https://twitter.com/mattoswaltva" TargetMode="External" /><Relationship Id="rId847" Type="http://schemas.openxmlformats.org/officeDocument/2006/relationships/hyperlink" Target="https://twitter.com/alyankovic" TargetMode="External" /><Relationship Id="rId848" Type="http://schemas.openxmlformats.org/officeDocument/2006/relationships/hyperlink" Target="https://twitter.com/piescarcega" TargetMode="External" /><Relationship Id="rId849" Type="http://schemas.openxmlformats.org/officeDocument/2006/relationships/hyperlink" Target="https://twitter.com/mrwillmiles" TargetMode="External" /><Relationship Id="rId850" Type="http://schemas.openxmlformats.org/officeDocument/2006/relationships/hyperlink" Target="https://twitter.com/andyrichter" TargetMode="External" /><Relationship Id="rId851" Type="http://schemas.openxmlformats.org/officeDocument/2006/relationships/hyperlink" Target="https://twitter.com/vincemancini" TargetMode="External" /><Relationship Id="rId852" Type="http://schemas.openxmlformats.org/officeDocument/2006/relationships/hyperlink" Target="https://twitter.com/thedweck" TargetMode="External" /><Relationship Id="rId853" Type="http://schemas.openxmlformats.org/officeDocument/2006/relationships/hyperlink" Target="https://twitter.com/getbenthompson" TargetMode="External" /><Relationship Id="rId854" Type="http://schemas.openxmlformats.org/officeDocument/2006/relationships/hyperlink" Target="https://twitter.com/justin_ling" TargetMode="External" /><Relationship Id="rId855" Type="http://schemas.openxmlformats.org/officeDocument/2006/relationships/hyperlink" Target="https://twitter.com/conanobrien" TargetMode="External" /><Relationship Id="rId856" Type="http://schemas.openxmlformats.org/officeDocument/2006/relationships/hyperlink" Target="https://twitter.com/bklinger62" TargetMode="External" /><Relationship Id="rId857" Type="http://schemas.openxmlformats.org/officeDocument/2006/relationships/hyperlink" Target="https://twitter.com/edman1968" TargetMode="External" /><Relationship Id="rId858" Type="http://schemas.openxmlformats.org/officeDocument/2006/relationships/hyperlink" Target="https://twitter.com/msinger" TargetMode="External" /><Relationship Id="rId859" Type="http://schemas.openxmlformats.org/officeDocument/2006/relationships/hyperlink" Target="https://twitter.com/mattatouille" TargetMode="External" /><Relationship Id="rId860" Type="http://schemas.openxmlformats.org/officeDocument/2006/relationships/hyperlink" Target="https://twitter.com/stevenyk" TargetMode="External" /><Relationship Id="rId861" Type="http://schemas.openxmlformats.org/officeDocument/2006/relationships/hyperlink" Target="https://twitter.com/jamieloftushelp" TargetMode="External" /><Relationship Id="rId862" Type="http://schemas.openxmlformats.org/officeDocument/2006/relationships/hyperlink" Target="https://twitter.com/crackerbarrel" TargetMode="External" /><Relationship Id="rId863" Type="http://schemas.openxmlformats.org/officeDocument/2006/relationships/hyperlink" Target="https://twitter.com/chickybaby007" TargetMode="External" /><Relationship Id="rId864" Type="http://schemas.openxmlformats.org/officeDocument/2006/relationships/hyperlink" Target="https://twitter.com/a" TargetMode="External" /><Relationship Id="rId865" Type="http://schemas.openxmlformats.org/officeDocument/2006/relationships/comments" Target="../comments2.xml" /><Relationship Id="rId866" Type="http://schemas.openxmlformats.org/officeDocument/2006/relationships/vmlDrawing" Target="../drawings/vmlDrawing2.vml" /><Relationship Id="rId867" Type="http://schemas.openxmlformats.org/officeDocument/2006/relationships/table" Target="../tables/table2.xml" /><Relationship Id="rId8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madegallery.la/" TargetMode="External" /><Relationship Id="rId2" Type="http://schemas.openxmlformats.org/officeDocument/2006/relationships/hyperlink" Target="https://www.youtube.com/watch?v=c-HgBrVLv5I&amp;feature=youtu.be" TargetMode="External" /><Relationship Id="rId3" Type="http://schemas.openxmlformats.org/officeDocument/2006/relationships/hyperlink" Target="https://www.instagram.com/p/BtEjWZuFmw-/?utm_source=ig_twitter_share&amp;igshid=3uy7gj0f1prf" TargetMode="External" /><Relationship Id="rId4" Type="http://schemas.openxmlformats.org/officeDocument/2006/relationships/hyperlink" Target="https://www.instagram.com/p/BsFU2lnlQtc/?utm_source=ig_twitter_share&amp;igshid=jjl9o937ugop" TargetMode="External" /><Relationship Id="rId5" Type="http://schemas.openxmlformats.org/officeDocument/2006/relationships/hyperlink" Target="https://twitter.com/i/web/status/1079702618539200513" TargetMode="External" /><Relationship Id="rId6" Type="http://schemas.openxmlformats.org/officeDocument/2006/relationships/hyperlink" Target="https://www.instagram.com/p/BrIrPhEl4Fk/?utm_source=ig_twitter_share&amp;igshid=13zmwq3kdkfr6" TargetMode="External" /><Relationship Id="rId7" Type="http://schemas.openxmlformats.org/officeDocument/2006/relationships/hyperlink" Target="https://www.instagram.com/p/BrLgskTFvRF/?utm_source=ig_twitter_share&amp;igshid=10el81ho36y7k" TargetMode="External" /><Relationship Id="rId8" Type="http://schemas.openxmlformats.org/officeDocument/2006/relationships/hyperlink" Target="https://www.instagram.com/p/Bt01mrhn8TZ/?utm_source=ig_twitter_share&amp;igshid=6favpysrtr1i" TargetMode="External" /><Relationship Id="rId9" Type="http://schemas.openxmlformats.org/officeDocument/2006/relationships/hyperlink" Target="https://twitter.com/i/web/status/1096515968891785218" TargetMode="External" /><Relationship Id="rId10" Type="http://schemas.openxmlformats.org/officeDocument/2006/relationships/hyperlink" Target="https://twitter.com/i/web/status/1096514335126384640" TargetMode="External" /><Relationship Id="rId11" Type="http://schemas.openxmlformats.org/officeDocument/2006/relationships/hyperlink" Target="http://madegallery.la/" TargetMode="External" /><Relationship Id="rId12" Type="http://schemas.openxmlformats.org/officeDocument/2006/relationships/hyperlink" Target="https://www.instagram.com/p/Bq_s00glJqZ/?utm_source=ig_twitter_share&amp;igshid=1b8f2erh4sohn" TargetMode="External" /><Relationship Id="rId13" Type="http://schemas.openxmlformats.org/officeDocument/2006/relationships/hyperlink" Target="https://www.instagram.com/p/BthMXmDFZDt/?utm_source=ig_twitter_share&amp;igshid=g7ubn0bb3u4m" TargetMode="External" /><Relationship Id="rId14" Type="http://schemas.openxmlformats.org/officeDocument/2006/relationships/hyperlink" Target="https://www.instagram.com/p/BthXBAHlAJ3/?utm_source=ig_twitter_share&amp;igshid=10xpussb6b2bl" TargetMode="External" /><Relationship Id="rId15" Type="http://schemas.openxmlformats.org/officeDocument/2006/relationships/hyperlink" Target="https://www.instagram.com/p/Btol3ICl-Cp/?utm_source=ig_twitter_share&amp;igshid=kh56fmvqzb6h" TargetMode="External" /><Relationship Id="rId16" Type="http://schemas.openxmlformats.org/officeDocument/2006/relationships/hyperlink" Target="https://www.instagram.com/p/Bt1mf7il7bA/?utm_source=ig_twitter_share&amp;igshid=i50u63vjo8p5" TargetMode="External" /><Relationship Id="rId17" Type="http://schemas.openxmlformats.org/officeDocument/2006/relationships/hyperlink" Target="https://www.instagram.com/p/Bt6kZUulp5k/?utm_source=ig_twitter_share&amp;igshid=5i38qbqwhixm" TargetMode="External" /><Relationship Id="rId18" Type="http://schemas.openxmlformats.org/officeDocument/2006/relationships/hyperlink" Target="https://twitter.com/i/web/status/1080678479337709569" TargetMode="External" /><Relationship Id="rId19" Type="http://schemas.openxmlformats.org/officeDocument/2006/relationships/hyperlink" Target="https://www.instagram.com/p/BrIrPhEl4Fk/?utm_source=ig_twitter_share&amp;igshid=13zmwq3kdkfr6" TargetMode="External" /><Relationship Id="rId20" Type="http://schemas.openxmlformats.org/officeDocument/2006/relationships/hyperlink" Target="https://www.instagram.com/p/BsFU2lnlQtc/?utm_source=ig_twitter_share&amp;igshid=jjl9o937ugop" TargetMode="External" /><Relationship Id="rId21" Type="http://schemas.openxmlformats.org/officeDocument/2006/relationships/hyperlink" Target="https://twitter.com/i/web/status/1089351490278445056" TargetMode="External" /><Relationship Id="rId22" Type="http://schemas.openxmlformats.org/officeDocument/2006/relationships/hyperlink" Target="https://www.instagram.com/p/BsZCSQhBi-Q/?utm_source=ig_twitter_share&amp;igshid=nsppot0hhcdx" TargetMode="External" /><Relationship Id="rId23" Type="http://schemas.openxmlformats.org/officeDocument/2006/relationships/hyperlink" Target="https://twitter.com/i/web/status/1078082452759986176" TargetMode="External" /><Relationship Id="rId24" Type="http://schemas.openxmlformats.org/officeDocument/2006/relationships/hyperlink" Target="https://twitter.com/i/web/status/1079702618539200513" TargetMode="External" /><Relationship Id="rId25" Type="http://schemas.openxmlformats.org/officeDocument/2006/relationships/hyperlink" Target="https://www.instagram.com/p/BrLgskTFvRF/?utm_source=ig_twitter_share&amp;igshid=10el81ho36y7k" TargetMode="External" /><Relationship Id="rId26" Type="http://schemas.openxmlformats.org/officeDocument/2006/relationships/hyperlink" Target="https://www.instagram.com/p/Bt01mrhn8TZ/?utm_source=ig_twitter_share&amp;igshid=6favpysrtr1i"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2612</v>
      </c>
      <c r="BB2" s="13" t="s">
        <v>2641</v>
      </c>
      <c r="BC2" s="13" t="s">
        <v>2642</v>
      </c>
      <c r="BD2" s="117" t="s">
        <v>3175</v>
      </c>
      <c r="BE2" s="117" t="s">
        <v>3176</v>
      </c>
      <c r="BF2" s="117" t="s">
        <v>3177</v>
      </c>
      <c r="BG2" s="117" t="s">
        <v>3178</v>
      </c>
      <c r="BH2" s="117" t="s">
        <v>3179</v>
      </c>
      <c r="BI2" s="117" t="s">
        <v>3180</v>
      </c>
      <c r="BJ2" s="117" t="s">
        <v>3181</v>
      </c>
      <c r="BK2" s="117" t="s">
        <v>3182</v>
      </c>
      <c r="BL2" s="117" t="s">
        <v>3183</v>
      </c>
    </row>
    <row r="3" spans="1:64" ht="15" customHeight="1">
      <c r="A3" s="64" t="s">
        <v>212</v>
      </c>
      <c r="B3" s="64" t="s">
        <v>254</v>
      </c>
      <c r="C3" s="65" t="s">
        <v>3273</v>
      </c>
      <c r="D3" s="66">
        <v>3</v>
      </c>
      <c r="E3" s="67" t="s">
        <v>132</v>
      </c>
      <c r="F3" s="68">
        <v>35</v>
      </c>
      <c r="G3" s="65"/>
      <c r="H3" s="69"/>
      <c r="I3" s="70"/>
      <c r="J3" s="70"/>
      <c r="K3" s="34" t="s">
        <v>65</v>
      </c>
      <c r="L3" s="71">
        <v>3</v>
      </c>
      <c r="M3" s="71"/>
      <c r="N3" s="72"/>
      <c r="O3" s="78" t="s">
        <v>401</v>
      </c>
      <c r="P3" s="80">
        <v>43438.17120370371</v>
      </c>
      <c r="Q3" s="78" t="s">
        <v>403</v>
      </c>
      <c r="R3" s="78"/>
      <c r="S3" s="78"/>
      <c r="T3" s="78"/>
      <c r="U3" s="78"/>
      <c r="V3" s="83" t="s">
        <v>605</v>
      </c>
      <c r="W3" s="80">
        <v>43438.17120370371</v>
      </c>
      <c r="X3" s="83" t="s">
        <v>645</v>
      </c>
      <c r="Y3" s="78"/>
      <c r="Z3" s="78"/>
      <c r="AA3" s="84" t="s">
        <v>808</v>
      </c>
      <c r="AB3" s="84" t="s">
        <v>929</v>
      </c>
      <c r="AC3" s="78" t="b">
        <v>0</v>
      </c>
      <c r="AD3" s="78">
        <v>0</v>
      </c>
      <c r="AE3" s="84" t="s">
        <v>1071</v>
      </c>
      <c r="AF3" s="78" t="b">
        <v>0</v>
      </c>
      <c r="AG3" s="78" t="s">
        <v>1153</v>
      </c>
      <c r="AH3" s="78"/>
      <c r="AI3" s="84" t="s">
        <v>1072</v>
      </c>
      <c r="AJ3" s="78" t="b">
        <v>0</v>
      </c>
      <c r="AK3" s="78">
        <v>0</v>
      </c>
      <c r="AL3" s="84" t="s">
        <v>1072</v>
      </c>
      <c r="AM3" s="78" t="s">
        <v>1158</v>
      </c>
      <c r="AN3" s="78" t="b">
        <v>0</v>
      </c>
      <c r="AO3" s="84" t="s">
        <v>929</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255</v>
      </c>
      <c r="C4" s="65" t="s">
        <v>3273</v>
      </c>
      <c r="D4" s="66">
        <v>3</v>
      </c>
      <c r="E4" s="67" t="s">
        <v>132</v>
      </c>
      <c r="F4" s="68">
        <v>35</v>
      </c>
      <c r="G4" s="65"/>
      <c r="H4" s="69"/>
      <c r="I4" s="70"/>
      <c r="J4" s="70"/>
      <c r="K4" s="34" t="s">
        <v>65</v>
      </c>
      <c r="L4" s="77">
        <v>4</v>
      </c>
      <c r="M4" s="77"/>
      <c r="N4" s="72"/>
      <c r="O4" s="79" t="s">
        <v>401</v>
      </c>
      <c r="P4" s="81">
        <v>43438.17120370371</v>
      </c>
      <c r="Q4" s="79" t="s">
        <v>403</v>
      </c>
      <c r="R4" s="79"/>
      <c r="S4" s="79"/>
      <c r="T4" s="79"/>
      <c r="U4" s="79"/>
      <c r="V4" s="82" t="s">
        <v>605</v>
      </c>
      <c r="W4" s="81">
        <v>43438.17120370371</v>
      </c>
      <c r="X4" s="82" t="s">
        <v>645</v>
      </c>
      <c r="Y4" s="79"/>
      <c r="Z4" s="79"/>
      <c r="AA4" s="85" t="s">
        <v>808</v>
      </c>
      <c r="AB4" s="85" t="s">
        <v>929</v>
      </c>
      <c r="AC4" s="79" t="b">
        <v>0</v>
      </c>
      <c r="AD4" s="79">
        <v>0</v>
      </c>
      <c r="AE4" s="85" t="s">
        <v>1071</v>
      </c>
      <c r="AF4" s="79" t="b">
        <v>0</v>
      </c>
      <c r="AG4" s="79" t="s">
        <v>1153</v>
      </c>
      <c r="AH4" s="79"/>
      <c r="AI4" s="85" t="s">
        <v>1072</v>
      </c>
      <c r="AJ4" s="79" t="b">
        <v>0</v>
      </c>
      <c r="AK4" s="79">
        <v>0</v>
      </c>
      <c r="AL4" s="85" t="s">
        <v>1072</v>
      </c>
      <c r="AM4" s="79" t="s">
        <v>1158</v>
      </c>
      <c r="AN4" s="79" t="b">
        <v>0</v>
      </c>
      <c r="AO4" s="85" t="s">
        <v>929</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241</v>
      </c>
      <c r="C5" s="65" t="s">
        <v>3273</v>
      </c>
      <c r="D5" s="66">
        <v>3</v>
      </c>
      <c r="E5" s="67" t="s">
        <v>132</v>
      </c>
      <c r="F5" s="68">
        <v>35</v>
      </c>
      <c r="G5" s="65"/>
      <c r="H5" s="69"/>
      <c r="I5" s="70"/>
      <c r="J5" s="70"/>
      <c r="K5" s="34" t="s">
        <v>65</v>
      </c>
      <c r="L5" s="77">
        <v>5</v>
      </c>
      <c r="M5" s="77"/>
      <c r="N5" s="72"/>
      <c r="O5" s="79" t="s">
        <v>402</v>
      </c>
      <c r="P5" s="81">
        <v>43438.17120370371</v>
      </c>
      <c r="Q5" s="79" t="s">
        <v>403</v>
      </c>
      <c r="R5" s="79"/>
      <c r="S5" s="79"/>
      <c r="T5" s="79"/>
      <c r="U5" s="79"/>
      <c r="V5" s="82" t="s">
        <v>605</v>
      </c>
      <c r="W5" s="81">
        <v>43438.17120370371</v>
      </c>
      <c r="X5" s="82" t="s">
        <v>645</v>
      </c>
      <c r="Y5" s="79"/>
      <c r="Z5" s="79"/>
      <c r="AA5" s="85" t="s">
        <v>808</v>
      </c>
      <c r="AB5" s="85" t="s">
        <v>929</v>
      </c>
      <c r="AC5" s="79" t="b">
        <v>0</v>
      </c>
      <c r="AD5" s="79">
        <v>0</v>
      </c>
      <c r="AE5" s="85" t="s">
        <v>1071</v>
      </c>
      <c r="AF5" s="79" t="b">
        <v>0</v>
      </c>
      <c r="AG5" s="79" t="s">
        <v>1153</v>
      </c>
      <c r="AH5" s="79"/>
      <c r="AI5" s="85" t="s">
        <v>1072</v>
      </c>
      <c r="AJ5" s="79" t="b">
        <v>0</v>
      </c>
      <c r="AK5" s="79">
        <v>0</v>
      </c>
      <c r="AL5" s="85" t="s">
        <v>1072</v>
      </c>
      <c r="AM5" s="79" t="s">
        <v>1158</v>
      </c>
      <c r="AN5" s="79" t="b">
        <v>0</v>
      </c>
      <c r="AO5" s="85" t="s">
        <v>929</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1</v>
      </c>
      <c r="BD5" s="48">
        <v>0</v>
      </c>
      <c r="BE5" s="49">
        <v>0</v>
      </c>
      <c r="BF5" s="48">
        <v>0</v>
      </c>
      <c r="BG5" s="49">
        <v>0</v>
      </c>
      <c r="BH5" s="48">
        <v>0</v>
      </c>
      <c r="BI5" s="49">
        <v>0</v>
      </c>
      <c r="BJ5" s="48">
        <v>3</v>
      </c>
      <c r="BK5" s="49">
        <v>100</v>
      </c>
      <c r="BL5" s="48">
        <v>3</v>
      </c>
    </row>
    <row r="6" spans="1:64" ht="15">
      <c r="A6" s="64" t="s">
        <v>213</v>
      </c>
      <c r="B6" s="64" t="s">
        <v>241</v>
      </c>
      <c r="C6" s="65" t="s">
        <v>3273</v>
      </c>
      <c r="D6" s="66">
        <v>3</v>
      </c>
      <c r="E6" s="67" t="s">
        <v>132</v>
      </c>
      <c r="F6" s="68">
        <v>35</v>
      </c>
      <c r="G6" s="65"/>
      <c r="H6" s="69"/>
      <c r="I6" s="70"/>
      <c r="J6" s="70"/>
      <c r="K6" s="34" t="s">
        <v>65</v>
      </c>
      <c r="L6" s="77">
        <v>6</v>
      </c>
      <c r="M6" s="77"/>
      <c r="N6" s="72"/>
      <c r="O6" s="79" t="s">
        <v>401</v>
      </c>
      <c r="P6" s="81">
        <v>43439.754745370374</v>
      </c>
      <c r="Q6" s="79" t="s">
        <v>404</v>
      </c>
      <c r="R6" s="82" t="s">
        <v>562</v>
      </c>
      <c r="S6" s="79" t="s">
        <v>588</v>
      </c>
      <c r="T6" s="79" t="s">
        <v>592</v>
      </c>
      <c r="U6" s="79"/>
      <c r="V6" s="82" t="s">
        <v>606</v>
      </c>
      <c r="W6" s="81">
        <v>43439.754745370374</v>
      </c>
      <c r="X6" s="82" t="s">
        <v>646</v>
      </c>
      <c r="Y6" s="79"/>
      <c r="Z6" s="79"/>
      <c r="AA6" s="85" t="s">
        <v>809</v>
      </c>
      <c r="AB6" s="79"/>
      <c r="AC6" s="79" t="b">
        <v>0</v>
      </c>
      <c r="AD6" s="79">
        <v>0</v>
      </c>
      <c r="AE6" s="85" t="s">
        <v>1072</v>
      </c>
      <c r="AF6" s="79" t="b">
        <v>0</v>
      </c>
      <c r="AG6" s="79" t="s">
        <v>1154</v>
      </c>
      <c r="AH6" s="79"/>
      <c r="AI6" s="85" t="s">
        <v>1072</v>
      </c>
      <c r="AJ6" s="79" t="b">
        <v>0</v>
      </c>
      <c r="AK6" s="79">
        <v>0</v>
      </c>
      <c r="AL6" s="85" t="s">
        <v>1072</v>
      </c>
      <c r="AM6" s="79" t="s">
        <v>1159</v>
      </c>
      <c r="AN6" s="79" t="b">
        <v>0</v>
      </c>
      <c r="AO6" s="85" t="s">
        <v>809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3.7037037037037037</v>
      </c>
      <c r="BF6" s="48">
        <v>0</v>
      </c>
      <c r="BG6" s="49">
        <v>0</v>
      </c>
      <c r="BH6" s="48">
        <v>0</v>
      </c>
      <c r="BI6" s="49">
        <v>0</v>
      </c>
      <c r="BJ6" s="48">
        <v>26</v>
      </c>
      <c r="BK6" s="49">
        <v>96.29629629629629</v>
      </c>
      <c r="BL6" s="48">
        <v>27</v>
      </c>
    </row>
    <row r="7" spans="1:64" ht="15">
      <c r="A7" s="64" t="s">
        <v>214</v>
      </c>
      <c r="B7" s="64" t="s">
        <v>256</v>
      </c>
      <c r="C7" s="65" t="s">
        <v>3273</v>
      </c>
      <c r="D7" s="66">
        <v>3</v>
      </c>
      <c r="E7" s="67" t="s">
        <v>132</v>
      </c>
      <c r="F7" s="68">
        <v>35</v>
      </c>
      <c r="G7" s="65"/>
      <c r="H7" s="69"/>
      <c r="I7" s="70"/>
      <c r="J7" s="70"/>
      <c r="K7" s="34" t="s">
        <v>65</v>
      </c>
      <c r="L7" s="77">
        <v>7</v>
      </c>
      <c r="M7" s="77"/>
      <c r="N7" s="72"/>
      <c r="O7" s="79" t="s">
        <v>401</v>
      </c>
      <c r="P7" s="81">
        <v>43443.16650462963</v>
      </c>
      <c r="Q7" s="79" t="s">
        <v>405</v>
      </c>
      <c r="R7" s="79"/>
      <c r="S7" s="79"/>
      <c r="T7" s="79" t="s">
        <v>593</v>
      </c>
      <c r="U7" s="82" t="s">
        <v>603</v>
      </c>
      <c r="V7" s="82" t="s">
        <v>603</v>
      </c>
      <c r="W7" s="81">
        <v>43443.16650462963</v>
      </c>
      <c r="X7" s="82" t="s">
        <v>647</v>
      </c>
      <c r="Y7" s="79"/>
      <c r="Z7" s="79"/>
      <c r="AA7" s="85" t="s">
        <v>810</v>
      </c>
      <c r="AB7" s="79"/>
      <c r="AC7" s="79" t="b">
        <v>0</v>
      </c>
      <c r="AD7" s="79">
        <v>2</v>
      </c>
      <c r="AE7" s="85" t="s">
        <v>1072</v>
      </c>
      <c r="AF7" s="79" t="b">
        <v>0</v>
      </c>
      <c r="AG7" s="79" t="s">
        <v>1154</v>
      </c>
      <c r="AH7" s="79"/>
      <c r="AI7" s="85" t="s">
        <v>1072</v>
      </c>
      <c r="AJ7" s="79" t="b">
        <v>0</v>
      </c>
      <c r="AK7" s="79">
        <v>0</v>
      </c>
      <c r="AL7" s="85" t="s">
        <v>1072</v>
      </c>
      <c r="AM7" s="79" t="s">
        <v>1160</v>
      </c>
      <c r="AN7" s="79" t="b">
        <v>0</v>
      </c>
      <c r="AO7" s="85" t="s">
        <v>810</v>
      </c>
      <c r="AP7" s="79" t="s">
        <v>176</v>
      </c>
      <c r="AQ7" s="79">
        <v>0</v>
      </c>
      <c r="AR7" s="79">
        <v>0</v>
      </c>
      <c r="AS7" s="79"/>
      <c r="AT7" s="79"/>
      <c r="AU7" s="79"/>
      <c r="AV7" s="79"/>
      <c r="AW7" s="79"/>
      <c r="AX7" s="79"/>
      <c r="AY7" s="79"/>
      <c r="AZ7" s="79"/>
      <c r="BA7">
        <v>1</v>
      </c>
      <c r="BB7" s="78" t="str">
        <f>REPLACE(INDEX(GroupVertices[Group],MATCH(Edges[[#This Row],[Vertex 1]],GroupVertices[Vertex],0)),1,1,"")</f>
        <v>14</v>
      </c>
      <c r="BC7" s="78" t="str">
        <f>REPLACE(INDEX(GroupVertices[Group],MATCH(Edges[[#This Row],[Vertex 2]],GroupVertices[Vertex],0)),1,1,"")</f>
        <v>14</v>
      </c>
      <c r="BD7" s="48">
        <v>4</v>
      </c>
      <c r="BE7" s="49">
        <v>9.75609756097561</v>
      </c>
      <c r="BF7" s="48">
        <v>1</v>
      </c>
      <c r="BG7" s="49">
        <v>2.4390243902439024</v>
      </c>
      <c r="BH7" s="48">
        <v>0</v>
      </c>
      <c r="BI7" s="49">
        <v>0</v>
      </c>
      <c r="BJ7" s="48">
        <v>36</v>
      </c>
      <c r="BK7" s="49">
        <v>87.8048780487805</v>
      </c>
      <c r="BL7" s="48">
        <v>41</v>
      </c>
    </row>
    <row r="8" spans="1:64" ht="15">
      <c r="A8" s="64" t="s">
        <v>214</v>
      </c>
      <c r="B8" s="64" t="s">
        <v>241</v>
      </c>
      <c r="C8" s="65" t="s">
        <v>3273</v>
      </c>
      <c r="D8" s="66">
        <v>3</v>
      </c>
      <c r="E8" s="67" t="s">
        <v>132</v>
      </c>
      <c r="F8" s="68">
        <v>35</v>
      </c>
      <c r="G8" s="65"/>
      <c r="H8" s="69"/>
      <c r="I8" s="70"/>
      <c r="J8" s="70"/>
      <c r="K8" s="34" t="s">
        <v>65</v>
      </c>
      <c r="L8" s="77">
        <v>8</v>
      </c>
      <c r="M8" s="77"/>
      <c r="N8" s="72"/>
      <c r="O8" s="79" t="s">
        <v>401</v>
      </c>
      <c r="P8" s="81">
        <v>43443.16650462963</v>
      </c>
      <c r="Q8" s="79" t="s">
        <v>405</v>
      </c>
      <c r="R8" s="79"/>
      <c r="S8" s="79"/>
      <c r="T8" s="79" t="s">
        <v>593</v>
      </c>
      <c r="U8" s="82" t="s">
        <v>603</v>
      </c>
      <c r="V8" s="82" t="s">
        <v>603</v>
      </c>
      <c r="W8" s="81">
        <v>43443.16650462963</v>
      </c>
      <c r="X8" s="82" t="s">
        <v>647</v>
      </c>
      <c r="Y8" s="79"/>
      <c r="Z8" s="79"/>
      <c r="AA8" s="85" t="s">
        <v>810</v>
      </c>
      <c r="AB8" s="79"/>
      <c r="AC8" s="79" t="b">
        <v>0</v>
      </c>
      <c r="AD8" s="79">
        <v>2</v>
      </c>
      <c r="AE8" s="85" t="s">
        <v>1072</v>
      </c>
      <c r="AF8" s="79" t="b">
        <v>0</v>
      </c>
      <c r="AG8" s="79" t="s">
        <v>1154</v>
      </c>
      <c r="AH8" s="79"/>
      <c r="AI8" s="85" t="s">
        <v>1072</v>
      </c>
      <c r="AJ8" s="79" t="b">
        <v>0</v>
      </c>
      <c r="AK8" s="79">
        <v>0</v>
      </c>
      <c r="AL8" s="85" t="s">
        <v>1072</v>
      </c>
      <c r="AM8" s="79" t="s">
        <v>1160</v>
      </c>
      <c r="AN8" s="79" t="b">
        <v>0</v>
      </c>
      <c r="AO8" s="85" t="s">
        <v>810</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v>
      </c>
      <c r="BD8" s="48"/>
      <c r="BE8" s="49"/>
      <c r="BF8" s="48"/>
      <c r="BG8" s="49"/>
      <c r="BH8" s="48"/>
      <c r="BI8" s="49"/>
      <c r="BJ8" s="48"/>
      <c r="BK8" s="49"/>
      <c r="BL8" s="48"/>
    </row>
    <row r="9" spans="1:64" ht="15">
      <c r="A9" s="64" t="s">
        <v>215</v>
      </c>
      <c r="B9" s="64" t="s">
        <v>257</v>
      </c>
      <c r="C9" s="65" t="s">
        <v>3273</v>
      </c>
      <c r="D9" s="66">
        <v>3</v>
      </c>
      <c r="E9" s="67" t="s">
        <v>132</v>
      </c>
      <c r="F9" s="68">
        <v>35</v>
      </c>
      <c r="G9" s="65"/>
      <c r="H9" s="69"/>
      <c r="I9" s="70"/>
      <c r="J9" s="70"/>
      <c r="K9" s="34" t="s">
        <v>65</v>
      </c>
      <c r="L9" s="77">
        <v>9</v>
      </c>
      <c r="M9" s="77"/>
      <c r="N9" s="72"/>
      <c r="O9" s="79" t="s">
        <v>401</v>
      </c>
      <c r="P9" s="81">
        <v>43445.89233796296</v>
      </c>
      <c r="Q9" s="79" t="s">
        <v>406</v>
      </c>
      <c r="R9" s="79"/>
      <c r="S9" s="79"/>
      <c r="T9" s="79"/>
      <c r="U9" s="79"/>
      <c r="V9" s="82" t="s">
        <v>607</v>
      </c>
      <c r="W9" s="81">
        <v>43445.89233796296</v>
      </c>
      <c r="X9" s="82" t="s">
        <v>648</v>
      </c>
      <c r="Y9" s="79"/>
      <c r="Z9" s="79"/>
      <c r="AA9" s="85" t="s">
        <v>811</v>
      </c>
      <c r="AB9" s="85" t="s">
        <v>971</v>
      </c>
      <c r="AC9" s="79" t="b">
        <v>0</v>
      </c>
      <c r="AD9" s="79">
        <v>1</v>
      </c>
      <c r="AE9" s="85" t="s">
        <v>1073</v>
      </c>
      <c r="AF9" s="79" t="b">
        <v>0</v>
      </c>
      <c r="AG9" s="79" t="s">
        <v>1153</v>
      </c>
      <c r="AH9" s="79"/>
      <c r="AI9" s="85" t="s">
        <v>1072</v>
      </c>
      <c r="AJ9" s="79" t="b">
        <v>0</v>
      </c>
      <c r="AK9" s="79">
        <v>0</v>
      </c>
      <c r="AL9" s="85" t="s">
        <v>1072</v>
      </c>
      <c r="AM9" s="79" t="s">
        <v>1161</v>
      </c>
      <c r="AN9" s="79" t="b">
        <v>0</v>
      </c>
      <c r="AO9" s="85" t="s">
        <v>971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258</v>
      </c>
      <c r="C10" s="65" t="s">
        <v>3273</v>
      </c>
      <c r="D10" s="66">
        <v>3</v>
      </c>
      <c r="E10" s="67" t="s">
        <v>132</v>
      </c>
      <c r="F10" s="68">
        <v>35</v>
      </c>
      <c r="G10" s="65"/>
      <c r="H10" s="69"/>
      <c r="I10" s="70"/>
      <c r="J10" s="70"/>
      <c r="K10" s="34" t="s">
        <v>65</v>
      </c>
      <c r="L10" s="77">
        <v>10</v>
      </c>
      <c r="M10" s="77"/>
      <c r="N10" s="72"/>
      <c r="O10" s="79" t="s">
        <v>401</v>
      </c>
      <c r="P10" s="81">
        <v>43445.89233796296</v>
      </c>
      <c r="Q10" s="79" t="s">
        <v>406</v>
      </c>
      <c r="R10" s="79"/>
      <c r="S10" s="79"/>
      <c r="T10" s="79"/>
      <c r="U10" s="79"/>
      <c r="V10" s="82" t="s">
        <v>607</v>
      </c>
      <c r="W10" s="81">
        <v>43445.89233796296</v>
      </c>
      <c r="X10" s="82" t="s">
        <v>648</v>
      </c>
      <c r="Y10" s="79"/>
      <c r="Z10" s="79"/>
      <c r="AA10" s="85" t="s">
        <v>811</v>
      </c>
      <c r="AB10" s="85" t="s">
        <v>971</v>
      </c>
      <c r="AC10" s="79" t="b">
        <v>0</v>
      </c>
      <c r="AD10" s="79">
        <v>1</v>
      </c>
      <c r="AE10" s="85" t="s">
        <v>1073</v>
      </c>
      <c r="AF10" s="79" t="b">
        <v>0</v>
      </c>
      <c r="AG10" s="79" t="s">
        <v>1153</v>
      </c>
      <c r="AH10" s="79"/>
      <c r="AI10" s="85" t="s">
        <v>1072</v>
      </c>
      <c r="AJ10" s="79" t="b">
        <v>0</v>
      </c>
      <c r="AK10" s="79">
        <v>0</v>
      </c>
      <c r="AL10" s="85" t="s">
        <v>1072</v>
      </c>
      <c r="AM10" s="79" t="s">
        <v>1161</v>
      </c>
      <c r="AN10" s="79" t="b">
        <v>0</v>
      </c>
      <c r="AO10" s="85" t="s">
        <v>971</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259</v>
      </c>
      <c r="C11" s="65" t="s">
        <v>3273</v>
      </c>
      <c r="D11" s="66">
        <v>3</v>
      </c>
      <c r="E11" s="67" t="s">
        <v>132</v>
      </c>
      <c r="F11" s="68">
        <v>35</v>
      </c>
      <c r="G11" s="65"/>
      <c r="H11" s="69"/>
      <c r="I11" s="70"/>
      <c r="J11" s="70"/>
      <c r="K11" s="34" t="s">
        <v>65</v>
      </c>
      <c r="L11" s="77">
        <v>11</v>
      </c>
      <c r="M11" s="77"/>
      <c r="N11" s="72"/>
      <c r="O11" s="79" t="s">
        <v>401</v>
      </c>
      <c r="P11" s="81">
        <v>43445.89233796296</v>
      </c>
      <c r="Q11" s="79" t="s">
        <v>406</v>
      </c>
      <c r="R11" s="79"/>
      <c r="S11" s="79"/>
      <c r="T11" s="79"/>
      <c r="U11" s="79"/>
      <c r="V11" s="82" t="s">
        <v>607</v>
      </c>
      <c r="W11" s="81">
        <v>43445.89233796296</v>
      </c>
      <c r="X11" s="82" t="s">
        <v>648</v>
      </c>
      <c r="Y11" s="79"/>
      <c r="Z11" s="79"/>
      <c r="AA11" s="85" t="s">
        <v>811</v>
      </c>
      <c r="AB11" s="85" t="s">
        <v>971</v>
      </c>
      <c r="AC11" s="79" t="b">
        <v>0</v>
      </c>
      <c r="AD11" s="79">
        <v>1</v>
      </c>
      <c r="AE11" s="85" t="s">
        <v>1073</v>
      </c>
      <c r="AF11" s="79" t="b">
        <v>0</v>
      </c>
      <c r="AG11" s="79" t="s">
        <v>1153</v>
      </c>
      <c r="AH11" s="79"/>
      <c r="AI11" s="85" t="s">
        <v>1072</v>
      </c>
      <c r="AJ11" s="79" t="b">
        <v>0</v>
      </c>
      <c r="AK11" s="79">
        <v>0</v>
      </c>
      <c r="AL11" s="85" t="s">
        <v>1072</v>
      </c>
      <c r="AM11" s="79" t="s">
        <v>1161</v>
      </c>
      <c r="AN11" s="79" t="b">
        <v>0</v>
      </c>
      <c r="AO11" s="85" t="s">
        <v>971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260</v>
      </c>
      <c r="C12" s="65" t="s">
        <v>3273</v>
      </c>
      <c r="D12" s="66">
        <v>3</v>
      </c>
      <c r="E12" s="67" t="s">
        <v>132</v>
      </c>
      <c r="F12" s="68">
        <v>35</v>
      </c>
      <c r="G12" s="65"/>
      <c r="H12" s="69"/>
      <c r="I12" s="70"/>
      <c r="J12" s="70"/>
      <c r="K12" s="34" t="s">
        <v>65</v>
      </c>
      <c r="L12" s="77">
        <v>12</v>
      </c>
      <c r="M12" s="77"/>
      <c r="N12" s="72"/>
      <c r="O12" s="79" t="s">
        <v>401</v>
      </c>
      <c r="P12" s="81">
        <v>43445.89233796296</v>
      </c>
      <c r="Q12" s="79" t="s">
        <v>406</v>
      </c>
      <c r="R12" s="79"/>
      <c r="S12" s="79"/>
      <c r="T12" s="79"/>
      <c r="U12" s="79"/>
      <c r="V12" s="82" t="s">
        <v>607</v>
      </c>
      <c r="W12" s="81">
        <v>43445.89233796296</v>
      </c>
      <c r="X12" s="82" t="s">
        <v>648</v>
      </c>
      <c r="Y12" s="79"/>
      <c r="Z12" s="79"/>
      <c r="AA12" s="85" t="s">
        <v>811</v>
      </c>
      <c r="AB12" s="85" t="s">
        <v>971</v>
      </c>
      <c r="AC12" s="79" t="b">
        <v>0</v>
      </c>
      <c r="AD12" s="79">
        <v>1</v>
      </c>
      <c r="AE12" s="85" t="s">
        <v>1073</v>
      </c>
      <c r="AF12" s="79" t="b">
        <v>0</v>
      </c>
      <c r="AG12" s="79" t="s">
        <v>1153</v>
      </c>
      <c r="AH12" s="79"/>
      <c r="AI12" s="85" t="s">
        <v>1072</v>
      </c>
      <c r="AJ12" s="79" t="b">
        <v>0</v>
      </c>
      <c r="AK12" s="79">
        <v>0</v>
      </c>
      <c r="AL12" s="85" t="s">
        <v>1072</v>
      </c>
      <c r="AM12" s="79" t="s">
        <v>1161</v>
      </c>
      <c r="AN12" s="79" t="b">
        <v>0</v>
      </c>
      <c r="AO12" s="85" t="s">
        <v>971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215</v>
      </c>
      <c r="B13" s="64" t="s">
        <v>261</v>
      </c>
      <c r="C13" s="65" t="s">
        <v>3273</v>
      </c>
      <c r="D13" s="66">
        <v>3</v>
      </c>
      <c r="E13" s="67" t="s">
        <v>132</v>
      </c>
      <c r="F13" s="68">
        <v>35</v>
      </c>
      <c r="G13" s="65"/>
      <c r="H13" s="69"/>
      <c r="I13" s="70"/>
      <c r="J13" s="70"/>
      <c r="K13" s="34" t="s">
        <v>65</v>
      </c>
      <c r="L13" s="77">
        <v>13</v>
      </c>
      <c r="M13" s="77"/>
      <c r="N13" s="72"/>
      <c r="O13" s="79" t="s">
        <v>401</v>
      </c>
      <c r="P13" s="81">
        <v>43445.89233796296</v>
      </c>
      <c r="Q13" s="79" t="s">
        <v>406</v>
      </c>
      <c r="R13" s="79"/>
      <c r="S13" s="79"/>
      <c r="T13" s="79"/>
      <c r="U13" s="79"/>
      <c r="V13" s="82" t="s">
        <v>607</v>
      </c>
      <c r="W13" s="81">
        <v>43445.89233796296</v>
      </c>
      <c r="X13" s="82" t="s">
        <v>648</v>
      </c>
      <c r="Y13" s="79"/>
      <c r="Z13" s="79"/>
      <c r="AA13" s="85" t="s">
        <v>811</v>
      </c>
      <c r="AB13" s="85" t="s">
        <v>971</v>
      </c>
      <c r="AC13" s="79" t="b">
        <v>0</v>
      </c>
      <c r="AD13" s="79">
        <v>1</v>
      </c>
      <c r="AE13" s="85" t="s">
        <v>1073</v>
      </c>
      <c r="AF13" s="79" t="b">
        <v>0</v>
      </c>
      <c r="AG13" s="79" t="s">
        <v>1153</v>
      </c>
      <c r="AH13" s="79"/>
      <c r="AI13" s="85" t="s">
        <v>1072</v>
      </c>
      <c r="AJ13" s="79" t="b">
        <v>0</v>
      </c>
      <c r="AK13" s="79">
        <v>0</v>
      </c>
      <c r="AL13" s="85" t="s">
        <v>1072</v>
      </c>
      <c r="AM13" s="79" t="s">
        <v>1161</v>
      </c>
      <c r="AN13" s="79" t="b">
        <v>0</v>
      </c>
      <c r="AO13" s="85" t="s">
        <v>971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215</v>
      </c>
      <c r="B14" s="64" t="s">
        <v>262</v>
      </c>
      <c r="C14" s="65" t="s">
        <v>3273</v>
      </c>
      <c r="D14" s="66">
        <v>3</v>
      </c>
      <c r="E14" s="67" t="s">
        <v>132</v>
      </c>
      <c r="F14" s="68">
        <v>35</v>
      </c>
      <c r="G14" s="65"/>
      <c r="H14" s="69"/>
      <c r="I14" s="70"/>
      <c r="J14" s="70"/>
      <c r="K14" s="34" t="s">
        <v>65</v>
      </c>
      <c r="L14" s="77">
        <v>14</v>
      </c>
      <c r="M14" s="77"/>
      <c r="N14" s="72"/>
      <c r="O14" s="79" t="s">
        <v>401</v>
      </c>
      <c r="P14" s="81">
        <v>43445.89233796296</v>
      </c>
      <c r="Q14" s="79" t="s">
        <v>406</v>
      </c>
      <c r="R14" s="79"/>
      <c r="S14" s="79"/>
      <c r="T14" s="79"/>
      <c r="U14" s="79"/>
      <c r="V14" s="82" t="s">
        <v>607</v>
      </c>
      <c r="W14" s="81">
        <v>43445.89233796296</v>
      </c>
      <c r="X14" s="82" t="s">
        <v>648</v>
      </c>
      <c r="Y14" s="79"/>
      <c r="Z14" s="79"/>
      <c r="AA14" s="85" t="s">
        <v>811</v>
      </c>
      <c r="AB14" s="85" t="s">
        <v>971</v>
      </c>
      <c r="AC14" s="79" t="b">
        <v>0</v>
      </c>
      <c r="AD14" s="79">
        <v>1</v>
      </c>
      <c r="AE14" s="85" t="s">
        <v>1073</v>
      </c>
      <c r="AF14" s="79" t="b">
        <v>0</v>
      </c>
      <c r="AG14" s="79" t="s">
        <v>1153</v>
      </c>
      <c r="AH14" s="79"/>
      <c r="AI14" s="85" t="s">
        <v>1072</v>
      </c>
      <c r="AJ14" s="79" t="b">
        <v>0</v>
      </c>
      <c r="AK14" s="79">
        <v>0</v>
      </c>
      <c r="AL14" s="85" t="s">
        <v>1072</v>
      </c>
      <c r="AM14" s="79" t="s">
        <v>1161</v>
      </c>
      <c r="AN14" s="79" t="b">
        <v>0</v>
      </c>
      <c r="AO14" s="85" t="s">
        <v>971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215</v>
      </c>
      <c r="B15" s="64" t="s">
        <v>263</v>
      </c>
      <c r="C15" s="65" t="s">
        <v>3273</v>
      </c>
      <c r="D15" s="66">
        <v>3</v>
      </c>
      <c r="E15" s="67" t="s">
        <v>132</v>
      </c>
      <c r="F15" s="68">
        <v>35</v>
      </c>
      <c r="G15" s="65"/>
      <c r="H15" s="69"/>
      <c r="I15" s="70"/>
      <c r="J15" s="70"/>
      <c r="K15" s="34" t="s">
        <v>65</v>
      </c>
      <c r="L15" s="77">
        <v>15</v>
      </c>
      <c r="M15" s="77"/>
      <c r="N15" s="72"/>
      <c r="O15" s="79" t="s">
        <v>401</v>
      </c>
      <c r="P15" s="81">
        <v>43445.89233796296</v>
      </c>
      <c r="Q15" s="79" t="s">
        <v>406</v>
      </c>
      <c r="R15" s="79"/>
      <c r="S15" s="79"/>
      <c r="T15" s="79"/>
      <c r="U15" s="79"/>
      <c r="V15" s="82" t="s">
        <v>607</v>
      </c>
      <c r="W15" s="81">
        <v>43445.89233796296</v>
      </c>
      <c r="X15" s="82" t="s">
        <v>648</v>
      </c>
      <c r="Y15" s="79"/>
      <c r="Z15" s="79"/>
      <c r="AA15" s="85" t="s">
        <v>811</v>
      </c>
      <c r="AB15" s="85" t="s">
        <v>971</v>
      </c>
      <c r="AC15" s="79" t="b">
        <v>0</v>
      </c>
      <c r="AD15" s="79">
        <v>1</v>
      </c>
      <c r="AE15" s="85" t="s">
        <v>1073</v>
      </c>
      <c r="AF15" s="79" t="b">
        <v>0</v>
      </c>
      <c r="AG15" s="79" t="s">
        <v>1153</v>
      </c>
      <c r="AH15" s="79"/>
      <c r="AI15" s="85" t="s">
        <v>1072</v>
      </c>
      <c r="AJ15" s="79" t="b">
        <v>0</v>
      </c>
      <c r="AK15" s="79">
        <v>0</v>
      </c>
      <c r="AL15" s="85" t="s">
        <v>1072</v>
      </c>
      <c r="AM15" s="79" t="s">
        <v>1161</v>
      </c>
      <c r="AN15" s="79" t="b">
        <v>0</v>
      </c>
      <c r="AO15" s="85" t="s">
        <v>971</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215</v>
      </c>
      <c r="B16" s="64" t="s">
        <v>264</v>
      </c>
      <c r="C16" s="65" t="s">
        <v>3273</v>
      </c>
      <c r="D16" s="66">
        <v>3</v>
      </c>
      <c r="E16" s="67" t="s">
        <v>132</v>
      </c>
      <c r="F16" s="68">
        <v>35</v>
      </c>
      <c r="G16" s="65"/>
      <c r="H16" s="69"/>
      <c r="I16" s="70"/>
      <c r="J16" s="70"/>
      <c r="K16" s="34" t="s">
        <v>65</v>
      </c>
      <c r="L16" s="77">
        <v>16</v>
      </c>
      <c r="M16" s="77"/>
      <c r="N16" s="72"/>
      <c r="O16" s="79" t="s">
        <v>401</v>
      </c>
      <c r="P16" s="81">
        <v>43445.89233796296</v>
      </c>
      <c r="Q16" s="79" t="s">
        <v>406</v>
      </c>
      <c r="R16" s="79"/>
      <c r="S16" s="79"/>
      <c r="T16" s="79"/>
      <c r="U16" s="79"/>
      <c r="V16" s="82" t="s">
        <v>607</v>
      </c>
      <c r="W16" s="81">
        <v>43445.89233796296</v>
      </c>
      <c r="X16" s="82" t="s">
        <v>648</v>
      </c>
      <c r="Y16" s="79"/>
      <c r="Z16" s="79"/>
      <c r="AA16" s="85" t="s">
        <v>811</v>
      </c>
      <c r="AB16" s="85" t="s">
        <v>971</v>
      </c>
      <c r="AC16" s="79" t="b">
        <v>0</v>
      </c>
      <c r="AD16" s="79">
        <v>1</v>
      </c>
      <c r="AE16" s="85" t="s">
        <v>1073</v>
      </c>
      <c r="AF16" s="79" t="b">
        <v>0</v>
      </c>
      <c r="AG16" s="79" t="s">
        <v>1153</v>
      </c>
      <c r="AH16" s="79"/>
      <c r="AI16" s="85" t="s">
        <v>1072</v>
      </c>
      <c r="AJ16" s="79" t="b">
        <v>0</v>
      </c>
      <c r="AK16" s="79">
        <v>0</v>
      </c>
      <c r="AL16" s="85" t="s">
        <v>1072</v>
      </c>
      <c r="AM16" s="79" t="s">
        <v>1161</v>
      </c>
      <c r="AN16" s="79" t="b">
        <v>0</v>
      </c>
      <c r="AO16" s="85" t="s">
        <v>971</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215</v>
      </c>
      <c r="B17" s="64" t="s">
        <v>265</v>
      </c>
      <c r="C17" s="65" t="s">
        <v>3273</v>
      </c>
      <c r="D17" s="66">
        <v>3</v>
      </c>
      <c r="E17" s="67" t="s">
        <v>132</v>
      </c>
      <c r="F17" s="68">
        <v>35</v>
      </c>
      <c r="G17" s="65"/>
      <c r="H17" s="69"/>
      <c r="I17" s="70"/>
      <c r="J17" s="70"/>
      <c r="K17" s="34" t="s">
        <v>65</v>
      </c>
      <c r="L17" s="77">
        <v>17</v>
      </c>
      <c r="M17" s="77"/>
      <c r="N17" s="72"/>
      <c r="O17" s="79" t="s">
        <v>401</v>
      </c>
      <c r="P17" s="81">
        <v>43445.89233796296</v>
      </c>
      <c r="Q17" s="79" t="s">
        <v>406</v>
      </c>
      <c r="R17" s="79"/>
      <c r="S17" s="79"/>
      <c r="T17" s="79"/>
      <c r="U17" s="79"/>
      <c r="V17" s="82" t="s">
        <v>607</v>
      </c>
      <c r="W17" s="81">
        <v>43445.89233796296</v>
      </c>
      <c r="X17" s="82" t="s">
        <v>648</v>
      </c>
      <c r="Y17" s="79"/>
      <c r="Z17" s="79"/>
      <c r="AA17" s="85" t="s">
        <v>811</v>
      </c>
      <c r="AB17" s="85" t="s">
        <v>971</v>
      </c>
      <c r="AC17" s="79" t="b">
        <v>0</v>
      </c>
      <c r="AD17" s="79">
        <v>1</v>
      </c>
      <c r="AE17" s="85" t="s">
        <v>1073</v>
      </c>
      <c r="AF17" s="79" t="b">
        <v>0</v>
      </c>
      <c r="AG17" s="79" t="s">
        <v>1153</v>
      </c>
      <c r="AH17" s="79"/>
      <c r="AI17" s="85" t="s">
        <v>1072</v>
      </c>
      <c r="AJ17" s="79" t="b">
        <v>0</v>
      </c>
      <c r="AK17" s="79">
        <v>0</v>
      </c>
      <c r="AL17" s="85" t="s">
        <v>1072</v>
      </c>
      <c r="AM17" s="79" t="s">
        <v>1161</v>
      </c>
      <c r="AN17" s="79" t="b">
        <v>0</v>
      </c>
      <c r="AO17" s="85" t="s">
        <v>971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215</v>
      </c>
      <c r="B18" s="64" t="s">
        <v>266</v>
      </c>
      <c r="C18" s="65" t="s">
        <v>3273</v>
      </c>
      <c r="D18" s="66">
        <v>3</v>
      </c>
      <c r="E18" s="67" t="s">
        <v>132</v>
      </c>
      <c r="F18" s="68">
        <v>35</v>
      </c>
      <c r="G18" s="65"/>
      <c r="H18" s="69"/>
      <c r="I18" s="70"/>
      <c r="J18" s="70"/>
      <c r="K18" s="34" t="s">
        <v>65</v>
      </c>
      <c r="L18" s="77">
        <v>18</v>
      </c>
      <c r="M18" s="77"/>
      <c r="N18" s="72"/>
      <c r="O18" s="79" t="s">
        <v>401</v>
      </c>
      <c r="P18" s="81">
        <v>43445.89233796296</v>
      </c>
      <c r="Q18" s="79" t="s">
        <v>406</v>
      </c>
      <c r="R18" s="79"/>
      <c r="S18" s="79"/>
      <c r="T18" s="79"/>
      <c r="U18" s="79"/>
      <c r="V18" s="82" t="s">
        <v>607</v>
      </c>
      <c r="W18" s="81">
        <v>43445.89233796296</v>
      </c>
      <c r="X18" s="82" t="s">
        <v>648</v>
      </c>
      <c r="Y18" s="79"/>
      <c r="Z18" s="79"/>
      <c r="AA18" s="85" t="s">
        <v>811</v>
      </c>
      <c r="AB18" s="85" t="s">
        <v>971</v>
      </c>
      <c r="AC18" s="79" t="b">
        <v>0</v>
      </c>
      <c r="AD18" s="79">
        <v>1</v>
      </c>
      <c r="AE18" s="85" t="s">
        <v>1073</v>
      </c>
      <c r="AF18" s="79" t="b">
        <v>0</v>
      </c>
      <c r="AG18" s="79" t="s">
        <v>1153</v>
      </c>
      <c r="AH18" s="79"/>
      <c r="AI18" s="85" t="s">
        <v>1072</v>
      </c>
      <c r="AJ18" s="79" t="b">
        <v>0</v>
      </c>
      <c r="AK18" s="79">
        <v>0</v>
      </c>
      <c r="AL18" s="85" t="s">
        <v>1072</v>
      </c>
      <c r="AM18" s="79" t="s">
        <v>1161</v>
      </c>
      <c r="AN18" s="79" t="b">
        <v>0</v>
      </c>
      <c r="AO18" s="85" t="s">
        <v>971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215</v>
      </c>
      <c r="B19" s="64" t="s">
        <v>267</v>
      </c>
      <c r="C19" s="65" t="s">
        <v>3273</v>
      </c>
      <c r="D19" s="66">
        <v>3</v>
      </c>
      <c r="E19" s="67" t="s">
        <v>132</v>
      </c>
      <c r="F19" s="68">
        <v>35</v>
      </c>
      <c r="G19" s="65"/>
      <c r="H19" s="69"/>
      <c r="I19" s="70"/>
      <c r="J19" s="70"/>
      <c r="K19" s="34" t="s">
        <v>65</v>
      </c>
      <c r="L19" s="77">
        <v>19</v>
      </c>
      <c r="M19" s="77"/>
      <c r="N19" s="72"/>
      <c r="O19" s="79" t="s">
        <v>401</v>
      </c>
      <c r="P19" s="81">
        <v>43445.89233796296</v>
      </c>
      <c r="Q19" s="79" t="s">
        <v>406</v>
      </c>
      <c r="R19" s="79"/>
      <c r="S19" s="79"/>
      <c r="T19" s="79"/>
      <c r="U19" s="79"/>
      <c r="V19" s="82" t="s">
        <v>607</v>
      </c>
      <c r="W19" s="81">
        <v>43445.89233796296</v>
      </c>
      <c r="X19" s="82" t="s">
        <v>648</v>
      </c>
      <c r="Y19" s="79"/>
      <c r="Z19" s="79"/>
      <c r="AA19" s="85" t="s">
        <v>811</v>
      </c>
      <c r="AB19" s="85" t="s">
        <v>971</v>
      </c>
      <c r="AC19" s="79" t="b">
        <v>0</v>
      </c>
      <c r="AD19" s="79">
        <v>1</v>
      </c>
      <c r="AE19" s="85" t="s">
        <v>1073</v>
      </c>
      <c r="AF19" s="79" t="b">
        <v>0</v>
      </c>
      <c r="AG19" s="79" t="s">
        <v>1153</v>
      </c>
      <c r="AH19" s="79"/>
      <c r="AI19" s="85" t="s">
        <v>1072</v>
      </c>
      <c r="AJ19" s="79" t="b">
        <v>0</v>
      </c>
      <c r="AK19" s="79">
        <v>0</v>
      </c>
      <c r="AL19" s="85" t="s">
        <v>1072</v>
      </c>
      <c r="AM19" s="79" t="s">
        <v>1161</v>
      </c>
      <c r="AN19" s="79" t="b">
        <v>0</v>
      </c>
      <c r="AO19" s="85" t="s">
        <v>971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215</v>
      </c>
      <c r="B20" s="64" t="s">
        <v>268</v>
      </c>
      <c r="C20" s="65" t="s">
        <v>3273</v>
      </c>
      <c r="D20" s="66">
        <v>3</v>
      </c>
      <c r="E20" s="67" t="s">
        <v>132</v>
      </c>
      <c r="F20" s="68">
        <v>35</v>
      </c>
      <c r="G20" s="65"/>
      <c r="H20" s="69"/>
      <c r="I20" s="70"/>
      <c r="J20" s="70"/>
      <c r="K20" s="34" t="s">
        <v>65</v>
      </c>
      <c r="L20" s="77">
        <v>20</v>
      </c>
      <c r="M20" s="77"/>
      <c r="N20" s="72"/>
      <c r="O20" s="79" t="s">
        <v>401</v>
      </c>
      <c r="P20" s="81">
        <v>43445.89233796296</v>
      </c>
      <c r="Q20" s="79" t="s">
        <v>406</v>
      </c>
      <c r="R20" s="79"/>
      <c r="S20" s="79"/>
      <c r="T20" s="79"/>
      <c r="U20" s="79"/>
      <c r="V20" s="82" t="s">
        <v>607</v>
      </c>
      <c r="W20" s="81">
        <v>43445.89233796296</v>
      </c>
      <c r="X20" s="82" t="s">
        <v>648</v>
      </c>
      <c r="Y20" s="79"/>
      <c r="Z20" s="79"/>
      <c r="AA20" s="85" t="s">
        <v>811</v>
      </c>
      <c r="AB20" s="85" t="s">
        <v>971</v>
      </c>
      <c r="AC20" s="79" t="b">
        <v>0</v>
      </c>
      <c r="AD20" s="79">
        <v>1</v>
      </c>
      <c r="AE20" s="85" t="s">
        <v>1073</v>
      </c>
      <c r="AF20" s="79" t="b">
        <v>0</v>
      </c>
      <c r="AG20" s="79" t="s">
        <v>1153</v>
      </c>
      <c r="AH20" s="79"/>
      <c r="AI20" s="85" t="s">
        <v>1072</v>
      </c>
      <c r="AJ20" s="79" t="b">
        <v>0</v>
      </c>
      <c r="AK20" s="79">
        <v>0</v>
      </c>
      <c r="AL20" s="85" t="s">
        <v>1072</v>
      </c>
      <c r="AM20" s="79" t="s">
        <v>1161</v>
      </c>
      <c r="AN20" s="79" t="b">
        <v>0</v>
      </c>
      <c r="AO20" s="85" t="s">
        <v>971</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215</v>
      </c>
      <c r="B21" s="64" t="s">
        <v>269</v>
      </c>
      <c r="C21" s="65" t="s">
        <v>3273</v>
      </c>
      <c r="D21" s="66">
        <v>3</v>
      </c>
      <c r="E21" s="67" t="s">
        <v>132</v>
      </c>
      <c r="F21" s="68">
        <v>35</v>
      </c>
      <c r="G21" s="65"/>
      <c r="H21" s="69"/>
      <c r="I21" s="70"/>
      <c r="J21" s="70"/>
      <c r="K21" s="34" t="s">
        <v>65</v>
      </c>
      <c r="L21" s="77">
        <v>21</v>
      </c>
      <c r="M21" s="77"/>
      <c r="N21" s="72"/>
      <c r="O21" s="79" t="s">
        <v>401</v>
      </c>
      <c r="P21" s="81">
        <v>43445.89233796296</v>
      </c>
      <c r="Q21" s="79" t="s">
        <v>406</v>
      </c>
      <c r="R21" s="79"/>
      <c r="S21" s="79"/>
      <c r="T21" s="79"/>
      <c r="U21" s="79"/>
      <c r="V21" s="82" t="s">
        <v>607</v>
      </c>
      <c r="W21" s="81">
        <v>43445.89233796296</v>
      </c>
      <c r="X21" s="82" t="s">
        <v>648</v>
      </c>
      <c r="Y21" s="79"/>
      <c r="Z21" s="79"/>
      <c r="AA21" s="85" t="s">
        <v>811</v>
      </c>
      <c r="AB21" s="85" t="s">
        <v>971</v>
      </c>
      <c r="AC21" s="79" t="b">
        <v>0</v>
      </c>
      <c r="AD21" s="79">
        <v>1</v>
      </c>
      <c r="AE21" s="85" t="s">
        <v>1073</v>
      </c>
      <c r="AF21" s="79" t="b">
        <v>0</v>
      </c>
      <c r="AG21" s="79" t="s">
        <v>1153</v>
      </c>
      <c r="AH21" s="79"/>
      <c r="AI21" s="85" t="s">
        <v>1072</v>
      </c>
      <c r="AJ21" s="79" t="b">
        <v>0</v>
      </c>
      <c r="AK21" s="79">
        <v>0</v>
      </c>
      <c r="AL21" s="85" t="s">
        <v>1072</v>
      </c>
      <c r="AM21" s="79" t="s">
        <v>1161</v>
      </c>
      <c r="AN21" s="79" t="b">
        <v>0</v>
      </c>
      <c r="AO21" s="85" t="s">
        <v>971</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215</v>
      </c>
      <c r="B22" s="64" t="s">
        <v>270</v>
      </c>
      <c r="C22" s="65" t="s">
        <v>3273</v>
      </c>
      <c r="D22" s="66">
        <v>3</v>
      </c>
      <c r="E22" s="67" t="s">
        <v>132</v>
      </c>
      <c r="F22" s="68">
        <v>35</v>
      </c>
      <c r="G22" s="65"/>
      <c r="H22" s="69"/>
      <c r="I22" s="70"/>
      <c r="J22" s="70"/>
      <c r="K22" s="34" t="s">
        <v>65</v>
      </c>
      <c r="L22" s="77">
        <v>22</v>
      </c>
      <c r="M22" s="77"/>
      <c r="N22" s="72"/>
      <c r="O22" s="79" t="s">
        <v>401</v>
      </c>
      <c r="P22" s="81">
        <v>43445.89233796296</v>
      </c>
      <c r="Q22" s="79" t="s">
        <v>406</v>
      </c>
      <c r="R22" s="79"/>
      <c r="S22" s="79"/>
      <c r="T22" s="79"/>
      <c r="U22" s="79"/>
      <c r="V22" s="82" t="s">
        <v>607</v>
      </c>
      <c r="W22" s="81">
        <v>43445.89233796296</v>
      </c>
      <c r="X22" s="82" t="s">
        <v>648</v>
      </c>
      <c r="Y22" s="79"/>
      <c r="Z22" s="79"/>
      <c r="AA22" s="85" t="s">
        <v>811</v>
      </c>
      <c r="AB22" s="85" t="s">
        <v>971</v>
      </c>
      <c r="AC22" s="79" t="b">
        <v>0</v>
      </c>
      <c r="AD22" s="79">
        <v>1</v>
      </c>
      <c r="AE22" s="85" t="s">
        <v>1073</v>
      </c>
      <c r="AF22" s="79" t="b">
        <v>0</v>
      </c>
      <c r="AG22" s="79" t="s">
        <v>1153</v>
      </c>
      <c r="AH22" s="79"/>
      <c r="AI22" s="85" t="s">
        <v>1072</v>
      </c>
      <c r="AJ22" s="79" t="b">
        <v>0</v>
      </c>
      <c r="AK22" s="79">
        <v>0</v>
      </c>
      <c r="AL22" s="85" t="s">
        <v>1072</v>
      </c>
      <c r="AM22" s="79" t="s">
        <v>1161</v>
      </c>
      <c r="AN22" s="79" t="b">
        <v>0</v>
      </c>
      <c r="AO22" s="85" t="s">
        <v>971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215</v>
      </c>
      <c r="B23" s="64" t="s">
        <v>271</v>
      </c>
      <c r="C23" s="65" t="s">
        <v>3273</v>
      </c>
      <c r="D23" s="66">
        <v>3</v>
      </c>
      <c r="E23" s="67" t="s">
        <v>132</v>
      </c>
      <c r="F23" s="68">
        <v>35</v>
      </c>
      <c r="G23" s="65"/>
      <c r="H23" s="69"/>
      <c r="I23" s="70"/>
      <c r="J23" s="70"/>
      <c r="K23" s="34" t="s">
        <v>65</v>
      </c>
      <c r="L23" s="77">
        <v>23</v>
      </c>
      <c r="M23" s="77"/>
      <c r="N23" s="72"/>
      <c r="O23" s="79" t="s">
        <v>401</v>
      </c>
      <c r="P23" s="81">
        <v>43445.89233796296</v>
      </c>
      <c r="Q23" s="79" t="s">
        <v>406</v>
      </c>
      <c r="R23" s="79"/>
      <c r="S23" s="79"/>
      <c r="T23" s="79"/>
      <c r="U23" s="79"/>
      <c r="V23" s="82" t="s">
        <v>607</v>
      </c>
      <c r="W23" s="81">
        <v>43445.89233796296</v>
      </c>
      <c r="X23" s="82" t="s">
        <v>648</v>
      </c>
      <c r="Y23" s="79"/>
      <c r="Z23" s="79"/>
      <c r="AA23" s="85" t="s">
        <v>811</v>
      </c>
      <c r="AB23" s="85" t="s">
        <v>971</v>
      </c>
      <c r="AC23" s="79" t="b">
        <v>0</v>
      </c>
      <c r="AD23" s="79">
        <v>1</v>
      </c>
      <c r="AE23" s="85" t="s">
        <v>1073</v>
      </c>
      <c r="AF23" s="79" t="b">
        <v>0</v>
      </c>
      <c r="AG23" s="79" t="s">
        <v>1153</v>
      </c>
      <c r="AH23" s="79"/>
      <c r="AI23" s="85" t="s">
        <v>1072</v>
      </c>
      <c r="AJ23" s="79" t="b">
        <v>0</v>
      </c>
      <c r="AK23" s="79">
        <v>0</v>
      </c>
      <c r="AL23" s="85" t="s">
        <v>1072</v>
      </c>
      <c r="AM23" s="79" t="s">
        <v>1161</v>
      </c>
      <c r="AN23" s="79" t="b">
        <v>0</v>
      </c>
      <c r="AO23" s="85" t="s">
        <v>971</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215</v>
      </c>
      <c r="B24" s="64" t="s">
        <v>272</v>
      </c>
      <c r="C24" s="65" t="s">
        <v>3273</v>
      </c>
      <c r="D24" s="66">
        <v>3</v>
      </c>
      <c r="E24" s="67" t="s">
        <v>132</v>
      </c>
      <c r="F24" s="68">
        <v>35</v>
      </c>
      <c r="G24" s="65"/>
      <c r="H24" s="69"/>
      <c r="I24" s="70"/>
      <c r="J24" s="70"/>
      <c r="K24" s="34" t="s">
        <v>65</v>
      </c>
      <c r="L24" s="77">
        <v>24</v>
      </c>
      <c r="M24" s="77"/>
      <c r="N24" s="72"/>
      <c r="O24" s="79" t="s">
        <v>401</v>
      </c>
      <c r="P24" s="81">
        <v>43445.89233796296</v>
      </c>
      <c r="Q24" s="79" t="s">
        <v>406</v>
      </c>
      <c r="R24" s="79"/>
      <c r="S24" s="79"/>
      <c r="T24" s="79"/>
      <c r="U24" s="79"/>
      <c r="V24" s="82" t="s">
        <v>607</v>
      </c>
      <c r="W24" s="81">
        <v>43445.89233796296</v>
      </c>
      <c r="X24" s="82" t="s">
        <v>648</v>
      </c>
      <c r="Y24" s="79"/>
      <c r="Z24" s="79"/>
      <c r="AA24" s="85" t="s">
        <v>811</v>
      </c>
      <c r="AB24" s="85" t="s">
        <v>971</v>
      </c>
      <c r="AC24" s="79" t="b">
        <v>0</v>
      </c>
      <c r="AD24" s="79">
        <v>1</v>
      </c>
      <c r="AE24" s="85" t="s">
        <v>1073</v>
      </c>
      <c r="AF24" s="79" t="b">
        <v>0</v>
      </c>
      <c r="AG24" s="79" t="s">
        <v>1153</v>
      </c>
      <c r="AH24" s="79"/>
      <c r="AI24" s="85" t="s">
        <v>1072</v>
      </c>
      <c r="AJ24" s="79" t="b">
        <v>0</v>
      </c>
      <c r="AK24" s="79">
        <v>0</v>
      </c>
      <c r="AL24" s="85" t="s">
        <v>1072</v>
      </c>
      <c r="AM24" s="79" t="s">
        <v>1161</v>
      </c>
      <c r="AN24" s="79" t="b">
        <v>0</v>
      </c>
      <c r="AO24" s="85" t="s">
        <v>971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215</v>
      </c>
      <c r="B25" s="64" t="s">
        <v>273</v>
      </c>
      <c r="C25" s="65" t="s">
        <v>3273</v>
      </c>
      <c r="D25" s="66">
        <v>3</v>
      </c>
      <c r="E25" s="67" t="s">
        <v>132</v>
      </c>
      <c r="F25" s="68">
        <v>35</v>
      </c>
      <c r="G25" s="65"/>
      <c r="H25" s="69"/>
      <c r="I25" s="70"/>
      <c r="J25" s="70"/>
      <c r="K25" s="34" t="s">
        <v>65</v>
      </c>
      <c r="L25" s="77">
        <v>25</v>
      </c>
      <c r="M25" s="77"/>
      <c r="N25" s="72"/>
      <c r="O25" s="79" t="s">
        <v>402</v>
      </c>
      <c r="P25" s="81">
        <v>43445.89233796296</v>
      </c>
      <c r="Q25" s="79" t="s">
        <v>406</v>
      </c>
      <c r="R25" s="79"/>
      <c r="S25" s="79"/>
      <c r="T25" s="79"/>
      <c r="U25" s="79"/>
      <c r="V25" s="82" t="s">
        <v>607</v>
      </c>
      <c r="W25" s="81">
        <v>43445.89233796296</v>
      </c>
      <c r="X25" s="82" t="s">
        <v>648</v>
      </c>
      <c r="Y25" s="79"/>
      <c r="Z25" s="79"/>
      <c r="AA25" s="85" t="s">
        <v>811</v>
      </c>
      <c r="AB25" s="85" t="s">
        <v>971</v>
      </c>
      <c r="AC25" s="79" t="b">
        <v>0</v>
      </c>
      <c r="AD25" s="79">
        <v>1</v>
      </c>
      <c r="AE25" s="85" t="s">
        <v>1073</v>
      </c>
      <c r="AF25" s="79" t="b">
        <v>0</v>
      </c>
      <c r="AG25" s="79" t="s">
        <v>1153</v>
      </c>
      <c r="AH25" s="79"/>
      <c r="AI25" s="85" t="s">
        <v>1072</v>
      </c>
      <c r="AJ25" s="79" t="b">
        <v>0</v>
      </c>
      <c r="AK25" s="79">
        <v>0</v>
      </c>
      <c r="AL25" s="85" t="s">
        <v>1072</v>
      </c>
      <c r="AM25" s="79" t="s">
        <v>1161</v>
      </c>
      <c r="AN25" s="79" t="b">
        <v>0</v>
      </c>
      <c r="AO25" s="85" t="s">
        <v>971</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215</v>
      </c>
      <c r="B26" s="64" t="s">
        <v>274</v>
      </c>
      <c r="C26" s="65" t="s">
        <v>3273</v>
      </c>
      <c r="D26" s="66">
        <v>3</v>
      </c>
      <c r="E26" s="67" t="s">
        <v>132</v>
      </c>
      <c r="F26" s="68">
        <v>35</v>
      </c>
      <c r="G26" s="65"/>
      <c r="H26" s="69"/>
      <c r="I26" s="70"/>
      <c r="J26" s="70"/>
      <c r="K26" s="34" t="s">
        <v>65</v>
      </c>
      <c r="L26" s="77">
        <v>26</v>
      </c>
      <c r="M26" s="77"/>
      <c r="N26" s="72"/>
      <c r="O26" s="79" t="s">
        <v>401</v>
      </c>
      <c r="P26" s="81">
        <v>43445.89233796296</v>
      </c>
      <c r="Q26" s="79" t="s">
        <v>406</v>
      </c>
      <c r="R26" s="79"/>
      <c r="S26" s="79"/>
      <c r="T26" s="79"/>
      <c r="U26" s="79"/>
      <c r="V26" s="82" t="s">
        <v>607</v>
      </c>
      <c r="W26" s="81">
        <v>43445.89233796296</v>
      </c>
      <c r="X26" s="82" t="s">
        <v>648</v>
      </c>
      <c r="Y26" s="79"/>
      <c r="Z26" s="79"/>
      <c r="AA26" s="85" t="s">
        <v>811</v>
      </c>
      <c r="AB26" s="85" t="s">
        <v>971</v>
      </c>
      <c r="AC26" s="79" t="b">
        <v>0</v>
      </c>
      <c r="AD26" s="79">
        <v>1</v>
      </c>
      <c r="AE26" s="85" t="s">
        <v>1073</v>
      </c>
      <c r="AF26" s="79" t="b">
        <v>0</v>
      </c>
      <c r="AG26" s="79" t="s">
        <v>1153</v>
      </c>
      <c r="AH26" s="79"/>
      <c r="AI26" s="85" t="s">
        <v>1072</v>
      </c>
      <c r="AJ26" s="79" t="b">
        <v>0</v>
      </c>
      <c r="AK26" s="79">
        <v>0</v>
      </c>
      <c r="AL26" s="85" t="s">
        <v>1072</v>
      </c>
      <c r="AM26" s="79" t="s">
        <v>1161</v>
      </c>
      <c r="AN26" s="79" t="b">
        <v>0</v>
      </c>
      <c r="AO26" s="85" t="s">
        <v>971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3</v>
      </c>
      <c r="BD26" s="48"/>
      <c r="BE26" s="49"/>
      <c r="BF26" s="48"/>
      <c r="BG26" s="49"/>
      <c r="BH26" s="48"/>
      <c r="BI26" s="49"/>
      <c r="BJ26" s="48"/>
      <c r="BK26" s="49"/>
      <c r="BL26" s="48"/>
    </row>
    <row r="27" spans="1:64" ht="15">
      <c r="A27" s="64" t="s">
        <v>215</v>
      </c>
      <c r="B27" s="64" t="s">
        <v>245</v>
      </c>
      <c r="C27" s="65" t="s">
        <v>3273</v>
      </c>
      <c r="D27" s="66">
        <v>3</v>
      </c>
      <c r="E27" s="67" t="s">
        <v>132</v>
      </c>
      <c r="F27" s="68">
        <v>35</v>
      </c>
      <c r="G27" s="65"/>
      <c r="H27" s="69"/>
      <c r="I27" s="70"/>
      <c r="J27" s="70"/>
      <c r="K27" s="34" t="s">
        <v>65</v>
      </c>
      <c r="L27" s="77">
        <v>27</v>
      </c>
      <c r="M27" s="77"/>
      <c r="N27" s="72"/>
      <c r="O27" s="79" t="s">
        <v>401</v>
      </c>
      <c r="P27" s="81">
        <v>43445.89233796296</v>
      </c>
      <c r="Q27" s="79" t="s">
        <v>406</v>
      </c>
      <c r="R27" s="79"/>
      <c r="S27" s="79"/>
      <c r="T27" s="79"/>
      <c r="U27" s="79"/>
      <c r="V27" s="82" t="s">
        <v>607</v>
      </c>
      <c r="W27" s="81">
        <v>43445.89233796296</v>
      </c>
      <c r="X27" s="82" t="s">
        <v>648</v>
      </c>
      <c r="Y27" s="79"/>
      <c r="Z27" s="79"/>
      <c r="AA27" s="85" t="s">
        <v>811</v>
      </c>
      <c r="AB27" s="85" t="s">
        <v>971</v>
      </c>
      <c r="AC27" s="79" t="b">
        <v>0</v>
      </c>
      <c r="AD27" s="79">
        <v>1</v>
      </c>
      <c r="AE27" s="85" t="s">
        <v>1073</v>
      </c>
      <c r="AF27" s="79" t="b">
        <v>0</v>
      </c>
      <c r="AG27" s="79" t="s">
        <v>1153</v>
      </c>
      <c r="AH27" s="79"/>
      <c r="AI27" s="85" t="s">
        <v>1072</v>
      </c>
      <c r="AJ27" s="79" t="b">
        <v>0</v>
      </c>
      <c r="AK27" s="79">
        <v>0</v>
      </c>
      <c r="AL27" s="85" t="s">
        <v>1072</v>
      </c>
      <c r="AM27" s="79" t="s">
        <v>1161</v>
      </c>
      <c r="AN27" s="79" t="b">
        <v>0</v>
      </c>
      <c r="AO27" s="85" t="s">
        <v>971</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215</v>
      </c>
      <c r="B28" s="64" t="s">
        <v>241</v>
      </c>
      <c r="C28" s="65" t="s">
        <v>3273</v>
      </c>
      <c r="D28" s="66">
        <v>3</v>
      </c>
      <c r="E28" s="67" t="s">
        <v>132</v>
      </c>
      <c r="F28" s="68">
        <v>35</v>
      </c>
      <c r="G28" s="65"/>
      <c r="H28" s="69"/>
      <c r="I28" s="70"/>
      <c r="J28" s="70"/>
      <c r="K28" s="34" t="s">
        <v>65</v>
      </c>
      <c r="L28" s="77">
        <v>28</v>
      </c>
      <c r="M28" s="77"/>
      <c r="N28" s="72"/>
      <c r="O28" s="79" t="s">
        <v>401</v>
      </c>
      <c r="P28" s="81">
        <v>43445.89233796296</v>
      </c>
      <c r="Q28" s="79" t="s">
        <v>406</v>
      </c>
      <c r="R28" s="79"/>
      <c r="S28" s="79"/>
      <c r="T28" s="79"/>
      <c r="U28" s="79"/>
      <c r="V28" s="82" t="s">
        <v>607</v>
      </c>
      <c r="W28" s="81">
        <v>43445.89233796296</v>
      </c>
      <c r="X28" s="82" t="s">
        <v>648</v>
      </c>
      <c r="Y28" s="79"/>
      <c r="Z28" s="79"/>
      <c r="AA28" s="85" t="s">
        <v>811</v>
      </c>
      <c r="AB28" s="85" t="s">
        <v>971</v>
      </c>
      <c r="AC28" s="79" t="b">
        <v>0</v>
      </c>
      <c r="AD28" s="79">
        <v>1</v>
      </c>
      <c r="AE28" s="85" t="s">
        <v>1073</v>
      </c>
      <c r="AF28" s="79" t="b">
        <v>0</v>
      </c>
      <c r="AG28" s="79" t="s">
        <v>1153</v>
      </c>
      <c r="AH28" s="79"/>
      <c r="AI28" s="85" t="s">
        <v>1072</v>
      </c>
      <c r="AJ28" s="79" t="b">
        <v>0</v>
      </c>
      <c r="AK28" s="79">
        <v>0</v>
      </c>
      <c r="AL28" s="85" t="s">
        <v>1072</v>
      </c>
      <c r="AM28" s="79" t="s">
        <v>1161</v>
      </c>
      <c r="AN28" s="79" t="b">
        <v>0</v>
      </c>
      <c r="AO28" s="85" t="s">
        <v>971</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1</v>
      </c>
      <c r="BD28" s="48"/>
      <c r="BE28" s="49"/>
      <c r="BF28" s="48"/>
      <c r="BG28" s="49"/>
      <c r="BH28" s="48"/>
      <c r="BI28" s="49"/>
      <c r="BJ28" s="48"/>
      <c r="BK28" s="49"/>
      <c r="BL28" s="48"/>
    </row>
    <row r="29" spans="1:64" ht="15">
      <c r="A29" s="64" t="s">
        <v>215</v>
      </c>
      <c r="B29" s="64" t="s">
        <v>275</v>
      </c>
      <c r="C29" s="65" t="s">
        <v>3273</v>
      </c>
      <c r="D29" s="66">
        <v>3</v>
      </c>
      <c r="E29" s="67" t="s">
        <v>132</v>
      </c>
      <c r="F29" s="68">
        <v>35</v>
      </c>
      <c r="G29" s="65"/>
      <c r="H29" s="69"/>
      <c r="I29" s="70"/>
      <c r="J29" s="70"/>
      <c r="K29" s="34" t="s">
        <v>65</v>
      </c>
      <c r="L29" s="77">
        <v>29</v>
      </c>
      <c r="M29" s="77"/>
      <c r="N29" s="72"/>
      <c r="O29" s="79" t="s">
        <v>401</v>
      </c>
      <c r="P29" s="81">
        <v>43445.89233796296</v>
      </c>
      <c r="Q29" s="79" t="s">
        <v>406</v>
      </c>
      <c r="R29" s="79"/>
      <c r="S29" s="79"/>
      <c r="T29" s="79"/>
      <c r="U29" s="79"/>
      <c r="V29" s="82" t="s">
        <v>607</v>
      </c>
      <c r="W29" s="81">
        <v>43445.89233796296</v>
      </c>
      <c r="X29" s="82" t="s">
        <v>648</v>
      </c>
      <c r="Y29" s="79"/>
      <c r="Z29" s="79"/>
      <c r="AA29" s="85" t="s">
        <v>811</v>
      </c>
      <c r="AB29" s="85" t="s">
        <v>971</v>
      </c>
      <c r="AC29" s="79" t="b">
        <v>0</v>
      </c>
      <c r="AD29" s="79">
        <v>1</v>
      </c>
      <c r="AE29" s="85" t="s">
        <v>1073</v>
      </c>
      <c r="AF29" s="79" t="b">
        <v>0</v>
      </c>
      <c r="AG29" s="79" t="s">
        <v>1153</v>
      </c>
      <c r="AH29" s="79"/>
      <c r="AI29" s="85" t="s">
        <v>1072</v>
      </c>
      <c r="AJ29" s="79" t="b">
        <v>0</v>
      </c>
      <c r="AK29" s="79">
        <v>0</v>
      </c>
      <c r="AL29" s="85" t="s">
        <v>1072</v>
      </c>
      <c r="AM29" s="79" t="s">
        <v>1161</v>
      </c>
      <c r="AN29" s="79" t="b">
        <v>0</v>
      </c>
      <c r="AO29" s="85" t="s">
        <v>971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3</v>
      </c>
      <c r="BD29" s="48"/>
      <c r="BE29" s="49"/>
      <c r="BF29" s="48"/>
      <c r="BG29" s="49"/>
      <c r="BH29" s="48"/>
      <c r="BI29" s="49"/>
      <c r="BJ29" s="48"/>
      <c r="BK29" s="49"/>
      <c r="BL29" s="48"/>
    </row>
    <row r="30" spans="1:64" ht="15">
      <c r="A30" s="64" t="s">
        <v>215</v>
      </c>
      <c r="B30" s="64" t="s">
        <v>276</v>
      </c>
      <c r="C30" s="65" t="s">
        <v>3273</v>
      </c>
      <c r="D30" s="66">
        <v>3</v>
      </c>
      <c r="E30" s="67" t="s">
        <v>132</v>
      </c>
      <c r="F30" s="68">
        <v>35</v>
      </c>
      <c r="G30" s="65"/>
      <c r="H30" s="69"/>
      <c r="I30" s="70"/>
      <c r="J30" s="70"/>
      <c r="K30" s="34" t="s">
        <v>65</v>
      </c>
      <c r="L30" s="77">
        <v>30</v>
      </c>
      <c r="M30" s="77"/>
      <c r="N30" s="72"/>
      <c r="O30" s="79" t="s">
        <v>401</v>
      </c>
      <c r="P30" s="81">
        <v>43445.89233796296</v>
      </c>
      <c r="Q30" s="79" t="s">
        <v>406</v>
      </c>
      <c r="R30" s="79"/>
      <c r="S30" s="79"/>
      <c r="T30" s="79"/>
      <c r="U30" s="79"/>
      <c r="V30" s="82" t="s">
        <v>607</v>
      </c>
      <c r="W30" s="81">
        <v>43445.89233796296</v>
      </c>
      <c r="X30" s="82" t="s">
        <v>648</v>
      </c>
      <c r="Y30" s="79"/>
      <c r="Z30" s="79"/>
      <c r="AA30" s="85" t="s">
        <v>811</v>
      </c>
      <c r="AB30" s="85" t="s">
        <v>971</v>
      </c>
      <c r="AC30" s="79" t="b">
        <v>0</v>
      </c>
      <c r="AD30" s="79">
        <v>1</v>
      </c>
      <c r="AE30" s="85" t="s">
        <v>1073</v>
      </c>
      <c r="AF30" s="79" t="b">
        <v>0</v>
      </c>
      <c r="AG30" s="79" t="s">
        <v>1153</v>
      </c>
      <c r="AH30" s="79"/>
      <c r="AI30" s="85" t="s">
        <v>1072</v>
      </c>
      <c r="AJ30" s="79" t="b">
        <v>0</v>
      </c>
      <c r="AK30" s="79">
        <v>0</v>
      </c>
      <c r="AL30" s="85" t="s">
        <v>1072</v>
      </c>
      <c r="AM30" s="79" t="s">
        <v>1161</v>
      </c>
      <c r="AN30" s="79" t="b">
        <v>0</v>
      </c>
      <c r="AO30" s="85" t="s">
        <v>971</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1</v>
      </c>
      <c r="BG30" s="49">
        <v>4.545454545454546</v>
      </c>
      <c r="BH30" s="48">
        <v>0</v>
      </c>
      <c r="BI30" s="49">
        <v>0</v>
      </c>
      <c r="BJ30" s="48">
        <v>21</v>
      </c>
      <c r="BK30" s="49">
        <v>95.45454545454545</v>
      </c>
      <c r="BL30" s="48">
        <v>22</v>
      </c>
    </row>
    <row r="31" spans="1:64" ht="15">
      <c r="A31" s="64" t="s">
        <v>216</v>
      </c>
      <c r="B31" s="64" t="s">
        <v>277</v>
      </c>
      <c r="C31" s="65" t="s">
        <v>3273</v>
      </c>
      <c r="D31" s="66">
        <v>3</v>
      </c>
      <c r="E31" s="67" t="s">
        <v>132</v>
      </c>
      <c r="F31" s="68">
        <v>35</v>
      </c>
      <c r="G31" s="65"/>
      <c r="H31" s="69"/>
      <c r="I31" s="70"/>
      <c r="J31" s="70"/>
      <c r="K31" s="34" t="s">
        <v>65</v>
      </c>
      <c r="L31" s="77">
        <v>31</v>
      </c>
      <c r="M31" s="77"/>
      <c r="N31" s="72"/>
      <c r="O31" s="79" t="s">
        <v>401</v>
      </c>
      <c r="P31" s="81">
        <v>43449.067777777775</v>
      </c>
      <c r="Q31" s="79" t="s">
        <v>407</v>
      </c>
      <c r="R31" s="79"/>
      <c r="S31" s="79"/>
      <c r="T31" s="79"/>
      <c r="U31" s="82" t="s">
        <v>604</v>
      </c>
      <c r="V31" s="82" t="s">
        <v>604</v>
      </c>
      <c r="W31" s="81">
        <v>43449.067777777775</v>
      </c>
      <c r="X31" s="82" t="s">
        <v>649</v>
      </c>
      <c r="Y31" s="79"/>
      <c r="Z31" s="79"/>
      <c r="AA31" s="85" t="s">
        <v>812</v>
      </c>
      <c r="AB31" s="85" t="s">
        <v>851</v>
      </c>
      <c r="AC31" s="79" t="b">
        <v>0</v>
      </c>
      <c r="AD31" s="79">
        <v>0</v>
      </c>
      <c r="AE31" s="85" t="s">
        <v>1071</v>
      </c>
      <c r="AF31" s="79" t="b">
        <v>0</v>
      </c>
      <c r="AG31" s="79" t="s">
        <v>1153</v>
      </c>
      <c r="AH31" s="79"/>
      <c r="AI31" s="85" t="s">
        <v>1072</v>
      </c>
      <c r="AJ31" s="79" t="b">
        <v>0</v>
      </c>
      <c r="AK31" s="79">
        <v>0</v>
      </c>
      <c r="AL31" s="85" t="s">
        <v>1072</v>
      </c>
      <c r="AM31" s="79" t="s">
        <v>1158</v>
      </c>
      <c r="AN31" s="79" t="b">
        <v>0</v>
      </c>
      <c r="AO31" s="85" t="s">
        <v>851</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c r="BE31" s="49"/>
      <c r="BF31" s="48"/>
      <c r="BG31" s="49"/>
      <c r="BH31" s="48"/>
      <c r="BI31" s="49"/>
      <c r="BJ31" s="48"/>
      <c r="BK31" s="49"/>
      <c r="BL31" s="48"/>
    </row>
    <row r="32" spans="1:64" ht="15">
      <c r="A32" s="64" t="s">
        <v>216</v>
      </c>
      <c r="B32" s="64" t="s">
        <v>278</v>
      </c>
      <c r="C32" s="65" t="s">
        <v>3273</v>
      </c>
      <c r="D32" s="66">
        <v>3</v>
      </c>
      <c r="E32" s="67" t="s">
        <v>132</v>
      </c>
      <c r="F32" s="68">
        <v>35</v>
      </c>
      <c r="G32" s="65"/>
      <c r="H32" s="69"/>
      <c r="I32" s="70"/>
      <c r="J32" s="70"/>
      <c r="K32" s="34" t="s">
        <v>65</v>
      </c>
      <c r="L32" s="77">
        <v>32</v>
      </c>
      <c r="M32" s="77"/>
      <c r="N32" s="72"/>
      <c r="O32" s="79" t="s">
        <v>401</v>
      </c>
      <c r="P32" s="81">
        <v>43449.067777777775</v>
      </c>
      <c r="Q32" s="79" t="s">
        <v>407</v>
      </c>
      <c r="R32" s="79"/>
      <c r="S32" s="79"/>
      <c r="T32" s="79"/>
      <c r="U32" s="82" t="s">
        <v>604</v>
      </c>
      <c r="V32" s="82" t="s">
        <v>604</v>
      </c>
      <c r="W32" s="81">
        <v>43449.067777777775</v>
      </c>
      <c r="X32" s="82" t="s">
        <v>649</v>
      </c>
      <c r="Y32" s="79"/>
      <c r="Z32" s="79"/>
      <c r="AA32" s="85" t="s">
        <v>812</v>
      </c>
      <c r="AB32" s="85" t="s">
        <v>851</v>
      </c>
      <c r="AC32" s="79" t="b">
        <v>0</v>
      </c>
      <c r="AD32" s="79">
        <v>0</v>
      </c>
      <c r="AE32" s="85" t="s">
        <v>1071</v>
      </c>
      <c r="AF32" s="79" t="b">
        <v>0</v>
      </c>
      <c r="AG32" s="79" t="s">
        <v>1153</v>
      </c>
      <c r="AH32" s="79"/>
      <c r="AI32" s="85" t="s">
        <v>1072</v>
      </c>
      <c r="AJ32" s="79" t="b">
        <v>0</v>
      </c>
      <c r="AK32" s="79">
        <v>0</v>
      </c>
      <c r="AL32" s="85" t="s">
        <v>1072</v>
      </c>
      <c r="AM32" s="79" t="s">
        <v>1158</v>
      </c>
      <c r="AN32" s="79" t="b">
        <v>0</v>
      </c>
      <c r="AO32" s="85" t="s">
        <v>851</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216</v>
      </c>
      <c r="B33" s="64" t="s">
        <v>279</v>
      </c>
      <c r="C33" s="65" t="s">
        <v>3273</v>
      </c>
      <c r="D33" s="66">
        <v>3</v>
      </c>
      <c r="E33" s="67" t="s">
        <v>132</v>
      </c>
      <c r="F33" s="68">
        <v>35</v>
      </c>
      <c r="G33" s="65"/>
      <c r="H33" s="69"/>
      <c r="I33" s="70"/>
      <c r="J33" s="70"/>
      <c r="K33" s="34" t="s">
        <v>65</v>
      </c>
      <c r="L33" s="77">
        <v>33</v>
      </c>
      <c r="M33" s="77"/>
      <c r="N33" s="72"/>
      <c r="O33" s="79" t="s">
        <v>401</v>
      </c>
      <c r="P33" s="81">
        <v>43449.067777777775</v>
      </c>
      <c r="Q33" s="79" t="s">
        <v>407</v>
      </c>
      <c r="R33" s="79"/>
      <c r="S33" s="79"/>
      <c r="T33" s="79"/>
      <c r="U33" s="82" t="s">
        <v>604</v>
      </c>
      <c r="V33" s="82" t="s">
        <v>604</v>
      </c>
      <c r="W33" s="81">
        <v>43449.067777777775</v>
      </c>
      <c r="X33" s="82" t="s">
        <v>649</v>
      </c>
      <c r="Y33" s="79"/>
      <c r="Z33" s="79"/>
      <c r="AA33" s="85" t="s">
        <v>812</v>
      </c>
      <c r="AB33" s="85" t="s">
        <v>851</v>
      </c>
      <c r="AC33" s="79" t="b">
        <v>0</v>
      </c>
      <c r="AD33" s="79">
        <v>0</v>
      </c>
      <c r="AE33" s="85" t="s">
        <v>1071</v>
      </c>
      <c r="AF33" s="79" t="b">
        <v>0</v>
      </c>
      <c r="AG33" s="79" t="s">
        <v>1153</v>
      </c>
      <c r="AH33" s="79"/>
      <c r="AI33" s="85" t="s">
        <v>1072</v>
      </c>
      <c r="AJ33" s="79" t="b">
        <v>0</v>
      </c>
      <c r="AK33" s="79">
        <v>0</v>
      </c>
      <c r="AL33" s="85" t="s">
        <v>1072</v>
      </c>
      <c r="AM33" s="79" t="s">
        <v>1158</v>
      </c>
      <c r="AN33" s="79" t="b">
        <v>0</v>
      </c>
      <c r="AO33" s="85" t="s">
        <v>851</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216</v>
      </c>
      <c r="B34" s="64" t="s">
        <v>280</v>
      </c>
      <c r="C34" s="65" t="s">
        <v>3273</v>
      </c>
      <c r="D34" s="66">
        <v>3</v>
      </c>
      <c r="E34" s="67" t="s">
        <v>132</v>
      </c>
      <c r="F34" s="68">
        <v>35</v>
      </c>
      <c r="G34" s="65"/>
      <c r="H34" s="69"/>
      <c r="I34" s="70"/>
      <c r="J34" s="70"/>
      <c r="K34" s="34" t="s">
        <v>65</v>
      </c>
      <c r="L34" s="77">
        <v>34</v>
      </c>
      <c r="M34" s="77"/>
      <c r="N34" s="72"/>
      <c r="O34" s="79" t="s">
        <v>401</v>
      </c>
      <c r="P34" s="81">
        <v>43449.067777777775</v>
      </c>
      <c r="Q34" s="79" t="s">
        <v>407</v>
      </c>
      <c r="R34" s="79"/>
      <c r="S34" s="79"/>
      <c r="T34" s="79"/>
      <c r="U34" s="82" t="s">
        <v>604</v>
      </c>
      <c r="V34" s="82" t="s">
        <v>604</v>
      </c>
      <c r="W34" s="81">
        <v>43449.067777777775</v>
      </c>
      <c r="X34" s="82" t="s">
        <v>649</v>
      </c>
      <c r="Y34" s="79"/>
      <c r="Z34" s="79"/>
      <c r="AA34" s="85" t="s">
        <v>812</v>
      </c>
      <c r="AB34" s="85" t="s">
        <v>851</v>
      </c>
      <c r="AC34" s="79" t="b">
        <v>0</v>
      </c>
      <c r="AD34" s="79">
        <v>0</v>
      </c>
      <c r="AE34" s="85" t="s">
        <v>1071</v>
      </c>
      <c r="AF34" s="79" t="b">
        <v>0</v>
      </c>
      <c r="AG34" s="79" t="s">
        <v>1153</v>
      </c>
      <c r="AH34" s="79"/>
      <c r="AI34" s="85" t="s">
        <v>1072</v>
      </c>
      <c r="AJ34" s="79" t="b">
        <v>0</v>
      </c>
      <c r="AK34" s="79">
        <v>0</v>
      </c>
      <c r="AL34" s="85" t="s">
        <v>1072</v>
      </c>
      <c r="AM34" s="79" t="s">
        <v>1158</v>
      </c>
      <c r="AN34" s="79" t="b">
        <v>0</v>
      </c>
      <c r="AO34" s="85" t="s">
        <v>851</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5</v>
      </c>
      <c r="BK34" s="49">
        <v>100</v>
      </c>
      <c r="BL34" s="48">
        <v>5</v>
      </c>
    </row>
    <row r="35" spans="1:64" ht="15">
      <c r="A35" s="64" t="s">
        <v>216</v>
      </c>
      <c r="B35" s="64" t="s">
        <v>241</v>
      </c>
      <c r="C35" s="65" t="s">
        <v>3273</v>
      </c>
      <c r="D35" s="66">
        <v>3</v>
      </c>
      <c r="E35" s="67" t="s">
        <v>132</v>
      </c>
      <c r="F35" s="68">
        <v>35</v>
      </c>
      <c r="G35" s="65"/>
      <c r="H35" s="69"/>
      <c r="I35" s="70"/>
      <c r="J35" s="70"/>
      <c r="K35" s="34" t="s">
        <v>65</v>
      </c>
      <c r="L35" s="77">
        <v>35</v>
      </c>
      <c r="M35" s="77"/>
      <c r="N35" s="72"/>
      <c r="O35" s="79" t="s">
        <v>402</v>
      </c>
      <c r="P35" s="81">
        <v>43449.067777777775</v>
      </c>
      <c r="Q35" s="79" t="s">
        <v>407</v>
      </c>
      <c r="R35" s="79"/>
      <c r="S35" s="79"/>
      <c r="T35" s="79"/>
      <c r="U35" s="82" t="s">
        <v>604</v>
      </c>
      <c r="V35" s="82" t="s">
        <v>604</v>
      </c>
      <c r="W35" s="81">
        <v>43449.067777777775</v>
      </c>
      <c r="X35" s="82" t="s">
        <v>649</v>
      </c>
      <c r="Y35" s="79"/>
      <c r="Z35" s="79"/>
      <c r="AA35" s="85" t="s">
        <v>812</v>
      </c>
      <c r="AB35" s="85" t="s">
        <v>851</v>
      </c>
      <c r="AC35" s="79" t="b">
        <v>0</v>
      </c>
      <c r="AD35" s="79">
        <v>0</v>
      </c>
      <c r="AE35" s="85" t="s">
        <v>1071</v>
      </c>
      <c r="AF35" s="79" t="b">
        <v>0</v>
      </c>
      <c r="AG35" s="79" t="s">
        <v>1153</v>
      </c>
      <c r="AH35" s="79"/>
      <c r="AI35" s="85" t="s">
        <v>1072</v>
      </c>
      <c r="AJ35" s="79" t="b">
        <v>0</v>
      </c>
      <c r="AK35" s="79">
        <v>0</v>
      </c>
      <c r="AL35" s="85" t="s">
        <v>1072</v>
      </c>
      <c r="AM35" s="79" t="s">
        <v>1158</v>
      </c>
      <c r="AN35" s="79" t="b">
        <v>0</v>
      </c>
      <c r="AO35" s="85" t="s">
        <v>851</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1</v>
      </c>
      <c r="BD35" s="48"/>
      <c r="BE35" s="49"/>
      <c r="BF35" s="48"/>
      <c r="BG35" s="49"/>
      <c r="BH35" s="48"/>
      <c r="BI35" s="49"/>
      <c r="BJ35" s="48"/>
      <c r="BK35" s="49"/>
      <c r="BL35" s="48"/>
    </row>
    <row r="36" spans="1:64" ht="15">
      <c r="A36" s="64" t="s">
        <v>217</v>
      </c>
      <c r="B36" s="64" t="s">
        <v>241</v>
      </c>
      <c r="C36" s="65" t="s">
        <v>3273</v>
      </c>
      <c r="D36" s="66">
        <v>3</v>
      </c>
      <c r="E36" s="67" t="s">
        <v>132</v>
      </c>
      <c r="F36" s="68">
        <v>35</v>
      </c>
      <c r="G36" s="65"/>
      <c r="H36" s="69"/>
      <c r="I36" s="70"/>
      <c r="J36" s="70"/>
      <c r="K36" s="34" t="s">
        <v>65</v>
      </c>
      <c r="L36" s="77">
        <v>36</v>
      </c>
      <c r="M36" s="77"/>
      <c r="N36" s="72"/>
      <c r="O36" s="79" t="s">
        <v>402</v>
      </c>
      <c r="P36" s="81">
        <v>43450.65865740741</v>
      </c>
      <c r="Q36" s="79" t="s">
        <v>408</v>
      </c>
      <c r="R36" s="82" t="s">
        <v>563</v>
      </c>
      <c r="S36" s="79" t="s">
        <v>589</v>
      </c>
      <c r="T36" s="79"/>
      <c r="U36" s="79"/>
      <c r="V36" s="82" t="s">
        <v>608</v>
      </c>
      <c r="W36" s="81">
        <v>43450.65865740741</v>
      </c>
      <c r="X36" s="82" t="s">
        <v>650</v>
      </c>
      <c r="Y36" s="79"/>
      <c r="Z36" s="79"/>
      <c r="AA36" s="85" t="s">
        <v>813</v>
      </c>
      <c r="AB36" s="79"/>
      <c r="AC36" s="79" t="b">
        <v>0</v>
      </c>
      <c r="AD36" s="79">
        <v>0</v>
      </c>
      <c r="AE36" s="85" t="s">
        <v>1071</v>
      </c>
      <c r="AF36" s="79" t="b">
        <v>0</v>
      </c>
      <c r="AG36" s="79" t="s">
        <v>1154</v>
      </c>
      <c r="AH36" s="79"/>
      <c r="AI36" s="85" t="s">
        <v>1072</v>
      </c>
      <c r="AJ36" s="79" t="b">
        <v>0</v>
      </c>
      <c r="AK36" s="79">
        <v>0</v>
      </c>
      <c r="AL36" s="85" t="s">
        <v>1072</v>
      </c>
      <c r="AM36" s="79" t="s">
        <v>1158</v>
      </c>
      <c r="AN36" s="79" t="b">
        <v>1</v>
      </c>
      <c r="AO36" s="85" t="s">
        <v>813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11.11111111111111</v>
      </c>
      <c r="BF36" s="48">
        <v>2</v>
      </c>
      <c r="BG36" s="49">
        <v>11.11111111111111</v>
      </c>
      <c r="BH36" s="48">
        <v>0</v>
      </c>
      <c r="BI36" s="49">
        <v>0</v>
      </c>
      <c r="BJ36" s="48">
        <v>14</v>
      </c>
      <c r="BK36" s="49">
        <v>77.77777777777777</v>
      </c>
      <c r="BL36" s="48">
        <v>18</v>
      </c>
    </row>
    <row r="37" spans="1:64" ht="15">
      <c r="A37" s="64" t="s">
        <v>218</v>
      </c>
      <c r="B37" s="64" t="s">
        <v>276</v>
      </c>
      <c r="C37" s="65" t="s">
        <v>3273</v>
      </c>
      <c r="D37" s="66">
        <v>3</v>
      </c>
      <c r="E37" s="67" t="s">
        <v>132</v>
      </c>
      <c r="F37" s="68">
        <v>35</v>
      </c>
      <c r="G37" s="65"/>
      <c r="H37" s="69"/>
      <c r="I37" s="70"/>
      <c r="J37" s="70"/>
      <c r="K37" s="34" t="s">
        <v>65</v>
      </c>
      <c r="L37" s="77">
        <v>37</v>
      </c>
      <c r="M37" s="77"/>
      <c r="N37" s="72"/>
      <c r="O37" s="79" t="s">
        <v>401</v>
      </c>
      <c r="P37" s="81">
        <v>43461.01228009259</v>
      </c>
      <c r="Q37" s="79" t="s">
        <v>409</v>
      </c>
      <c r="R37" s="82" t="s">
        <v>564</v>
      </c>
      <c r="S37" s="79" t="s">
        <v>589</v>
      </c>
      <c r="T37" s="79"/>
      <c r="U37" s="79"/>
      <c r="V37" s="82" t="s">
        <v>609</v>
      </c>
      <c r="W37" s="81">
        <v>43461.01228009259</v>
      </c>
      <c r="X37" s="82" t="s">
        <v>651</v>
      </c>
      <c r="Y37" s="79"/>
      <c r="Z37" s="79"/>
      <c r="AA37" s="85" t="s">
        <v>814</v>
      </c>
      <c r="AB37" s="79"/>
      <c r="AC37" s="79" t="b">
        <v>0</v>
      </c>
      <c r="AD37" s="79">
        <v>0</v>
      </c>
      <c r="AE37" s="85" t="s">
        <v>1072</v>
      </c>
      <c r="AF37" s="79" t="b">
        <v>0</v>
      </c>
      <c r="AG37" s="79" t="s">
        <v>1154</v>
      </c>
      <c r="AH37" s="79"/>
      <c r="AI37" s="85" t="s">
        <v>1072</v>
      </c>
      <c r="AJ37" s="79" t="b">
        <v>0</v>
      </c>
      <c r="AK37" s="79">
        <v>0</v>
      </c>
      <c r="AL37" s="85" t="s">
        <v>1072</v>
      </c>
      <c r="AM37" s="79" t="s">
        <v>1160</v>
      </c>
      <c r="AN37" s="79" t="b">
        <v>1</v>
      </c>
      <c r="AO37" s="85" t="s">
        <v>814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218</v>
      </c>
      <c r="B38" s="64" t="s">
        <v>241</v>
      </c>
      <c r="C38" s="65" t="s">
        <v>3273</v>
      </c>
      <c r="D38" s="66">
        <v>3</v>
      </c>
      <c r="E38" s="67" t="s">
        <v>132</v>
      </c>
      <c r="F38" s="68">
        <v>35</v>
      </c>
      <c r="G38" s="65"/>
      <c r="H38" s="69"/>
      <c r="I38" s="70"/>
      <c r="J38" s="70"/>
      <c r="K38" s="34" t="s">
        <v>65</v>
      </c>
      <c r="L38" s="77">
        <v>38</v>
      </c>
      <c r="M38" s="77"/>
      <c r="N38" s="72"/>
      <c r="O38" s="79" t="s">
        <v>401</v>
      </c>
      <c r="P38" s="81">
        <v>43461.01228009259</v>
      </c>
      <c r="Q38" s="79" t="s">
        <v>409</v>
      </c>
      <c r="R38" s="82" t="s">
        <v>564</v>
      </c>
      <c r="S38" s="79" t="s">
        <v>589</v>
      </c>
      <c r="T38" s="79"/>
      <c r="U38" s="79"/>
      <c r="V38" s="82" t="s">
        <v>609</v>
      </c>
      <c r="W38" s="81">
        <v>43461.01228009259</v>
      </c>
      <c r="X38" s="82" t="s">
        <v>651</v>
      </c>
      <c r="Y38" s="79"/>
      <c r="Z38" s="79"/>
      <c r="AA38" s="85" t="s">
        <v>814</v>
      </c>
      <c r="AB38" s="79"/>
      <c r="AC38" s="79" t="b">
        <v>0</v>
      </c>
      <c r="AD38" s="79">
        <v>0</v>
      </c>
      <c r="AE38" s="85" t="s">
        <v>1072</v>
      </c>
      <c r="AF38" s="79" t="b">
        <v>0</v>
      </c>
      <c r="AG38" s="79" t="s">
        <v>1154</v>
      </c>
      <c r="AH38" s="79"/>
      <c r="AI38" s="85" t="s">
        <v>1072</v>
      </c>
      <c r="AJ38" s="79" t="b">
        <v>0</v>
      </c>
      <c r="AK38" s="79">
        <v>0</v>
      </c>
      <c r="AL38" s="85" t="s">
        <v>1072</v>
      </c>
      <c r="AM38" s="79" t="s">
        <v>1160</v>
      </c>
      <c r="AN38" s="79" t="b">
        <v>1</v>
      </c>
      <c r="AO38" s="85" t="s">
        <v>814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1</v>
      </c>
      <c r="BD38" s="48"/>
      <c r="BE38" s="49"/>
      <c r="BF38" s="48"/>
      <c r="BG38" s="49"/>
      <c r="BH38" s="48"/>
      <c r="BI38" s="49"/>
      <c r="BJ38" s="48"/>
      <c r="BK38" s="49"/>
      <c r="BL38" s="48"/>
    </row>
    <row r="39" spans="1:64" ht="15">
      <c r="A39" s="64" t="s">
        <v>218</v>
      </c>
      <c r="B39" s="64" t="s">
        <v>245</v>
      </c>
      <c r="C39" s="65" t="s">
        <v>3273</v>
      </c>
      <c r="D39" s="66">
        <v>3</v>
      </c>
      <c r="E39" s="67" t="s">
        <v>132</v>
      </c>
      <c r="F39" s="68">
        <v>35</v>
      </c>
      <c r="G39" s="65"/>
      <c r="H39" s="69"/>
      <c r="I39" s="70"/>
      <c r="J39" s="70"/>
      <c r="K39" s="34" t="s">
        <v>65</v>
      </c>
      <c r="L39" s="77">
        <v>39</v>
      </c>
      <c r="M39" s="77"/>
      <c r="N39" s="72"/>
      <c r="O39" s="79" t="s">
        <v>401</v>
      </c>
      <c r="P39" s="81">
        <v>43461.01228009259</v>
      </c>
      <c r="Q39" s="79" t="s">
        <v>409</v>
      </c>
      <c r="R39" s="82" t="s">
        <v>564</v>
      </c>
      <c r="S39" s="79" t="s">
        <v>589</v>
      </c>
      <c r="T39" s="79"/>
      <c r="U39" s="79"/>
      <c r="V39" s="82" t="s">
        <v>609</v>
      </c>
      <c r="W39" s="81">
        <v>43461.01228009259</v>
      </c>
      <c r="X39" s="82" t="s">
        <v>651</v>
      </c>
      <c r="Y39" s="79"/>
      <c r="Z39" s="79"/>
      <c r="AA39" s="85" t="s">
        <v>814</v>
      </c>
      <c r="AB39" s="79"/>
      <c r="AC39" s="79" t="b">
        <v>0</v>
      </c>
      <c r="AD39" s="79">
        <v>0</v>
      </c>
      <c r="AE39" s="85" t="s">
        <v>1072</v>
      </c>
      <c r="AF39" s="79" t="b">
        <v>0</v>
      </c>
      <c r="AG39" s="79" t="s">
        <v>1154</v>
      </c>
      <c r="AH39" s="79"/>
      <c r="AI39" s="85" t="s">
        <v>1072</v>
      </c>
      <c r="AJ39" s="79" t="b">
        <v>0</v>
      </c>
      <c r="AK39" s="79">
        <v>0</v>
      </c>
      <c r="AL39" s="85" t="s">
        <v>1072</v>
      </c>
      <c r="AM39" s="79" t="s">
        <v>1160</v>
      </c>
      <c r="AN39" s="79" t="b">
        <v>1</v>
      </c>
      <c r="AO39" s="85" t="s">
        <v>814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17</v>
      </c>
      <c r="BK39" s="49">
        <v>100</v>
      </c>
      <c r="BL39" s="48">
        <v>17</v>
      </c>
    </row>
    <row r="40" spans="1:64" ht="15">
      <c r="A40" s="64" t="s">
        <v>219</v>
      </c>
      <c r="B40" s="64" t="s">
        <v>249</v>
      </c>
      <c r="C40" s="65" t="s">
        <v>3273</v>
      </c>
      <c r="D40" s="66">
        <v>3</v>
      </c>
      <c r="E40" s="67" t="s">
        <v>132</v>
      </c>
      <c r="F40" s="68">
        <v>35</v>
      </c>
      <c r="G40" s="65"/>
      <c r="H40" s="69"/>
      <c r="I40" s="70"/>
      <c r="J40" s="70"/>
      <c r="K40" s="34" t="s">
        <v>65</v>
      </c>
      <c r="L40" s="77">
        <v>40</v>
      </c>
      <c r="M40" s="77"/>
      <c r="N40" s="72"/>
      <c r="O40" s="79" t="s">
        <v>401</v>
      </c>
      <c r="P40" s="81">
        <v>43468.18545138889</v>
      </c>
      <c r="Q40" s="79" t="s">
        <v>410</v>
      </c>
      <c r="R40" s="79"/>
      <c r="S40" s="79"/>
      <c r="T40" s="79"/>
      <c r="U40" s="79"/>
      <c r="V40" s="82" t="s">
        <v>610</v>
      </c>
      <c r="W40" s="81">
        <v>43468.18545138889</v>
      </c>
      <c r="X40" s="82" t="s">
        <v>652</v>
      </c>
      <c r="Y40" s="79"/>
      <c r="Z40" s="79"/>
      <c r="AA40" s="85" t="s">
        <v>815</v>
      </c>
      <c r="AB40" s="79"/>
      <c r="AC40" s="79" t="b">
        <v>0</v>
      </c>
      <c r="AD40" s="79">
        <v>0</v>
      </c>
      <c r="AE40" s="85" t="s">
        <v>1072</v>
      </c>
      <c r="AF40" s="79" t="b">
        <v>0</v>
      </c>
      <c r="AG40" s="79" t="s">
        <v>1154</v>
      </c>
      <c r="AH40" s="79"/>
      <c r="AI40" s="85" t="s">
        <v>1072</v>
      </c>
      <c r="AJ40" s="79" t="b">
        <v>0</v>
      </c>
      <c r="AK40" s="79">
        <v>0</v>
      </c>
      <c r="AL40" s="85" t="s">
        <v>887</v>
      </c>
      <c r="AM40" s="79" t="s">
        <v>1160</v>
      </c>
      <c r="AN40" s="79" t="b">
        <v>0</v>
      </c>
      <c r="AO40" s="85" t="s">
        <v>887</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0</v>
      </c>
      <c r="BE40" s="49">
        <v>0</v>
      </c>
      <c r="BF40" s="48">
        <v>0</v>
      </c>
      <c r="BG40" s="49">
        <v>0</v>
      </c>
      <c r="BH40" s="48">
        <v>0</v>
      </c>
      <c r="BI40" s="49">
        <v>0</v>
      </c>
      <c r="BJ40" s="48">
        <v>20</v>
      </c>
      <c r="BK40" s="49">
        <v>100</v>
      </c>
      <c r="BL40" s="48">
        <v>20</v>
      </c>
    </row>
    <row r="41" spans="1:64" ht="15">
      <c r="A41" s="64" t="s">
        <v>219</v>
      </c>
      <c r="B41" s="64" t="s">
        <v>241</v>
      </c>
      <c r="C41" s="65" t="s">
        <v>3273</v>
      </c>
      <c r="D41" s="66">
        <v>3</v>
      </c>
      <c r="E41" s="67" t="s">
        <v>132</v>
      </c>
      <c r="F41" s="68">
        <v>35</v>
      </c>
      <c r="G41" s="65"/>
      <c r="H41" s="69"/>
      <c r="I41" s="70"/>
      <c r="J41" s="70"/>
      <c r="K41" s="34" t="s">
        <v>65</v>
      </c>
      <c r="L41" s="77">
        <v>41</v>
      </c>
      <c r="M41" s="77"/>
      <c r="N41" s="72"/>
      <c r="O41" s="79" t="s">
        <v>401</v>
      </c>
      <c r="P41" s="81">
        <v>43468.18545138889</v>
      </c>
      <c r="Q41" s="79" t="s">
        <v>410</v>
      </c>
      <c r="R41" s="79"/>
      <c r="S41" s="79"/>
      <c r="T41" s="79"/>
      <c r="U41" s="79"/>
      <c r="V41" s="82" t="s">
        <v>610</v>
      </c>
      <c r="W41" s="81">
        <v>43468.18545138889</v>
      </c>
      <c r="X41" s="82" t="s">
        <v>652</v>
      </c>
      <c r="Y41" s="79"/>
      <c r="Z41" s="79"/>
      <c r="AA41" s="85" t="s">
        <v>815</v>
      </c>
      <c r="AB41" s="79"/>
      <c r="AC41" s="79" t="b">
        <v>0</v>
      </c>
      <c r="AD41" s="79">
        <v>0</v>
      </c>
      <c r="AE41" s="85" t="s">
        <v>1072</v>
      </c>
      <c r="AF41" s="79" t="b">
        <v>0</v>
      </c>
      <c r="AG41" s="79" t="s">
        <v>1154</v>
      </c>
      <c r="AH41" s="79"/>
      <c r="AI41" s="85" t="s">
        <v>1072</v>
      </c>
      <c r="AJ41" s="79" t="b">
        <v>0</v>
      </c>
      <c r="AK41" s="79">
        <v>0</v>
      </c>
      <c r="AL41" s="85" t="s">
        <v>887</v>
      </c>
      <c r="AM41" s="79" t="s">
        <v>1160</v>
      </c>
      <c r="AN41" s="79" t="b">
        <v>0</v>
      </c>
      <c r="AO41" s="85" t="s">
        <v>887</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1</v>
      </c>
      <c r="BD41" s="48"/>
      <c r="BE41" s="49"/>
      <c r="BF41" s="48"/>
      <c r="BG41" s="49"/>
      <c r="BH41" s="48"/>
      <c r="BI41" s="49"/>
      <c r="BJ41" s="48"/>
      <c r="BK41" s="49"/>
      <c r="BL41" s="48"/>
    </row>
    <row r="42" spans="1:64" ht="15">
      <c r="A42" s="64" t="s">
        <v>220</v>
      </c>
      <c r="B42" s="64" t="s">
        <v>249</v>
      </c>
      <c r="C42" s="65" t="s">
        <v>3273</v>
      </c>
      <c r="D42" s="66">
        <v>3</v>
      </c>
      <c r="E42" s="67" t="s">
        <v>132</v>
      </c>
      <c r="F42" s="68">
        <v>35</v>
      </c>
      <c r="G42" s="65"/>
      <c r="H42" s="69"/>
      <c r="I42" s="70"/>
      <c r="J42" s="70"/>
      <c r="K42" s="34" t="s">
        <v>65</v>
      </c>
      <c r="L42" s="77">
        <v>42</v>
      </c>
      <c r="M42" s="77"/>
      <c r="N42" s="72"/>
      <c r="O42" s="79" t="s">
        <v>401</v>
      </c>
      <c r="P42" s="81">
        <v>43468.18866898148</v>
      </c>
      <c r="Q42" s="79" t="s">
        <v>410</v>
      </c>
      <c r="R42" s="79"/>
      <c r="S42" s="79"/>
      <c r="T42" s="79"/>
      <c r="U42" s="79"/>
      <c r="V42" s="82" t="s">
        <v>611</v>
      </c>
      <c r="W42" s="81">
        <v>43468.18866898148</v>
      </c>
      <c r="X42" s="82" t="s">
        <v>653</v>
      </c>
      <c r="Y42" s="79"/>
      <c r="Z42" s="79"/>
      <c r="AA42" s="85" t="s">
        <v>816</v>
      </c>
      <c r="AB42" s="79"/>
      <c r="AC42" s="79" t="b">
        <v>0</v>
      </c>
      <c r="AD42" s="79">
        <v>0</v>
      </c>
      <c r="AE42" s="85" t="s">
        <v>1072</v>
      </c>
      <c r="AF42" s="79" t="b">
        <v>0</v>
      </c>
      <c r="AG42" s="79" t="s">
        <v>1154</v>
      </c>
      <c r="AH42" s="79"/>
      <c r="AI42" s="85" t="s">
        <v>1072</v>
      </c>
      <c r="AJ42" s="79" t="b">
        <v>0</v>
      </c>
      <c r="AK42" s="79">
        <v>0</v>
      </c>
      <c r="AL42" s="85" t="s">
        <v>887</v>
      </c>
      <c r="AM42" s="79" t="s">
        <v>1160</v>
      </c>
      <c r="AN42" s="79" t="b">
        <v>0</v>
      </c>
      <c r="AO42" s="85" t="s">
        <v>887</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220</v>
      </c>
      <c r="B43" s="64" t="s">
        <v>241</v>
      </c>
      <c r="C43" s="65" t="s">
        <v>3273</v>
      </c>
      <c r="D43" s="66">
        <v>3</v>
      </c>
      <c r="E43" s="67" t="s">
        <v>132</v>
      </c>
      <c r="F43" s="68">
        <v>35</v>
      </c>
      <c r="G43" s="65"/>
      <c r="H43" s="69"/>
      <c r="I43" s="70"/>
      <c r="J43" s="70"/>
      <c r="K43" s="34" t="s">
        <v>65</v>
      </c>
      <c r="L43" s="77">
        <v>43</v>
      </c>
      <c r="M43" s="77"/>
      <c r="N43" s="72"/>
      <c r="O43" s="79" t="s">
        <v>401</v>
      </c>
      <c r="P43" s="81">
        <v>43468.18866898148</v>
      </c>
      <c r="Q43" s="79" t="s">
        <v>410</v>
      </c>
      <c r="R43" s="79"/>
      <c r="S43" s="79"/>
      <c r="T43" s="79"/>
      <c r="U43" s="79"/>
      <c r="V43" s="82" t="s">
        <v>611</v>
      </c>
      <c r="W43" s="81">
        <v>43468.18866898148</v>
      </c>
      <c r="X43" s="82" t="s">
        <v>653</v>
      </c>
      <c r="Y43" s="79"/>
      <c r="Z43" s="79"/>
      <c r="AA43" s="85" t="s">
        <v>816</v>
      </c>
      <c r="AB43" s="79"/>
      <c r="AC43" s="79" t="b">
        <v>0</v>
      </c>
      <c r="AD43" s="79">
        <v>0</v>
      </c>
      <c r="AE43" s="85" t="s">
        <v>1072</v>
      </c>
      <c r="AF43" s="79" t="b">
        <v>0</v>
      </c>
      <c r="AG43" s="79" t="s">
        <v>1154</v>
      </c>
      <c r="AH43" s="79"/>
      <c r="AI43" s="85" t="s">
        <v>1072</v>
      </c>
      <c r="AJ43" s="79" t="b">
        <v>0</v>
      </c>
      <c r="AK43" s="79">
        <v>0</v>
      </c>
      <c r="AL43" s="85" t="s">
        <v>887</v>
      </c>
      <c r="AM43" s="79" t="s">
        <v>1160</v>
      </c>
      <c r="AN43" s="79" t="b">
        <v>0</v>
      </c>
      <c r="AO43" s="85" t="s">
        <v>887</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1</v>
      </c>
      <c r="BD43" s="48">
        <v>0</v>
      </c>
      <c r="BE43" s="49">
        <v>0</v>
      </c>
      <c r="BF43" s="48">
        <v>0</v>
      </c>
      <c r="BG43" s="49">
        <v>0</v>
      </c>
      <c r="BH43" s="48">
        <v>0</v>
      </c>
      <c r="BI43" s="49">
        <v>0</v>
      </c>
      <c r="BJ43" s="48">
        <v>20</v>
      </c>
      <c r="BK43" s="49">
        <v>100</v>
      </c>
      <c r="BL43" s="48">
        <v>20</v>
      </c>
    </row>
    <row r="44" spans="1:64" ht="15">
      <c r="A44" s="64" t="s">
        <v>221</v>
      </c>
      <c r="B44" s="64" t="s">
        <v>249</v>
      </c>
      <c r="C44" s="65" t="s">
        <v>3273</v>
      </c>
      <c r="D44" s="66">
        <v>3</v>
      </c>
      <c r="E44" s="67" t="s">
        <v>132</v>
      </c>
      <c r="F44" s="68">
        <v>35</v>
      </c>
      <c r="G44" s="65"/>
      <c r="H44" s="69"/>
      <c r="I44" s="70"/>
      <c r="J44" s="70"/>
      <c r="K44" s="34" t="s">
        <v>65</v>
      </c>
      <c r="L44" s="77">
        <v>44</v>
      </c>
      <c r="M44" s="77"/>
      <c r="N44" s="72"/>
      <c r="O44" s="79" t="s">
        <v>401</v>
      </c>
      <c r="P44" s="81">
        <v>43468.390173611115</v>
      </c>
      <c r="Q44" s="79" t="s">
        <v>410</v>
      </c>
      <c r="R44" s="79"/>
      <c r="S44" s="79"/>
      <c r="T44" s="79"/>
      <c r="U44" s="79"/>
      <c r="V44" s="82" t="s">
        <v>612</v>
      </c>
      <c r="W44" s="81">
        <v>43468.390173611115</v>
      </c>
      <c r="X44" s="82" t="s">
        <v>654</v>
      </c>
      <c r="Y44" s="79"/>
      <c r="Z44" s="79"/>
      <c r="AA44" s="85" t="s">
        <v>817</v>
      </c>
      <c r="AB44" s="79"/>
      <c r="AC44" s="79" t="b">
        <v>0</v>
      </c>
      <c r="AD44" s="79">
        <v>0</v>
      </c>
      <c r="AE44" s="85" t="s">
        <v>1072</v>
      </c>
      <c r="AF44" s="79" t="b">
        <v>0</v>
      </c>
      <c r="AG44" s="79" t="s">
        <v>1154</v>
      </c>
      <c r="AH44" s="79"/>
      <c r="AI44" s="85" t="s">
        <v>1072</v>
      </c>
      <c r="AJ44" s="79" t="b">
        <v>0</v>
      </c>
      <c r="AK44" s="79">
        <v>3</v>
      </c>
      <c r="AL44" s="85" t="s">
        <v>887</v>
      </c>
      <c r="AM44" s="79" t="s">
        <v>1160</v>
      </c>
      <c r="AN44" s="79" t="b">
        <v>0</v>
      </c>
      <c r="AO44" s="85" t="s">
        <v>887</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221</v>
      </c>
      <c r="B45" s="64" t="s">
        <v>241</v>
      </c>
      <c r="C45" s="65" t="s">
        <v>3273</v>
      </c>
      <c r="D45" s="66">
        <v>3</v>
      </c>
      <c r="E45" s="67" t="s">
        <v>132</v>
      </c>
      <c r="F45" s="68">
        <v>35</v>
      </c>
      <c r="G45" s="65"/>
      <c r="H45" s="69"/>
      <c r="I45" s="70"/>
      <c r="J45" s="70"/>
      <c r="K45" s="34" t="s">
        <v>65</v>
      </c>
      <c r="L45" s="77">
        <v>45</v>
      </c>
      <c r="M45" s="77"/>
      <c r="N45" s="72"/>
      <c r="O45" s="79" t="s">
        <v>401</v>
      </c>
      <c r="P45" s="81">
        <v>43468.390173611115</v>
      </c>
      <c r="Q45" s="79" t="s">
        <v>410</v>
      </c>
      <c r="R45" s="79"/>
      <c r="S45" s="79"/>
      <c r="T45" s="79"/>
      <c r="U45" s="79"/>
      <c r="V45" s="82" t="s">
        <v>612</v>
      </c>
      <c r="W45" s="81">
        <v>43468.390173611115</v>
      </c>
      <c r="X45" s="82" t="s">
        <v>654</v>
      </c>
      <c r="Y45" s="79"/>
      <c r="Z45" s="79"/>
      <c r="AA45" s="85" t="s">
        <v>817</v>
      </c>
      <c r="AB45" s="79"/>
      <c r="AC45" s="79" t="b">
        <v>0</v>
      </c>
      <c r="AD45" s="79">
        <v>0</v>
      </c>
      <c r="AE45" s="85" t="s">
        <v>1072</v>
      </c>
      <c r="AF45" s="79" t="b">
        <v>0</v>
      </c>
      <c r="AG45" s="79" t="s">
        <v>1154</v>
      </c>
      <c r="AH45" s="79"/>
      <c r="AI45" s="85" t="s">
        <v>1072</v>
      </c>
      <c r="AJ45" s="79" t="b">
        <v>0</v>
      </c>
      <c r="AK45" s="79">
        <v>3</v>
      </c>
      <c r="AL45" s="85" t="s">
        <v>887</v>
      </c>
      <c r="AM45" s="79" t="s">
        <v>1160</v>
      </c>
      <c r="AN45" s="79" t="b">
        <v>0</v>
      </c>
      <c r="AO45" s="85" t="s">
        <v>887</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1</v>
      </c>
      <c r="BD45" s="48">
        <v>0</v>
      </c>
      <c r="BE45" s="49">
        <v>0</v>
      </c>
      <c r="BF45" s="48">
        <v>0</v>
      </c>
      <c r="BG45" s="49">
        <v>0</v>
      </c>
      <c r="BH45" s="48">
        <v>0</v>
      </c>
      <c r="BI45" s="49">
        <v>0</v>
      </c>
      <c r="BJ45" s="48">
        <v>20</v>
      </c>
      <c r="BK45" s="49">
        <v>100</v>
      </c>
      <c r="BL45" s="48">
        <v>20</v>
      </c>
    </row>
    <row r="46" spans="1:64" ht="15">
      <c r="A46" s="64" t="s">
        <v>222</v>
      </c>
      <c r="B46" s="64" t="s">
        <v>249</v>
      </c>
      <c r="C46" s="65" t="s">
        <v>3273</v>
      </c>
      <c r="D46" s="66">
        <v>3</v>
      </c>
      <c r="E46" s="67" t="s">
        <v>132</v>
      </c>
      <c r="F46" s="68">
        <v>35</v>
      </c>
      <c r="G46" s="65"/>
      <c r="H46" s="69"/>
      <c r="I46" s="70"/>
      <c r="J46" s="70"/>
      <c r="K46" s="34" t="s">
        <v>65</v>
      </c>
      <c r="L46" s="77">
        <v>46</v>
      </c>
      <c r="M46" s="77"/>
      <c r="N46" s="72"/>
      <c r="O46" s="79" t="s">
        <v>401</v>
      </c>
      <c r="P46" s="81">
        <v>43468.771099537036</v>
      </c>
      <c r="Q46" s="79" t="s">
        <v>410</v>
      </c>
      <c r="R46" s="79"/>
      <c r="S46" s="79"/>
      <c r="T46" s="79"/>
      <c r="U46" s="79"/>
      <c r="V46" s="82" t="s">
        <v>613</v>
      </c>
      <c r="W46" s="81">
        <v>43468.771099537036</v>
      </c>
      <c r="X46" s="82" t="s">
        <v>655</v>
      </c>
      <c r="Y46" s="79"/>
      <c r="Z46" s="79"/>
      <c r="AA46" s="85" t="s">
        <v>818</v>
      </c>
      <c r="AB46" s="79"/>
      <c r="AC46" s="79" t="b">
        <v>0</v>
      </c>
      <c r="AD46" s="79">
        <v>0</v>
      </c>
      <c r="AE46" s="85" t="s">
        <v>1072</v>
      </c>
      <c r="AF46" s="79" t="b">
        <v>0</v>
      </c>
      <c r="AG46" s="79" t="s">
        <v>1154</v>
      </c>
      <c r="AH46" s="79"/>
      <c r="AI46" s="85" t="s">
        <v>1072</v>
      </c>
      <c r="AJ46" s="79" t="b">
        <v>0</v>
      </c>
      <c r="AK46" s="79">
        <v>0</v>
      </c>
      <c r="AL46" s="85" t="s">
        <v>887</v>
      </c>
      <c r="AM46" s="79" t="s">
        <v>1158</v>
      </c>
      <c r="AN46" s="79" t="b">
        <v>0</v>
      </c>
      <c r="AO46" s="85" t="s">
        <v>887</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222</v>
      </c>
      <c r="B47" s="64" t="s">
        <v>241</v>
      </c>
      <c r="C47" s="65" t="s">
        <v>3273</v>
      </c>
      <c r="D47" s="66">
        <v>3</v>
      </c>
      <c r="E47" s="67" t="s">
        <v>132</v>
      </c>
      <c r="F47" s="68">
        <v>35</v>
      </c>
      <c r="G47" s="65"/>
      <c r="H47" s="69"/>
      <c r="I47" s="70"/>
      <c r="J47" s="70"/>
      <c r="K47" s="34" t="s">
        <v>65</v>
      </c>
      <c r="L47" s="77">
        <v>47</v>
      </c>
      <c r="M47" s="77"/>
      <c r="N47" s="72"/>
      <c r="O47" s="79" t="s">
        <v>401</v>
      </c>
      <c r="P47" s="81">
        <v>43468.771099537036</v>
      </c>
      <c r="Q47" s="79" t="s">
        <v>410</v>
      </c>
      <c r="R47" s="79"/>
      <c r="S47" s="79"/>
      <c r="T47" s="79"/>
      <c r="U47" s="79"/>
      <c r="V47" s="82" t="s">
        <v>613</v>
      </c>
      <c r="W47" s="81">
        <v>43468.771099537036</v>
      </c>
      <c r="X47" s="82" t="s">
        <v>655</v>
      </c>
      <c r="Y47" s="79"/>
      <c r="Z47" s="79"/>
      <c r="AA47" s="85" t="s">
        <v>818</v>
      </c>
      <c r="AB47" s="79"/>
      <c r="AC47" s="79" t="b">
        <v>0</v>
      </c>
      <c r="AD47" s="79">
        <v>0</v>
      </c>
      <c r="AE47" s="85" t="s">
        <v>1072</v>
      </c>
      <c r="AF47" s="79" t="b">
        <v>0</v>
      </c>
      <c r="AG47" s="79" t="s">
        <v>1154</v>
      </c>
      <c r="AH47" s="79"/>
      <c r="AI47" s="85" t="s">
        <v>1072</v>
      </c>
      <c r="AJ47" s="79" t="b">
        <v>0</v>
      </c>
      <c r="AK47" s="79">
        <v>0</v>
      </c>
      <c r="AL47" s="85" t="s">
        <v>887</v>
      </c>
      <c r="AM47" s="79" t="s">
        <v>1158</v>
      </c>
      <c r="AN47" s="79" t="b">
        <v>0</v>
      </c>
      <c r="AO47" s="85" t="s">
        <v>887</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1</v>
      </c>
      <c r="BD47" s="48">
        <v>0</v>
      </c>
      <c r="BE47" s="49">
        <v>0</v>
      </c>
      <c r="BF47" s="48">
        <v>0</v>
      </c>
      <c r="BG47" s="49">
        <v>0</v>
      </c>
      <c r="BH47" s="48">
        <v>0</v>
      </c>
      <c r="BI47" s="49">
        <v>0</v>
      </c>
      <c r="BJ47" s="48">
        <v>20</v>
      </c>
      <c r="BK47" s="49">
        <v>100</v>
      </c>
      <c r="BL47" s="48">
        <v>20</v>
      </c>
    </row>
    <row r="48" spans="1:64" ht="15">
      <c r="A48" s="64" t="s">
        <v>223</v>
      </c>
      <c r="B48" s="64" t="s">
        <v>276</v>
      </c>
      <c r="C48" s="65" t="s">
        <v>3273</v>
      </c>
      <c r="D48" s="66">
        <v>3</v>
      </c>
      <c r="E48" s="67" t="s">
        <v>132</v>
      </c>
      <c r="F48" s="68">
        <v>35</v>
      </c>
      <c r="G48" s="65"/>
      <c r="H48" s="69"/>
      <c r="I48" s="70"/>
      <c r="J48" s="70"/>
      <c r="K48" s="34" t="s">
        <v>65</v>
      </c>
      <c r="L48" s="77">
        <v>48</v>
      </c>
      <c r="M48" s="77"/>
      <c r="N48" s="72"/>
      <c r="O48" s="79" t="s">
        <v>401</v>
      </c>
      <c r="P48" s="81">
        <v>43473.95741898148</v>
      </c>
      <c r="Q48" s="79" t="s">
        <v>411</v>
      </c>
      <c r="R48" s="82" t="s">
        <v>565</v>
      </c>
      <c r="S48" s="79" t="s">
        <v>588</v>
      </c>
      <c r="T48" s="79" t="s">
        <v>594</v>
      </c>
      <c r="U48" s="79"/>
      <c r="V48" s="82" t="s">
        <v>614</v>
      </c>
      <c r="W48" s="81">
        <v>43473.95741898148</v>
      </c>
      <c r="X48" s="82" t="s">
        <v>656</v>
      </c>
      <c r="Y48" s="79">
        <v>34.07878</v>
      </c>
      <c r="Z48" s="79">
        <v>-118.36113</v>
      </c>
      <c r="AA48" s="85" t="s">
        <v>819</v>
      </c>
      <c r="AB48" s="79"/>
      <c r="AC48" s="79" t="b">
        <v>0</v>
      </c>
      <c r="AD48" s="79">
        <v>2</v>
      </c>
      <c r="AE48" s="85" t="s">
        <v>1072</v>
      </c>
      <c r="AF48" s="79" t="b">
        <v>0</v>
      </c>
      <c r="AG48" s="79" t="s">
        <v>1154</v>
      </c>
      <c r="AH48" s="79"/>
      <c r="AI48" s="85" t="s">
        <v>1072</v>
      </c>
      <c r="AJ48" s="79" t="b">
        <v>0</v>
      </c>
      <c r="AK48" s="79">
        <v>0</v>
      </c>
      <c r="AL48" s="85" t="s">
        <v>1072</v>
      </c>
      <c r="AM48" s="79" t="s">
        <v>1159</v>
      </c>
      <c r="AN48" s="79" t="b">
        <v>0</v>
      </c>
      <c r="AO48" s="85" t="s">
        <v>819</v>
      </c>
      <c r="AP48" s="79" t="s">
        <v>176</v>
      </c>
      <c r="AQ48" s="79">
        <v>0</v>
      </c>
      <c r="AR48" s="79">
        <v>0</v>
      </c>
      <c r="AS48" s="79" t="s">
        <v>1167</v>
      </c>
      <c r="AT48" s="79" t="s">
        <v>1177</v>
      </c>
      <c r="AU48" s="79" t="s">
        <v>1178</v>
      </c>
      <c r="AV48" s="79" t="s">
        <v>1179</v>
      </c>
      <c r="AW48" s="79" t="s">
        <v>1188</v>
      </c>
      <c r="AX48" s="79" t="s">
        <v>1197</v>
      </c>
      <c r="AY48" s="79" t="s">
        <v>1206</v>
      </c>
      <c r="AZ48" s="82" t="s">
        <v>1208</v>
      </c>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223</v>
      </c>
      <c r="B49" s="64" t="s">
        <v>245</v>
      </c>
      <c r="C49" s="65" t="s">
        <v>3273</v>
      </c>
      <c r="D49" s="66">
        <v>3</v>
      </c>
      <c r="E49" s="67" t="s">
        <v>132</v>
      </c>
      <c r="F49" s="68">
        <v>35</v>
      </c>
      <c r="G49" s="65"/>
      <c r="H49" s="69"/>
      <c r="I49" s="70"/>
      <c r="J49" s="70"/>
      <c r="K49" s="34" t="s">
        <v>65</v>
      </c>
      <c r="L49" s="77">
        <v>49</v>
      </c>
      <c r="M49" s="77"/>
      <c r="N49" s="72"/>
      <c r="O49" s="79" t="s">
        <v>401</v>
      </c>
      <c r="P49" s="81">
        <v>43473.95741898148</v>
      </c>
      <c r="Q49" s="79" t="s">
        <v>411</v>
      </c>
      <c r="R49" s="82" t="s">
        <v>565</v>
      </c>
      <c r="S49" s="79" t="s">
        <v>588</v>
      </c>
      <c r="T49" s="79" t="s">
        <v>594</v>
      </c>
      <c r="U49" s="79"/>
      <c r="V49" s="82" t="s">
        <v>614</v>
      </c>
      <c r="W49" s="81">
        <v>43473.95741898148</v>
      </c>
      <c r="X49" s="82" t="s">
        <v>656</v>
      </c>
      <c r="Y49" s="79">
        <v>34.07878</v>
      </c>
      <c r="Z49" s="79">
        <v>-118.36113</v>
      </c>
      <c r="AA49" s="85" t="s">
        <v>819</v>
      </c>
      <c r="AB49" s="79"/>
      <c r="AC49" s="79" t="b">
        <v>0</v>
      </c>
      <c r="AD49" s="79">
        <v>2</v>
      </c>
      <c r="AE49" s="85" t="s">
        <v>1072</v>
      </c>
      <c r="AF49" s="79" t="b">
        <v>0</v>
      </c>
      <c r="AG49" s="79" t="s">
        <v>1154</v>
      </c>
      <c r="AH49" s="79"/>
      <c r="AI49" s="85" t="s">
        <v>1072</v>
      </c>
      <c r="AJ49" s="79" t="b">
        <v>0</v>
      </c>
      <c r="AK49" s="79">
        <v>0</v>
      </c>
      <c r="AL49" s="85" t="s">
        <v>1072</v>
      </c>
      <c r="AM49" s="79" t="s">
        <v>1159</v>
      </c>
      <c r="AN49" s="79" t="b">
        <v>0</v>
      </c>
      <c r="AO49" s="85" t="s">
        <v>819</v>
      </c>
      <c r="AP49" s="79" t="s">
        <v>176</v>
      </c>
      <c r="AQ49" s="79">
        <v>0</v>
      </c>
      <c r="AR49" s="79">
        <v>0</v>
      </c>
      <c r="AS49" s="79" t="s">
        <v>1167</v>
      </c>
      <c r="AT49" s="79" t="s">
        <v>1177</v>
      </c>
      <c r="AU49" s="79" t="s">
        <v>1178</v>
      </c>
      <c r="AV49" s="79" t="s">
        <v>1179</v>
      </c>
      <c r="AW49" s="79" t="s">
        <v>1188</v>
      </c>
      <c r="AX49" s="79" t="s">
        <v>1197</v>
      </c>
      <c r="AY49" s="79" t="s">
        <v>1206</v>
      </c>
      <c r="AZ49" s="82" t="s">
        <v>1208</v>
      </c>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223</v>
      </c>
      <c r="B50" s="64" t="s">
        <v>241</v>
      </c>
      <c r="C50" s="65" t="s">
        <v>3273</v>
      </c>
      <c r="D50" s="66">
        <v>3</v>
      </c>
      <c r="E50" s="67" t="s">
        <v>132</v>
      </c>
      <c r="F50" s="68">
        <v>35</v>
      </c>
      <c r="G50" s="65"/>
      <c r="H50" s="69"/>
      <c r="I50" s="70"/>
      <c r="J50" s="70"/>
      <c r="K50" s="34" t="s">
        <v>65</v>
      </c>
      <c r="L50" s="77">
        <v>50</v>
      </c>
      <c r="M50" s="77"/>
      <c r="N50" s="72"/>
      <c r="O50" s="79" t="s">
        <v>401</v>
      </c>
      <c r="P50" s="81">
        <v>43473.95741898148</v>
      </c>
      <c r="Q50" s="79" t="s">
        <v>411</v>
      </c>
      <c r="R50" s="82" t="s">
        <v>565</v>
      </c>
      <c r="S50" s="79" t="s">
        <v>588</v>
      </c>
      <c r="T50" s="79" t="s">
        <v>594</v>
      </c>
      <c r="U50" s="79"/>
      <c r="V50" s="82" t="s">
        <v>614</v>
      </c>
      <c r="W50" s="81">
        <v>43473.95741898148</v>
      </c>
      <c r="X50" s="82" t="s">
        <v>656</v>
      </c>
      <c r="Y50" s="79">
        <v>34.07878</v>
      </c>
      <c r="Z50" s="79">
        <v>-118.36113</v>
      </c>
      <c r="AA50" s="85" t="s">
        <v>819</v>
      </c>
      <c r="AB50" s="79"/>
      <c r="AC50" s="79" t="b">
        <v>0</v>
      </c>
      <c r="AD50" s="79">
        <v>2</v>
      </c>
      <c r="AE50" s="85" t="s">
        <v>1072</v>
      </c>
      <c r="AF50" s="79" t="b">
        <v>0</v>
      </c>
      <c r="AG50" s="79" t="s">
        <v>1154</v>
      </c>
      <c r="AH50" s="79"/>
      <c r="AI50" s="85" t="s">
        <v>1072</v>
      </c>
      <c r="AJ50" s="79" t="b">
        <v>0</v>
      </c>
      <c r="AK50" s="79">
        <v>0</v>
      </c>
      <c r="AL50" s="85" t="s">
        <v>1072</v>
      </c>
      <c r="AM50" s="79" t="s">
        <v>1159</v>
      </c>
      <c r="AN50" s="79" t="b">
        <v>0</v>
      </c>
      <c r="AO50" s="85" t="s">
        <v>819</v>
      </c>
      <c r="AP50" s="79" t="s">
        <v>176</v>
      </c>
      <c r="AQ50" s="79">
        <v>0</v>
      </c>
      <c r="AR50" s="79">
        <v>0</v>
      </c>
      <c r="AS50" s="79" t="s">
        <v>1167</v>
      </c>
      <c r="AT50" s="79" t="s">
        <v>1177</v>
      </c>
      <c r="AU50" s="79" t="s">
        <v>1178</v>
      </c>
      <c r="AV50" s="79" t="s">
        <v>1179</v>
      </c>
      <c r="AW50" s="79" t="s">
        <v>1188</v>
      </c>
      <c r="AX50" s="79" t="s">
        <v>1197</v>
      </c>
      <c r="AY50" s="79" t="s">
        <v>1206</v>
      </c>
      <c r="AZ50" s="82" t="s">
        <v>1208</v>
      </c>
      <c r="BA50">
        <v>1</v>
      </c>
      <c r="BB50" s="78" t="str">
        <f>REPLACE(INDEX(GroupVertices[Group],MATCH(Edges[[#This Row],[Vertex 1]],GroupVertices[Vertex],0)),1,1,"")</f>
        <v>2</v>
      </c>
      <c r="BC50" s="78" t="str">
        <f>REPLACE(INDEX(GroupVertices[Group],MATCH(Edges[[#This Row],[Vertex 2]],GroupVertices[Vertex],0)),1,1,"")</f>
        <v>1</v>
      </c>
      <c r="BD50" s="48">
        <v>0</v>
      </c>
      <c r="BE50" s="49">
        <v>0</v>
      </c>
      <c r="BF50" s="48">
        <v>0</v>
      </c>
      <c r="BG50" s="49">
        <v>0</v>
      </c>
      <c r="BH50" s="48">
        <v>0</v>
      </c>
      <c r="BI50" s="49">
        <v>0</v>
      </c>
      <c r="BJ50" s="48">
        <v>28</v>
      </c>
      <c r="BK50" s="49">
        <v>100</v>
      </c>
      <c r="BL50" s="48">
        <v>28</v>
      </c>
    </row>
    <row r="51" spans="1:64" ht="15">
      <c r="A51" s="64" t="s">
        <v>224</v>
      </c>
      <c r="B51" s="64" t="s">
        <v>241</v>
      </c>
      <c r="C51" s="65" t="s">
        <v>3273</v>
      </c>
      <c r="D51" s="66">
        <v>3</v>
      </c>
      <c r="E51" s="67" t="s">
        <v>132</v>
      </c>
      <c r="F51" s="68">
        <v>35</v>
      </c>
      <c r="G51" s="65"/>
      <c r="H51" s="69"/>
      <c r="I51" s="70"/>
      <c r="J51" s="70"/>
      <c r="K51" s="34" t="s">
        <v>65</v>
      </c>
      <c r="L51" s="77">
        <v>51</v>
      </c>
      <c r="M51" s="77"/>
      <c r="N51" s="72"/>
      <c r="O51" s="79" t="s">
        <v>401</v>
      </c>
      <c r="P51" s="81">
        <v>43487.6165625</v>
      </c>
      <c r="Q51" s="79" t="s">
        <v>412</v>
      </c>
      <c r="R51" s="79"/>
      <c r="S51" s="79"/>
      <c r="T51" s="79" t="s">
        <v>595</v>
      </c>
      <c r="U51" s="79"/>
      <c r="V51" s="82" t="s">
        <v>615</v>
      </c>
      <c r="W51" s="81">
        <v>43487.6165625</v>
      </c>
      <c r="X51" s="82" t="s">
        <v>657</v>
      </c>
      <c r="Y51" s="79"/>
      <c r="Z51" s="79"/>
      <c r="AA51" s="85" t="s">
        <v>820</v>
      </c>
      <c r="AB51" s="79"/>
      <c r="AC51" s="79" t="b">
        <v>0</v>
      </c>
      <c r="AD51" s="79">
        <v>1</v>
      </c>
      <c r="AE51" s="85" t="s">
        <v>1072</v>
      </c>
      <c r="AF51" s="79" t="b">
        <v>0</v>
      </c>
      <c r="AG51" s="79" t="s">
        <v>1154</v>
      </c>
      <c r="AH51" s="79"/>
      <c r="AI51" s="85" t="s">
        <v>1072</v>
      </c>
      <c r="AJ51" s="79" t="b">
        <v>0</v>
      </c>
      <c r="AK51" s="79">
        <v>0</v>
      </c>
      <c r="AL51" s="85" t="s">
        <v>1072</v>
      </c>
      <c r="AM51" s="79" t="s">
        <v>1160</v>
      </c>
      <c r="AN51" s="79" t="b">
        <v>0</v>
      </c>
      <c r="AO51" s="85" t="s">
        <v>820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5.882352941176471</v>
      </c>
      <c r="BF51" s="48">
        <v>0</v>
      </c>
      <c r="BG51" s="49">
        <v>0</v>
      </c>
      <c r="BH51" s="48">
        <v>0</v>
      </c>
      <c r="BI51" s="49">
        <v>0</v>
      </c>
      <c r="BJ51" s="48">
        <v>16</v>
      </c>
      <c r="BK51" s="49">
        <v>94.11764705882354</v>
      </c>
      <c r="BL51" s="48">
        <v>17</v>
      </c>
    </row>
    <row r="52" spans="1:64" ht="15">
      <c r="A52" s="64" t="s">
        <v>225</v>
      </c>
      <c r="B52" s="64" t="s">
        <v>245</v>
      </c>
      <c r="C52" s="65" t="s">
        <v>3273</v>
      </c>
      <c r="D52" s="66">
        <v>3</v>
      </c>
      <c r="E52" s="67" t="s">
        <v>132</v>
      </c>
      <c r="F52" s="68">
        <v>35</v>
      </c>
      <c r="G52" s="65"/>
      <c r="H52" s="69"/>
      <c r="I52" s="70"/>
      <c r="J52" s="70"/>
      <c r="K52" s="34" t="s">
        <v>65</v>
      </c>
      <c r="L52" s="77">
        <v>52</v>
      </c>
      <c r="M52" s="77"/>
      <c r="N52" s="72"/>
      <c r="O52" s="79" t="s">
        <v>401</v>
      </c>
      <c r="P52" s="81">
        <v>43492.10890046296</v>
      </c>
      <c r="Q52" s="79" t="s">
        <v>413</v>
      </c>
      <c r="R52" s="82" t="s">
        <v>566</v>
      </c>
      <c r="S52" s="79" t="s">
        <v>589</v>
      </c>
      <c r="T52" s="79"/>
      <c r="U52" s="79"/>
      <c r="V52" s="82" t="s">
        <v>616</v>
      </c>
      <c r="W52" s="81">
        <v>43492.10890046296</v>
      </c>
      <c r="X52" s="82" t="s">
        <v>658</v>
      </c>
      <c r="Y52" s="79"/>
      <c r="Z52" s="79"/>
      <c r="AA52" s="85" t="s">
        <v>821</v>
      </c>
      <c r="AB52" s="79"/>
      <c r="AC52" s="79" t="b">
        <v>0</v>
      </c>
      <c r="AD52" s="79">
        <v>0</v>
      </c>
      <c r="AE52" s="85" t="s">
        <v>1071</v>
      </c>
      <c r="AF52" s="79" t="b">
        <v>0</v>
      </c>
      <c r="AG52" s="79" t="s">
        <v>1154</v>
      </c>
      <c r="AH52" s="79"/>
      <c r="AI52" s="85" t="s">
        <v>1072</v>
      </c>
      <c r="AJ52" s="79" t="b">
        <v>0</v>
      </c>
      <c r="AK52" s="79">
        <v>0</v>
      </c>
      <c r="AL52" s="85" t="s">
        <v>1072</v>
      </c>
      <c r="AM52" s="79" t="s">
        <v>1160</v>
      </c>
      <c r="AN52" s="79" t="b">
        <v>1</v>
      </c>
      <c r="AO52" s="85" t="s">
        <v>821</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225</v>
      </c>
      <c r="B53" s="64" t="s">
        <v>241</v>
      </c>
      <c r="C53" s="65" t="s">
        <v>3273</v>
      </c>
      <c r="D53" s="66">
        <v>3</v>
      </c>
      <c r="E53" s="67" t="s">
        <v>132</v>
      </c>
      <c r="F53" s="68">
        <v>35</v>
      </c>
      <c r="G53" s="65"/>
      <c r="H53" s="69"/>
      <c r="I53" s="70"/>
      <c r="J53" s="70"/>
      <c r="K53" s="34" t="s">
        <v>65</v>
      </c>
      <c r="L53" s="77">
        <v>53</v>
      </c>
      <c r="M53" s="77"/>
      <c r="N53" s="72"/>
      <c r="O53" s="79" t="s">
        <v>402</v>
      </c>
      <c r="P53" s="81">
        <v>43492.10890046296</v>
      </c>
      <c r="Q53" s="79" t="s">
        <v>413</v>
      </c>
      <c r="R53" s="82" t="s">
        <v>566</v>
      </c>
      <c r="S53" s="79" t="s">
        <v>589</v>
      </c>
      <c r="T53" s="79"/>
      <c r="U53" s="79"/>
      <c r="V53" s="82" t="s">
        <v>616</v>
      </c>
      <c r="W53" s="81">
        <v>43492.10890046296</v>
      </c>
      <c r="X53" s="82" t="s">
        <v>658</v>
      </c>
      <c r="Y53" s="79"/>
      <c r="Z53" s="79"/>
      <c r="AA53" s="85" t="s">
        <v>821</v>
      </c>
      <c r="AB53" s="79"/>
      <c r="AC53" s="79" t="b">
        <v>0</v>
      </c>
      <c r="AD53" s="79">
        <v>0</v>
      </c>
      <c r="AE53" s="85" t="s">
        <v>1071</v>
      </c>
      <c r="AF53" s="79" t="b">
        <v>0</v>
      </c>
      <c r="AG53" s="79" t="s">
        <v>1154</v>
      </c>
      <c r="AH53" s="79"/>
      <c r="AI53" s="85" t="s">
        <v>1072</v>
      </c>
      <c r="AJ53" s="79" t="b">
        <v>0</v>
      </c>
      <c r="AK53" s="79">
        <v>0</v>
      </c>
      <c r="AL53" s="85" t="s">
        <v>1072</v>
      </c>
      <c r="AM53" s="79" t="s">
        <v>1160</v>
      </c>
      <c r="AN53" s="79" t="b">
        <v>1</v>
      </c>
      <c r="AO53" s="85" t="s">
        <v>821</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v>2</v>
      </c>
      <c r="BE53" s="49">
        <v>12.5</v>
      </c>
      <c r="BF53" s="48">
        <v>1</v>
      </c>
      <c r="BG53" s="49">
        <v>6.25</v>
      </c>
      <c r="BH53" s="48">
        <v>0</v>
      </c>
      <c r="BI53" s="49">
        <v>0</v>
      </c>
      <c r="BJ53" s="48">
        <v>13</v>
      </c>
      <c r="BK53" s="49">
        <v>81.25</v>
      </c>
      <c r="BL53" s="48">
        <v>16</v>
      </c>
    </row>
    <row r="54" spans="1:64" ht="15">
      <c r="A54" s="64" t="s">
        <v>226</v>
      </c>
      <c r="B54" s="64" t="s">
        <v>241</v>
      </c>
      <c r="C54" s="65" t="s">
        <v>3273</v>
      </c>
      <c r="D54" s="66">
        <v>3</v>
      </c>
      <c r="E54" s="67" t="s">
        <v>132</v>
      </c>
      <c r="F54" s="68">
        <v>35</v>
      </c>
      <c r="G54" s="65"/>
      <c r="H54" s="69"/>
      <c r="I54" s="70"/>
      <c r="J54" s="70"/>
      <c r="K54" s="34" t="s">
        <v>65</v>
      </c>
      <c r="L54" s="77">
        <v>54</v>
      </c>
      <c r="M54" s="77"/>
      <c r="N54" s="72"/>
      <c r="O54" s="79" t="s">
        <v>401</v>
      </c>
      <c r="P54" s="81">
        <v>43496.085231481484</v>
      </c>
      <c r="Q54" s="79" t="s">
        <v>414</v>
      </c>
      <c r="R54" s="82" t="s">
        <v>567</v>
      </c>
      <c r="S54" s="79" t="s">
        <v>589</v>
      </c>
      <c r="T54" s="79" t="s">
        <v>596</v>
      </c>
      <c r="U54" s="79"/>
      <c r="V54" s="82" t="s">
        <v>617</v>
      </c>
      <c r="W54" s="81">
        <v>43496.085231481484</v>
      </c>
      <c r="X54" s="82" t="s">
        <v>659</v>
      </c>
      <c r="Y54" s="79"/>
      <c r="Z54" s="79"/>
      <c r="AA54" s="85" t="s">
        <v>822</v>
      </c>
      <c r="AB54" s="79"/>
      <c r="AC54" s="79" t="b">
        <v>0</v>
      </c>
      <c r="AD54" s="79">
        <v>0</v>
      </c>
      <c r="AE54" s="85" t="s">
        <v>1072</v>
      </c>
      <c r="AF54" s="79" t="b">
        <v>0</v>
      </c>
      <c r="AG54" s="79" t="s">
        <v>1154</v>
      </c>
      <c r="AH54" s="79"/>
      <c r="AI54" s="85" t="s">
        <v>1072</v>
      </c>
      <c r="AJ54" s="79" t="b">
        <v>0</v>
      </c>
      <c r="AK54" s="79">
        <v>0</v>
      </c>
      <c r="AL54" s="85" t="s">
        <v>1072</v>
      </c>
      <c r="AM54" s="79" t="s">
        <v>1159</v>
      </c>
      <c r="AN54" s="79" t="b">
        <v>1</v>
      </c>
      <c r="AO54" s="85" t="s">
        <v>822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10</v>
      </c>
      <c r="BF54" s="48">
        <v>0</v>
      </c>
      <c r="BG54" s="49">
        <v>0</v>
      </c>
      <c r="BH54" s="48">
        <v>0</v>
      </c>
      <c r="BI54" s="49">
        <v>0</v>
      </c>
      <c r="BJ54" s="48">
        <v>9</v>
      </c>
      <c r="BK54" s="49">
        <v>90</v>
      </c>
      <c r="BL54" s="48">
        <v>10</v>
      </c>
    </row>
    <row r="55" spans="1:64" ht="15">
      <c r="A55" s="64" t="s">
        <v>227</v>
      </c>
      <c r="B55" s="64" t="s">
        <v>281</v>
      </c>
      <c r="C55" s="65" t="s">
        <v>3273</v>
      </c>
      <c r="D55" s="66">
        <v>3</v>
      </c>
      <c r="E55" s="67" t="s">
        <v>132</v>
      </c>
      <c r="F55" s="68">
        <v>35</v>
      </c>
      <c r="G55" s="65"/>
      <c r="H55" s="69"/>
      <c r="I55" s="70"/>
      <c r="J55" s="70"/>
      <c r="K55" s="34" t="s">
        <v>65</v>
      </c>
      <c r="L55" s="77">
        <v>55</v>
      </c>
      <c r="M55" s="77"/>
      <c r="N55" s="72"/>
      <c r="O55" s="79" t="s">
        <v>401</v>
      </c>
      <c r="P55" s="81">
        <v>43449.72258101852</v>
      </c>
      <c r="Q55" s="79" t="s">
        <v>415</v>
      </c>
      <c r="R55" s="79"/>
      <c r="S55" s="79"/>
      <c r="T55" s="79"/>
      <c r="U55" s="79"/>
      <c r="V55" s="82" t="s">
        <v>618</v>
      </c>
      <c r="W55" s="81">
        <v>43449.72258101852</v>
      </c>
      <c r="X55" s="82" t="s">
        <v>660</v>
      </c>
      <c r="Y55" s="79"/>
      <c r="Z55" s="79"/>
      <c r="AA55" s="85" t="s">
        <v>823</v>
      </c>
      <c r="AB55" s="85" t="s">
        <v>855</v>
      </c>
      <c r="AC55" s="79" t="b">
        <v>0</v>
      </c>
      <c r="AD55" s="79">
        <v>3</v>
      </c>
      <c r="AE55" s="85" t="s">
        <v>1071</v>
      </c>
      <c r="AF55" s="79" t="b">
        <v>0</v>
      </c>
      <c r="AG55" s="79" t="s">
        <v>1154</v>
      </c>
      <c r="AH55" s="79"/>
      <c r="AI55" s="85" t="s">
        <v>1072</v>
      </c>
      <c r="AJ55" s="79" t="b">
        <v>0</v>
      </c>
      <c r="AK55" s="79">
        <v>0</v>
      </c>
      <c r="AL55" s="85" t="s">
        <v>1072</v>
      </c>
      <c r="AM55" s="79" t="s">
        <v>1160</v>
      </c>
      <c r="AN55" s="79" t="b">
        <v>0</v>
      </c>
      <c r="AO55" s="85" t="s">
        <v>855</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228</v>
      </c>
      <c r="B56" s="64" t="s">
        <v>241</v>
      </c>
      <c r="C56" s="65" t="s">
        <v>3273</v>
      </c>
      <c r="D56" s="66">
        <v>3</v>
      </c>
      <c r="E56" s="67" t="s">
        <v>132</v>
      </c>
      <c r="F56" s="68">
        <v>35</v>
      </c>
      <c r="G56" s="65"/>
      <c r="H56" s="69"/>
      <c r="I56" s="70"/>
      <c r="J56" s="70"/>
      <c r="K56" s="34" t="s">
        <v>65</v>
      </c>
      <c r="L56" s="77">
        <v>56</v>
      </c>
      <c r="M56" s="77"/>
      <c r="N56" s="72"/>
      <c r="O56" s="79" t="s">
        <v>402</v>
      </c>
      <c r="P56" s="81">
        <v>43499.9053125</v>
      </c>
      <c r="Q56" s="79" t="s">
        <v>416</v>
      </c>
      <c r="R56" s="82" t="s">
        <v>568</v>
      </c>
      <c r="S56" s="79" t="s">
        <v>589</v>
      </c>
      <c r="T56" s="79"/>
      <c r="U56" s="79"/>
      <c r="V56" s="82" t="s">
        <v>619</v>
      </c>
      <c r="W56" s="81">
        <v>43499.9053125</v>
      </c>
      <c r="X56" s="82" t="s">
        <v>661</v>
      </c>
      <c r="Y56" s="79"/>
      <c r="Z56" s="79"/>
      <c r="AA56" s="85" t="s">
        <v>824</v>
      </c>
      <c r="AB56" s="79"/>
      <c r="AC56" s="79" t="b">
        <v>0</v>
      </c>
      <c r="AD56" s="79">
        <v>0</v>
      </c>
      <c r="AE56" s="85" t="s">
        <v>1071</v>
      </c>
      <c r="AF56" s="79" t="b">
        <v>1</v>
      </c>
      <c r="AG56" s="79" t="s">
        <v>1153</v>
      </c>
      <c r="AH56" s="79"/>
      <c r="AI56" s="85" t="s">
        <v>1157</v>
      </c>
      <c r="AJ56" s="79" t="b">
        <v>0</v>
      </c>
      <c r="AK56" s="79">
        <v>0</v>
      </c>
      <c r="AL56" s="85" t="s">
        <v>1072</v>
      </c>
      <c r="AM56" s="79" t="s">
        <v>1158</v>
      </c>
      <c r="AN56" s="79" t="b">
        <v>0</v>
      </c>
      <c r="AO56" s="85" t="s">
        <v>824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5</v>
      </c>
      <c r="BK56" s="49">
        <v>100</v>
      </c>
      <c r="BL56" s="48">
        <v>5</v>
      </c>
    </row>
    <row r="57" spans="1:64" ht="15">
      <c r="A57" s="64" t="s">
        <v>229</v>
      </c>
      <c r="B57" s="64" t="s">
        <v>241</v>
      </c>
      <c r="C57" s="65" t="s">
        <v>3273</v>
      </c>
      <c r="D57" s="66">
        <v>3</v>
      </c>
      <c r="E57" s="67" t="s">
        <v>132</v>
      </c>
      <c r="F57" s="68">
        <v>35</v>
      </c>
      <c r="G57" s="65"/>
      <c r="H57" s="69"/>
      <c r="I57" s="70"/>
      <c r="J57" s="70"/>
      <c r="K57" s="34" t="s">
        <v>65</v>
      </c>
      <c r="L57" s="77">
        <v>57</v>
      </c>
      <c r="M57" s="77"/>
      <c r="N57" s="72"/>
      <c r="O57" s="79" t="s">
        <v>402</v>
      </c>
      <c r="P57" s="81">
        <v>43499.955729166664</v>
      </c>
      <c r="Q57" s="79" t="s">
        <v>417</v>
      </c>
      <c r="R57" s="82" t="s">
        <v>569</v>
      </c>
      <c r="S57" s="79" t="s">
        <v>589</v>
      </c>
      <c r="T57" s="79"/>
      <c r="U57" s="79"/>
      <c r="V57" s="82" t="s">
        <v>620</v>
      </c>
      <c r="W57" s="81">
        <v>43499.955729166664</v>
      </c>
      <c r="X57" s="82" t="s">
        <v>662</v>
      </c>
      <c r="Y57" s="79"/>
      <c r="Z57" s="79"/>
      <c r="AA57" s="85" t="s">
        <v>825</v>
      </c>
      <c r="AB57" s="79"/>
      <c r="AC57" s="79" t="b">
        <v>0</v>
      </c>
      <c r="AD57" s="79">
        <v>1</v>
      </c>
      <c r="AE57" s="85" t="s">
        <v>1071</v>
      </c>
      <c r="AF57" s="79" t="b">
        <v>1</v>
      </c>
      <c r="AG57" s="79" t="s">
        <v>1153</v>
      </c>
      <c r="AH57" s="79"/>
      <c r="AI57" s="85" t="s">
        <v>1157</v>
      </c>
      <c r="AJ57" s="79" t="b">
        <v>0</v>
      </c>
      <c r="AK57" s="79">
        <v>0</v>
      </c>
      <c r="AL57" s="85" t="s">
        <v>1072</v>
      </c>
      <c r="AM57" s="79" t="s">
        <v>1160</v>
      </c>
      <c r="AN57" s="79" t="b">
        <v>0</v>
      </c>
      <c r="AO57" s="85" t="s">
        <v>825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v>
      </c>
      <c r="BK57" s="49">
        <v>100</v>
      </c>
      <c r="BL57" s="48">
        <v>1</v>
      </c>
    </row>
    <row r="58" spans="1:64" ht="15">
      <c r="A58" s="64" t="s">
        <v>230</v>
      </c>
      <c r="B58" s="64" t="s">
        <v>241</v>
      </c>
      <c r="C58" s="65" t="s">
        <v>3274</v>
      </c>
      <c r="D58" s="66">
        <v>10</v>
      </c>
      <c r="E58" s="67" t="s">
        <v>136</v>
      </c>
      <c r="F58" s="68">
        <v>12</v>
      </c>
      <c r="G58" s="65"/>
      <c r="H58" s="69"/>
      <c r="I58" s="70"/>
      <c r="J58" s="70"/>
      <c r="K58" s="34" t="s">
        <v>65</v>
      </c>
      <c r="L58" s="77">
        <v>58</v>
      </c>
      <c r="M58" s="77"/>
      <c r="N58" s="72"/>
      <c r="O58" s="79" t="s">
        <v>402</v>
      </c>
      <c r="P58" s="81">
        <v>43470.544328703705</v>
      </c>
      <c r="Q58" s="79" t="s">
        <v>418</v>
      </c>
      <c r="R58" s="82" t="s">
        <v>570</v>
      </c>
      <c r="S58" s="79" t="s">
        <v>589</v>
      </c>
      <c r="T58" s="79"/>
      <c r="U58" s="79"/>
      <c r="V58" s="82" t="s">
        <v>621</v>
      </c>
      <c r="W58" s="81">
        <v>43470.544328703705</v>
      </c>
      <c r="X58" s="82" t="s">
        <v>663</v>
      </c>
      <c r="Y58" s="79"/>
      <c r="Z58" s="79"/>
      <c r="AA58" s="85" t="s">
        <v>826</v>
      </c>
      <c r="AB58" s="79"/>
      <c r="AC58" s="79" t="b">
        <v>0</v>
      </c>
      <c r="AD58" s="79">
        <v>0</v>
      </c>
      <c r="AE58" s="85" t="s">
        <v>1071</v>
      </c>
      <c r="AF58" s="79" t="b">
        <v>0</v>
      </c>
      <c r="AG58" s="79" t="s">
        <v>1154</v>
      </c>
      <c r="AH58" s="79"/>
      <c r="AI58" s="85" t="s">
        <v>1072</v>
      </c>
      <c r="AJ58" s="79" t="b">
        <v>0</v>
      </c>
      <c r="AK58" s="79">
        <v>0</v>
      </c>
      <c r="AL58" s="85" t="s">
        <v>1072</v>
      </c>
      <c r="AM58" s="79" t="s">
        <v>1162</v>
      </c>
      <c r="AN58" s="79" t="b">
        <v>1</v>
      </c>
      <c r="AO58" s="85" t="s">
        <v>826</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1</v>
      </c>
      <c r="BE58" s="49">
        <v>4.545454545454546</v>
      </c>
      <c r="BF58" s="48">
        <v>0</v>
      </c>
      <c r="BG58" s="49">
        <v>0</v>
      </c>
      <c r="BH58" s="48">
        <v>0</v>
      </c>
      <c r="BI58" s="49">
        <v>0</v>
      </c>
      <c r="BJ58" s="48">
        <v>21</v>
      </c>
      <c r="BK58" s="49">
        <v>95.45454545454545</v>
      </c>
      <c r="BL58" s="48">
        <v>22</v>
      </c>
    </row>
    <row r="59" spans="1:64" ht="15">
      <c r="A59" s="64" t="s">
        <v>230</v>
      </c>
      <c r="B59" s="64" t="s">
        <v>241</v>
      </c>
      <c r="C59" s="65" t="s">
        <v>3274</v>
      </c>
      <c r="D59" s="66">
        <v>10</v>
      </c>
      <c r="E59" s="67" t="s">
        <v>136</v>
      </c>
      <c r="F59" s="68">
        <v>12</v>
      </c>
      <c r="G59" s="65"/>
      <c r="H59" s="69"/>
      <c r="I59" s="70"/>
      <c r="J59" s="70"/>
      <c r="K59" s="34" t="s">
        <v>65</v>
      </c>
      <c r="L59" s="77">
        <v>59</v>
      </c>
      <c r="M59" s="77"/>
      <c r="N59" s="72"/>
      <c r="O59" s="79" t="s">
        <v>402</v>
      </c>
      <c r="P59" s="81">
        <v>43501.984606481485</v>
      </c>
      <c r="Q59" s="79" t="s">
        <v>419</v>
      </c>
      <c r="R59" s="79"/>
      <c r="S59" s="79"/>
      <c r="T59" s="79"/>
      <c r="U59" s="79"/>
      <c r="V59" s="82" t="s">
        <v>621</v>
      </c>
      <c r="W59" s="81">
        <v>43501.984606481485</v>
      </c>
      <c r="X59" s="82" t="s">
        <v>664</v>
      </c>
      <c r="Y59" s="79"/>
      <c r="Z59" s="79"/>
      <c r="AA59" s="85" t="s">
        <v>827</v>
      </c>
      <c r="AB59" s="85" t="s">
        <v>963</v>
      </c>
      <c r="AC59" s="79" t="b">
        <v>0</v>
      </c>
      <c r="AD59" s="79">
        <v>0</v>
      </c>
      <c r="AE59" s="85" t="s">
        <v>1071</v>
      </c>
      <c r="AF59" s="79" t="b">
        <v>0</v>
      </c>
      <c r="AG59" s="79" t="s">
        <v>1154</v>
      </c>
      <c r="AH59" s="79"/>
      <c r="AI59" s="85" t="s">
        <v>1072</v>
      </c>
      <c r="AJ59" s="79" t="b">
        <v>0</v>
      </c>
      <c r="AK59" s="79">
        <v>0</v>
      </c>
      <c r="AL59" s="85" t="s">
        <v>1072</v>
      </c>
      <c r="AM59" s="79" t="s">
        <v>1163</v>
      </c>
      <c r="AN59" s="79" t="b">
        <v>0</v>
      </c>
      <c r="AO59" s="85" t="s">
        <v>963</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2</v>
      </c>
      <c r="BE59" s="49">
        <v>4.651162790697675</v>
      </c>
      <c r="BF59" s="48">
        <v>2</v>
      </c>
      <c r="BG59" s="49">
        <v>4.651162790697675</v>
      </c>
      <c r="BH59" s="48">
        <v>0</v>
      </c>
      <c r="BI59" s="49">
        <v>0</v>
      </c>
      <c r="BJ59" s="48">
        <v>39</v>
      </c>
      <c r="BK59" s="49">
        <v>90.69767441860465</v>
      </c>
      <c r="BL59" s="48">
        <v>43</v>
      </c>
    </row>
    <row r="60" spans="1:64" ht="15">
      <c r="A60" s="64" t="s">
        <v>231</v>
      </c>
      <c r="B60" s="64" t="s">
        <v>241</v>
      </c>
      <c r="C60" s="65" t="s">
        <v>3273</v>
      </c>
      <c r="D60" s="66">
        <v>3</v>
      </c>
      <c r="E60" s="67" t="s">
        <v>132</v>
      </c>
      <c r="F60" s="68">
        <v>35</v>
      </c>
      <c r="G60" s="65"/>
      <c r="H60" s="69"/>
      <c r="I60" s="70"/>
      <c r="J60" s="70"/>
      <c r="K60" s="34" t="s">
        <v>65</v>
      </c>
      <c r="L60" s="77">
        <v>60</v>
      </c>
      <c r="M60" s="77"/>
      <c r="N60" s="72"/>
      <c r="O60" s="79" t="s">
        <v>402</v>
      </c>
      <c r="P60" s="81">
        <v>43504.38659722222</v>
      </c>
      <c r="Q60" s="79" t="s">
        <v>420</v>
      </c>
      <c r="R60" s="79"/>
      <c r="S60" s="79"/>
      <c r="T60" s="79"/>
      <c r="U60" s="79"/>
      <c r="V60" s="82" t="s">
        <v>622</v>
      </c>
      <c r="W60" s="81">
        <v>43504.38659722222</v>
      </c>
      <c r="X60" s="82" t="s">
        <v>665</v>
      </c>
      <c r="Y60" s="79"/>
      <c r="Z60" s="79"/>
      <c r="AA60" s="85" t="s">
        <v>828</v>
      </c>
      <c r="AB60" s="79"/>
      <c r="AC60" s="79" t="b">
        <v>0</v>
      </c>
      <c r="AD60" s="79">
        <v>0</v>
      </c>
      <c r="AE60" s="85" t="s">
        <v>1071</v>
      </c>
      <c r="AF60" s="79" t="b">
        <v>0</v>
      </c>
      <c r="AG60" s="79" t="s">
        <v>1154</v>
      </c>
      <c r="AH60" s="79"/>
      <c r="AI60" s="85" t="s">
        <v>1072</v>
      </c>
      <c r="AJ60" s="79" t="b">
        <v>0</v>
      </c>
      <c r="AK60" s="79">
        <v>0</v>
      </c>
      <c r="AL60" s="85" t="s">
        <v>1072</v>
      </c>
      <c r="AM60" s="79" t="s">
        <v>1161</v>
      </c>
      <c r="AN60" s="79" t="b">
        <v>0</v>
      </c>
      <c r="AO60" s="85" t="s">
        <v>828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2</v>
      </c>
      <c r="BE60" s="49">
        <v>12.5</v>
      </c>
      <c r="BF60" s="48">
        <v>0</v>
      </c>
      <c r="BG60" s="49">
        <v>0</v>
      </c>
      <c r="BH60" s="48">
        <v>0</v>
      </c>
      <c r="BI60" s="49">
        <v>0</v>
      </c>
      <c r="BJ60" s="48">
        <v>14</v>
      </c>
      <c r="BK60" s="49">
        <v>87.5</v>
      </c>
      <c r="BL60" s="48">
        <v>16</v>
      </c>
    </row>
    <row r="61" spans="1:64" ht="15">
      <c r="A61" s="64" t="s">
        <v>232</v>
      </c>
      <c r="B61" s="64" t="s">
        <v>282</v>
      </c>
      <c r="C61" s="65" t="s">
        <v>3273</v>
      </c>
      <c r="D61" s="66">
        <v>3</v>
      </c>
      <c r="E61" s="67" t="s">
        <v>132</v>
      </c>
      <c r="F61" s="68">
        <v>35</v>
      </c>
      <c r="G61" s="65"/>
      <c r="H61" s="69"/>
      <c r="I61" s="70"/>
      <c r="J61" s="70"/>
      <c r="K61" s="34" t="s">
        <v>65</v>
      </c>
      <c r="L61" s="77">
        <v>61</v>
      </c>
      <c r="M61" s="77"/>
      <c r="N61" s="72"/>
      <c r="O61" s="79" t="s">
        <v>401</v>
      </c>
      <c r="P61" s="81">
        <v>43506.01863425926</v>
      </c>
      <c r="Q61" s="79" t="s">
        <v>421</v>
      </c>
      <c r="R61" s="79"/>
      <c r="S61" s="79"/>
      <c r="T61" s="79"/>
      <c r="U61" s="79"/>
      <c r="V61" s="82" t="s">
        <v>623</v>
      </c>
      <c r="W61" s="81">
        <v>43506.01863425926</v>
      </c>
      <c r="X61" s="82" t="s">
        <v>666</v>
      </c>
      <c r="Y61" s="79"/>
      <c r="Z61" s="79"/>
      <c r="AA61" s="85" t="s">
        <v>829</v>
      </c>
      <c r="AB61" s="85" t="s">
        <v>972</v>
      </c>
      <c r="AC61" s="79" t="b">
        <v>0</v>
      </c>
      <c r="AD61" s="79">
        <v>0</v>
      </c>
      <c r="AE61" s="85" t="s">
        <v>1074</v>
      </c>
      <c r="AF61" s="79" t="b">
        <v>0</v>
      </c>
      <c r="AG61" s="79" t="s">
        <v>1154</v>
      </c>
      <c r="AH61" s="79"/>
      <c r="AI61" s="85" t="s">
        <v>1072</v>
      </c>
      <c r="AJ61" s="79" t="b">
        <v>0</v>
      </c>
      <c r="AK61" s="79">
        <v>0</v>
      </c>
      <c r="AL61" s="85" t="s">
        <v>1072</v>
      </c>
      <c r="AM61" s="79" t="s">
        <v>1163</v>
      </c>
      <c r="AN61" s="79" t="b">
        <v>0</v>
      </c>
      <c r="AO61" s="85" t="s">
        <v>972</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c r="BE61" s="49"/>
      <c r="BF61" s="48"/>
      <c r="BG61" s="49"/>
      <c r="BH61" s="48"/>
      <c r="BI61" s="49"/>
      <c r="BJ61" s="48"/>
      <c r="BK61" s="49"/>
      <c r="BL61" s="48"/>
    </row>
    <row r="62" spans="1:64" ht="15">
      <c r="A62" s="64" t="s">
        <v>232</v>
      </c>
      <c r="B62" s="64" t="s">
        <v>283</v>
      </c>
      <c r="C62" s="65" t="s">
        <v>3273</v>
      </c>
      <c r="D62" s="66">
        <v>3</v>
      </c>
      <c r="E62" s="67" t="s">
        <v>132</v>
      </c>
      <c r="F62" s="68">
        <v>35</v>
      </c>
      <c r="G62" s="65"/>
      <c r="H62" s="69"/>
      <c r="I62" s="70"/>
      <c r="J62" s="70"/>
      <c r="K62" s="34" t="s">
        <v>65</v>
      </c>
      <c r="L62" s="77">
        <v>62</v>
      </c>
      <c r="M62" s="77"/>
      <c r="N62" s="72"/>
      <c r="O62" s="79" t="s">
        <v>402</v>
      </c>
      <c r="P62" s="81">
        <v>43506.01863425926</v>
      </c>
      <c r="Q62" s="79" t="s">
        <v>421</v>
      </c>
      <c r="R62" s="79"/>
      <c r="S62" s="79"/>
      <c r="T62" s="79"/>
      <c r="U62" s="79"/>
      <c r="V62" s="82" t="s">
        <v>623</v>
      </c>
      <c r="W62" s="81">
        <v>43506.01863425926</v>
      </c>
      <c r="X62" s="82" t="s">
        <v>666</v>
      </c>
      <c r="Y62" s="79"/>
      <c r="Z62" s="79"/>
      <c r="AA62" s="85" t="s">
        <v>829</v>
      </c>
      <c r="AB62" s="85" t="s">
        <v>972</v>
      </c>
      <c r="AC62" s="79" t="b">
        <v>0</v>
      </c>
      <c r="AD62" s="79">
        <v>0</v>
      </c>
      <c r="AE62" s="85" t="s">
        <v>1074</v>
      </c>
      <c r="AF62" s="79" t="b">
        <v>0</v>
      </c>
      <c r="AG62" s="79" t="s">
        <v>1154</v>
      </c>
      <c r="AH62" s="79"/>
      <c r="AI62" s="85" t="s">
        <v>1072</v>
      </c>
      <c r="AJ62" s="79" t="b">
        <v>0</v>
      </c>
      <c r="AK62" s="79">
        <v>0</v>
      </c>
      <c r="AL62" s="85" t="s">
        <v>1072</v>
      </c>
      <c r="AM62" s="79" t="s">
        <v>1163</v>
      </c>
      <c r="AN62" s="79" t="b">
        <v>0</v>
      </c>
      <c r="AO62" s="85" t="s">
        <v>972</v>
      </c>
      <c r="AP62" s="79" t="s">
        <v>176</v>
      </c>
      <c r="AQ62" s="79">
        <v>0</v>
      </c>
      <c r="AR62" s="79">
        <v>0</v>
      </c>
      <c r="AS62" s="79"/>
      <c r="AT62" s="79"/>
      <c r="AU62" s="79"/>
      <c r="AV62" s="79"/>
      <c r="AW62" s="79"/>
      <c r="AX62" s="79"/>
      <c r="AY62" s="79"/>
      <c r="AZ62" s="79"/>
      <c r="BA62">
        <v>1</v>
      </c>
      <c r="BB62" s="78" t="str">
        <f>REPLACE(INDEX(GroupVertices[Group],MATCH(Edges[[#This Row],[Vertex 1]],GroupVertices[Vertex],0)),1,1,"")</f>
        <v>10</v>
      </c>
      <c r="BC62" s="78" t="str">
        <f>REPLACE(INDEX(GroupVertices[Group],MATCH(Edges[[#This Row],[Vertex 2]],GroupVertices[Vertex],0)),1,1,"")</f>
        <v>10</v>
      </c>
      <c r="BD62" s="48">
        <v>1</v>
      </c>
      <c r="BE62" s="49">
        <v>4.545454545454546</v>
      </c>
      <c r="BF62" s="48">
        <v>1</v>
      </c>
      <c r="BG62" s="49">
        <v>4.545454545454546</v>
      </c>
      <c r="BH62" s="48">
        <v>0</v>
      </c>
      <c r="BI62" s="49">
        <v>0</v>
      </c>
      <c r="BJ62" s="48">
        <v>20</v>
      </c>
      <c r="BK62" s="49">
        <v>90.9090909090909</v>
      </c>
      <c r="BL62" s="48">
        <v>22</v>
      </c>
    </row>
    <row r="63" spans="1:64" ht="15">
      <c r="A63" s="64" t="s">
        <v>232</v>
      </c>
      <c r="B63" s="64" t="s">
        <v>241</v>
      </c>
      <c r="C63" s="65" t="s">
        <v>3273</v>
      </c>
      <c r="D63" s="66">
        <v>3</v>
      </c>
      <c r="E63" s="67" t="s">
        <v>132</v>
      </c>
      <c r="F63" s="68">
        <v>35</v>
      </c>
      <c r="G63" s="65"/>
      <c r="H63" s="69"/>
      <c r="I63" s="70"/>
      <c r="J63" s="70"/>
      <c r="K63" s="34" t="s">
        <v>65</v>
      </c>
      <c r="L63" s="77">
        <v>63</v>
      </c>
      <c r="M63" s="77"/>
      <c r="N63" s="72"/>
      <c r="O63" s="79" t="s">
        <v>401</v>
      </c>
      <c r="P63" s="81">
        <v>43506.01863425926</v>
      </c>
      <c r="Q63" s="79" t="s">
        <v>421</v>
      </c>
      <c r="R63" s="79"/>
      <c r="S63" s="79"/>
      <c r="T63" s="79"/>
      <c r="U63" s="79"/>
      <c r="V63" s="82" t="s">
        <v>623</v>
      </c>
      <c r="W63" s="81">
        <v>43506.01863425926</v>
      </c>
      <c r="X63" s="82" t="s">
        <v>666</v>
      </c>
      <c r="Y63" s="79"/>
      <c r="Z63" s="79"/>
      <c r="AA63" s="85" t="s">
        <v>829</v>
      </c>
      <c r="AB63" s="85" t="s">
        <v>972</v>
      </c>
      <c r="AC63" s="79" t="b">
        <v>0</v>
      </c>
      <c r="AD63" s="79">
        <v>0</v>
      </c>
      <c r="AE63" s="85" t="s">
        <v>1074</v>
      </c>
      <c r="AF63" s="79" t="b">
        <v>0</v>
      </c>
      <c r="AG63" s="79" t="s">
        <v>1154</v>
      </c>
      <c r="AH63" s="79"/>
      <c r="AI63" s="85" t="s">
        <v>1072</v>
      </c>
      <c r="AJ63" s="79" t="b">
        <v>0</v>
      </c>
      <c r="AK63" s="79">
        <v>0</v>
      </c>
      <c r="AL63" s="85" t="s">
        <v>1072</v>
      </c>
      <c r="AM63" s="79" t="s">
        <v>1163</v>
      </c>
      <c r="AN63" s="79" t="b">
        <v>0</v>
      </c>
      <c r="AO63" s="85" t="s">
        <v>972</v>
      </c>
      <c r="AP63" s="79" t="s">
        <v>176</v>
      </c>
      <c r="AQ63" s="79">
        <v>0</v>
      </c>
      <c r="AR63" s="79">
        <v>0</v>
      </c>
      <c r="AS63" s="79"/>
      <c r="AT63" s="79"/>
      <c r="AU63" s="79"/>
      <c r="AV63" s="79"/>
      <c r="AW63" s="79"/>
      <c r="AX63" s="79"/>
      <c r="AY63" s="79"/>
      <c r="AZ63" s="79"/>
      <c r="BA63">
        <v>1</v>
      </c>
      <c r="BB63" s="78" t="str">
        <f>REPLACE(INDEX(GroupVertices[Group],MATCH(Edges[[#This Row],[Vertex 1]],GroupVertices[Vertex],0)),1,1,"")</f>
        <v>10</v>
      </c>
      <c r="BC63" s="78" t="str">
        <f>REPLACE(INDEX(GroupVertices[Group],MATCH(Edges[[#This Row],[Vertex 2]],GroupVertices[Vertex],0)),1,1,"")</f>
        <v>1</v>
      </c>
      <c r="BD63" s="48"/>
      <c r="BE63" s="49"/>
      <c r="BF63" s="48"/>
      <c r="BG63" s="49"/>
      <c r="BH63" s="48"/>
      <c r="BI63" s="49"/>
      <c r="BJ63" s="48"/>
      <c r="BK63" s="49"/>
      <c r="BL63" s="48"/>
    </row>
    <row r="64" spans="1:64" ht="15">
      <c r="A64" s="64" t="s">
        <v>233</v>
      </c>
      <c r="B64" s="64" t="s">
        <v>241</v>
      </c>
      <c r="C64" s="65" t="s">
        <v>3273</v>
      </c>
      <c r="D64" s="66">
        <v>3</v>
      </c>
      <c r="E64" s="67" t="s">
        <v>132</v>
      </c>
      <c r="F64" s="68">
        <v>35</v>
      </c>
      <c r="G64" s="65"/>
      <c r="H64" s="69"/>
      <c r="I64" s="70"/>
      <c r="J64" s="70"/>
      <c r="K64" s="34" t="s">
        <v>65</v>
      </c>
      <c r="L64" s="77">
        <v>64</v>
      </c>
      <c r="M64" s="77"/>
      <c r="N64" s="72"/>
      <c r="O64" s="79" t="s">
        <v>402</v>
      </c>
      <c r="P64" s="81">
        <v>43507.11206018519</v>
      </c>
      <c r="Q64" s="79" t="s">
        <v>422</v>
      </c>
      <c r="R64" s="79" t="s">
        <v>571</v>
      </c>
      <c r="S64" s="79" t="s">
        <v>590</v>
      </c>
      <c r="T64" s="79" t="s">
        <v>597</v>
      </c>
      <c r="U64" s="79"/>
      <c r="V64" s="82" t="s">
        <v>624</v>
      </c>
      <c r="W64" s="81">
        <v>43507.11206018519</v>
      </c>
      <c r="X64" s="82" t="s">
        <v>667</v>
      </c>
      <c r="Y64" s="79"/>
      <c r="Z64" s="79"/>
      <c r="AA64" s="85" t="s">
        <v>830</v>
      </c>
      <c r="AB64" s="79"/>
      <c r="AC64" s="79" t="b">
        <v>0</v>
      </c>
      <c r="AD64" s="79">
        <v>0</v>
      </c>
      <c r="AE64" s="85" t="s">
        <v>1071</v>
      </c>
      <c r="AF64" s="79" t="b">
        <v>0</v>
      </c>
      <c r="AG64" s="79" t="s">
        <v>1154</v>
      </c>
      <c r="AH64" s="79"/>
      <c r="AI64" s="85" t="s">
        <v>1072</v>
      </c>
      <c r="AJ64" s="79" t="b">
        <v>0</v>
      </c>
      <c r="AK64" s="79">
        <v>0</v>
      </c>
      <c r="AL64" s="85" t="s">
        <v>1072</v>
      </c>
      <c r="AM64" s="79" t="s">
        <v>1159</v>
      </c>
      <c r="AN64" s="79" t="b">
        <v>0</v>
      </c>
      <c r="AO64" s="85" t="s">
        <v>830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5</v>
      </c>
      <c r="BF64" s="48">
        <v>0</v>
      </c>
      <c r="BG64" s="49">
        <v>0</v>
      </c>
      <c r="BH64" s="48">
        <v>0</v>
      </c>
      <c r="BI64" s="49">
        <v>0</v>
      </c>
      <c r="BJ64" s="48">
        <v>19</v>
      </c>
      <c r="BK64" s="49">
        <v>95</v>
      </c>
      <c r="BL64" s="48">
        <v>20</v>
      </c>
    </row>
    <row r="65" spans="1:64" ht="15">
      <c r="A65" s="64" t="s">
        <v>234</v>
      </c>
      <c r="B65" s="64" t="s">
        <v>284</v>
      </c>
      <c r="C65" s="65" t="s">
        <v>3273</v>
      </c>
      <c r="D65" s="66">
        <v>3</v>
      </c>
      <c r="E65" s="67" t="s">
        <v>132</v>
      </c>
      <c r="F65" s="68">
        <v>35</v>
      </c>
      <c r="G65" s="65"/>
      <c r="H65" s="69"/>
      <c r="I65" s="70"/>
      <c r="J65" s="70"/>
      <c r="K65" s="34" t="s">
        <v>65</v>
      </c>
      <c r="L65" s="77">
        <v>65</v>
      </c>
      <c r="M65" s="77"/>
      <c r="N65" s="72"/>
      <c r="O65" s="79" t="s">
        <v>401</v>
      </c>
      <c r="P65" s="81">
        <v>43507.76181712963</v>
      </c>
      <c r="Q65" s="79" t="s">
        <v>423</v>
      </c>
      <c r="R65" s="79"/>
      <c r="S65" s="79"/>
      <c r="T65" s="79"/>
      <c r="U65" s="79"/>
      <c r="V65" s="82" t="s">
        <v>625</v>
      </c>
      <c r="W65" s="81">
        <v>43507.76181712963</v>
      </c>
      <c r="X65" s="82" t="s">
        <v>668</v>
      </c>
      <c r="Y65" s="79"/>
      <c r="Z65" s="79"/>
      <c r="AA65" s="85" t="s">
        <v>831</v>
      </c>
      <c r="AB65" s="85" t="s">
        <v>973</v>
      </c>
      <c r="AC65" s="79" t="b">
        <v>0</v>
      </c>
      <c r="AD65" s="79">
        <v>0</v>
      </c>
      <c r="AE65" s="85" t="s">
        <v>1075</v>
      </c>
      <c r="AF65" s="79" t="b">
        <v>0</v>
      </c>
      <c r="AG65" s="79" t="s">
        <v>1153</v>
      </c>
      <c r="AH65" s="79"/>
      <c r="AI65" s="85" t="s">
        <v>1072</v>
      </c>
      <c r="AJ65" s="79" t="b">
        <v>0</v>
      </c>
      <c r="AK65" s="79">
        <v>0</v>
      </c>
      <c r="AL65" s="85" t="s">
        <v>1072</v>
      </c>
      <c r="AM65" s="79" t="s">
        <v>1161</v>
      </c>
      <c r="AN65" s="79" t="b">
        <v>0</v>
      </c>
      <c r="AO65" s="85" t="s">
        <v>973</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234</v>
      </c>
      <c r="B66" s="64" t="s">
        <v>285</v>
      </c>
      <c r="C66" s="65" t="s">
        <v>3273</v>
      </c>
      <c r="D66" s="66">
        <v>3</v>
      </c>
      <c r="E66" s="67" t="s">
        <v>132</v>
      </c>
      <c r="F66" s="68">
        <v>35</v>
      </c>
      <c r="G66" s="65"/>
      <c r="H66" s="69"/>
      <c r="I66" s="70"/>
      <c r="J66" s="70"/>
      <c r="K66" s="34" t="s">
        <v>65</v>
      </c>
      <c r="L66" s="77">
        <v>66</v>
      </c>
      <c r="M66" s="77"/>
      <c r="N66" s="72"/>
      <c r="O66" s="79" t="s">
        <v>401</v>
      </c>
      <c r="P66" s="81">
        <v>43507.76181712963</v>
      </c>
      <c r="Q66" s="79" t="s">
        <v>423</v>
      </c>
      <c r="R66" s="79"/>
      <c r="S66" s="79"/>
      <c r="T66" s="79"/>
      <c r="U66" s="79"/>
      <c r="V66" s="82" t="s">
        <v>625</v>
      </c>
      <c r="W66" s="81">
        <v>43507.76181712963</v>
      </c>
      <c r="X66" s="82" t="s">
        <v>668</v>
      </c>
      <c r="Y66" s="79"/>
      <c r="Z66" s="79"/>
      <c r="AA66" s="85" t="s">
        <v>831</v>
      </c>
      <c r="AB66" s="85" t="s">
        <v>973</v>
      </c>
      <c r="AC66" s="79" t="b">
        <v>0</v>
      </c>
      <c r="AD66" s="79">
        <v>0</v>
      </c>
      <c r="AE66" s="85" t="s">
        <v>1075</v>
      </c>
      <c r="AF66" s="79" t="b">
        <v>0</v>
      </c>
      <c r="AG66" s="79" t="s">
        <v>1153</v>
      </c>
      <c r="AH66" s="79"/>
      <c r="AI66" s="85" t="s">
        <v>1072</v>
      </c>
      <c r="AJ66" s="79" t="b">
        <v>0</v>
      </c>
      <c r="AK66" s="79">
        <v>0</v>
      </c>
      <c r="AL66" s="85" t="s">
        <v>1072</v>
      </c>
      <c r="AM66" s="79" t="s">
        <v>1161</v>
      </c>
      <c r="AN66" s="79" t="b">
        <v>0</v>
      </c>
      <c r="AO66" s="85" t="s">
        <v>973</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234</v>
      </c>
      <c r="B67" s="64" t="s">
        <v>286</v>
      </c>
      <c r="C67" s="65" t="s">
        <v>3273</v>
      </c>
      <c r="D67" s="66">
        <v>3</v>
      </c>
      <c r="E67" s="67" t="s">
        <v>132</v>
      </c>
      <c r="F67" s="68">
        <v>35</v>
      </c>
      <c r="G67" s="65"/>
      <c r="H67" s="69"/>
      <c r="I67" s="70"/>
      <c r="J67" s="70"/>
      <c r="K67" s="34" t="s">
        <v>65</v>
      </c>
      <c r="L67" s="77">
        <v>67</v>
      </c>
      <c r="M67" s="77"/>
      <c r="N67" s="72"/>
      <c r="O67" s="79" t="s">
        <v>401</v>
      </c>
      <c r="P67" s="81">
        <v>43507.76181712963</v>
      </c>
      <c r="Q67" s="79" t="s">
        <v>423</v>
      </c>
      <c r="R67" s="79"/>
      <c r="S67" s="79"/>
      <c r="T67" s="79"/>
      <c r="U67" s="79"/>
      <c r="V67" s="82" t="s">
        <v>625</v>
      </c>
      <c r="W67" s="81">
        <v>43507.76181712963</v>
      </c>
      <c r="X67" s="82" t="s">
        <v>668</v>
      </c>
      <c r="Y67" s="79"/>
      <c r="Z67" s="79"/>
      <c r="AA67" s="85" t="s">
        <v>831</v>
      </c>
      <c r="AB67" s="85" t="s">
        <v>973</v>
      </c>
      <c r="AC67" s="79" t="b">
        <v>0</v>
      </c>
      <c r="AD67" s="79">
        <v>0</v>
      </c>
      <c r="AE67" s="85" t="s">
        <v>1075</v>
      </c>
      <c r="AF67" s="79" t="b">
        <v>0</v>
      </c>
      <c r="AG67" s="79" t="s">
        <v>1153</v>
      </c>
      <c r="AH67" s="79"/>
      <c r="AI67" s="85" t="s">
        <v>1072</v>
      </c>
      <c r="AJ67" s="79" t="b">
        <v>0</v>
      </c>
      <c r="AK67" s="79">
        <v>0</v>
      </c>
      <c r="AL67" s="85" t="s">
        <v>1072</v>
      </c>
      <c r="AM67" s="79" t="s">
        <v>1161</v>
      </c>
      <c r="AN67" s="79" t="b">
        <v>0</v>
      </c>
      <c r="AO67" s="85" t="s">
        <v>973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234</v>
      </c>
      <c r="B68" s="64" t="s">
        <v>275</v>
      </c>
      <c r="C68" s="65" t="s">
        <v>3273</v>
      </c>
      <c r="D68" s="66">
        <v>3</v>
      </c>
      <c r="E68" s="67" t="s">
        <v>132</v>
      </c>
      <c r="F68" s="68">
        <v>35</v>
      </c>
      <c r="G68" s="65"/>
      <c r="H68" s="69"/>
      <c r="I68" s="70"/>
      <c r="J68" s="70"/>
      <c r="K68" s="34" t="s">
        <v>65</v>
      </c>
      <c r="L68" s="77">
        <v>68</v>
      </c>
      <c r="M68" s="77"/>
      <c r="N68" s="72"/>
      <c r="O68" s="79" t="s">
        <v>401</v>
      </c>
      <c r="P68" s="81">
        <v>43507.76181712963</v>
      </c>
      <c r="Q68" s="79" t="s">
        <v>423</v>
      </c>
      <c r="R68" s="79"/>
      <c r="S68" s="79"/>
      <c r="T68" s="79"/>
      <c r="U68" s="79"/>
      <c r="V68" s="82" t="s">
        <v>625</v>
      </c>
      <c r="W68" s="81">
        <v>43507.76181712963</v>
      </c>
      <c r="X68" s="82" t="s">
        <v>668</v>
      </c>
      <c r="Y68" s="79"/>
      <c r="Z68" s="79"/>
      <c r="AA68" s="85" t="s">
        <v>831</v>
      </c>
      <c r="AB68" s="85" t="s">
        <v>973</v>
      </c>
      <c r="AC68" s="79" t="b">
        <v>0</v>
      </c>
      <c r="AD68" s="79">
        <v>0</v>
      </c>
      <c r="AE68" s="85" t="s">
        <v>1075</v>
      </c>
      <c r="AF68" s="79" t="b">
        <v>0</v>
      </c>
      <c r="AG68" s="79" t="s">
        <v>1153</v>
      </c>
      <c r="AH68" s="79"/>
      <c r="AI68" s="85" t="s">
        <v>1072</v>
      </c>
      <c r="AJ68" s="79" t="b">
        <v>0</v>
      </c>
      <c r="AK68" s="79">
        <v>0</v>
      </c>
      <c r="AL68" s="85" t="s">
        <v>1072</v>
      </c>
      <c r="AM68" s="79" t="s">
        <v>1161</v>
      </c>
      <c r="AN68" s="79" t="b">
        <v>0</v>
      </c>
      <c r="AO68" s="85" t="s">
        <v>973</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234</v>
      </c>
      <c r="B69" s="64" t="s">
        <v>287</v>
      </c>
      <c r="C69" s="65" t="s">
        <v>3273</v>
      </c>
      <c r="D69" s="66">
        <v>3</v>
      </c>
      <c r="E69" s="67" t="s">
        <v>132</v>
      </c>
      <c r="F69" s="68">
        <v>35</v>
      </c>
      <c r="G69" s="65"/>
      <c r="H69" s="69"/>
      <c r="I69" s="70"/>
      <c r="J69" s="70"/>
      <c r="K69" s="34" t="s">
        <v>65</v>
      </c>
      <c r="L69" s="77">
        <v>69</v>
      </c>
      <c r="M69" s="77"/>
      <c r="N69" s="72"/>
      <c r="O69" s="79" t="s">
        <v>401</v>
      </c>
      <c r="P69" s="81">
        <v>43507.76181712963</v>
      </c>
      <c r="Q69" s="79" t="s">
        <v>423</v>
      </c>
      <c r="R69" s="79"/>
      <c r="S69" s="79"/>
      <c r="T69" s="79"/>
      <c r="U69" s="79"/>
      <c r="V69" s="82" t="s">
        <v>625</v>
      </c>
      <c r="W69" s="81">
        <v>43507.76181712963</v>
      </c>
      <c r="X69" s="82" t="s">
        <v>668</v>
      </c>
      <c r="Y69" s="79"/>
      <c r="Z69" s="79"/>
      <c r="AA69" s="85" t="s">
        <v>831</v>
      </c>
      <c r="AB69" s="85" t="s">
        <v>973</v>
      </c>
      <c r="AC69" s="79" t="b">
        <v>0</v>
      </c>
      <c r="AD69" s="79">
        <v>0</v>
      </c>
      <c r="AE69" s="85" t="s">
        <v>1075</v>
      </c>
      <c r="AF69" s="79" t="b">
        <v>0</v>
      </c>
      <c r="AG69" s="79" t="s">
        <v>1153</v>
      </c>
      <c r="AH69" s="79"/>
      <c r="AI69" s="85" t="s">
        <v>1072</v>
      </c>
      <c r="AJ69" s="79" t="b">
        <v>0</v>
      </c>
      <c r="AK69" s="79">
        <v>0</v>
      </c>
      <c r="AL69" s="85" t="s">
        <v>1072</v>
      </c>
      <c r="AM69" s="79" t="s">
        <v>1161</v>
      </c>
      <c r="AN69" s="79" t="b">
        <v>0</v>
      </c>
      <c r="AO69" s="85" t="s">
        <v>973</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234</v>
      </c>
      <c r="B70" s="64" t="s">
        <v>288</v>
      </c>
      <c r="C70" s="65" t="s">
        <v>3273</v>
      </c>
      <c r="D70" s="66">
        <v>3</v>
      </c>
      <c r="E70" s="67" t="s">
        <v>132</v>
      </c>
      <c r="F70" s="68">
        <v>35</v>
      </c>
      <c r="G70" s="65"/>
      <c r="H70" s="69"/>
      <c r="I70" s="70"/>
      <c r="J70" s="70"/>
      <c r="K70" s="34" t="s">
        <v>65</v>
      </c>
      <c r="L70" s="77">
        <v>70</v>
      </c>
      <c r="M70" s="77"/>
      <c r="N70" s="72"/>
      <c r="O70" s="79" t="s">
        <v>401</v>
      </c>
      <c r="P70" s="81">
        <v>43507.76181712963</v>
      </c>
      <c r="Q70" s="79" t="s">
        <v>423</v>
      </c>
      <c r="R70" s="79"/>
      <c r="S70" s="79"/>
      <c r="T70" s="79"/>
      <c r="U70" s="79"/>
      <c r="V70" s="82" t="s">
        <v>625</v>
      </c>
      <c r="W70" s="81">
        <v>43507.76181712963</v>
      </c>
      <c r="X70" s="82" t="s">
        <v>668</v>
      </c>
      <c r="Y70" s="79"/>
      <c r="Z70" s="79"/>
      <c r="AA70" s="85" t="s">
        <v>831</v>
      </c>
      <c r="AB70" s="85" t="s">
        <v>973</v>
      </c>
      <c r="AC70" s="79" t="b">
        <v>0</v>
      </c>
      <c r="AD70" s="79">
        <v>0</v>
      </c>
      <c r="AE70" s="85" t="s">
        <v>1075</v>
      </c>
      <c r="AF70" s="79" t="b">
        <v>0</v>
      </c>
      <c r="AG70" s="79" t="s">
        <v>1153</v>
      </c>
      <c r="AH70" s="79"/>
      <c r="AI70" s="85" t="s">
        <v>1072</v>
      </c>
      <c r="AJ70" s="79" t="b">
        <v>0</v>
      </c>
      <c r="AK70" s="79">
        <v>0</v>
      </c>
      <c r="AL70" s="85" t="s">
        <v>1072</v>
      </c>
      <c r="AM70" s="79" t="s">
        <v>1161</v>
      </c>
      <c r="AN70" s="79" t="b">
        <v>0</v>
      </c>
      <c r="AO70" s="85" t="s">
        <v>973</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234</v>
      </c>
      <c r="B71" s="64" t="s">
        <v>289</v>
      </c>
      <c r="C71" s="65" t="s">
        <v>3273</v>
      </c>
      <c r="D71" s="66">
        <v>3</v>
      </c>
      <c r="E71" s="67" t="s">
        <v>132</v>
      </c>
      <c r="F71" s="68">
        <v>35</v>
      </c>
      <c r="G71" s="65"/>
      <c r="H71" s="69"/>
      <c r="I71" s="70"/>
      <c r="J71" s="70"/>
      <c r="K71" s="34" t="s">
        <v>65</v>
      </c>
      <c r="L71" s="77">
        <v>71</v>
      </c>
      <c r="M71" s="77"/>
      <c r="N71" s="72"/>
      <c r="O71" s="79" t="s">
        <v>401</v>
      </c>
      <c r="P71" s="81">
        <v>43507.76181712963</v>
      </c>
      <c r="Q71" s="79" t="s">
        <v>423</v>
      </c>
      <c r="R71" s="79"/>
      <c r="S71" s="79"/>
      <c r="T71" s="79"/>
      <c r="U71" s="79"/>
      <c r="V71" s="82" t="s">
        <v>625</v>
      </c>
      <c r="W71" s="81">
        <v>43507.76181712963</v>
      </c>
      <c r="X71" s="82" t="s">
        <v>668</v>
      </c>
      <c r="Y71" s="79"/>
      <c r="Z71" s="79"/>
      <c r="AA71" s="85" t="s">
        <v>831</v>
      </c>
      <c r="AB71" s="85" t="s">
        <v>973</v>
      </c>
      <c r="AC71" s="79" t="b">
        <v>0</v>
      </c>
      <c r="AD71" s="79">
        <v>0</v>
      </c>
      <c r="AE71" s="85" t="s">
        <v>1075</v>
      </c>
      <c r="AF71" s="79" t="b">
        <v>0</v>
      </c>
      <c r="AG71" s="79" t="s">
        <v>1153</v>
      </c>
      <c r="AH71" s="79"/>
      <c r="AI71" s="85" t="s">
        <v>1072</v>
      </c>
      <c r="AJ71" s="79" t="b">
        <v>0</v>
      </c>
      <c r="AK71" s="79">
        <v>0</v>
      </c>
      <c r="AL71" s="85" t="s">
        <v>1072</v>
      </c>
      <c r="AM71" s="79" t="s">
        <v>1161</v>
      </c>
      <c r="AN71" s="79" t="b">
        <v>0</v>
      </c>
      <c r="AO71" s="85" t="s">
        <v>973</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234</v>
      </c>
      <c r="B72" s="64" t="s">
        <v>290</v>
      </c>
      <c r="C72" s="65" t="s">
        <v>3273</v>
      </c>
      <c r="D72" s="66">
        <v>3</v>
      </c>
      <c r="E72" s="67" t="s">
        <v>132</v>
      </c>
      <c r="F72" s="68">
        <v>35</v>
      </c>
      <c r="G72" s="65"/>
      <c r="H72" s="69"/>
      <c r="I72" s="70"/>
      <c r="J72" s="70"/>
      <c r="K72" s="34" t="s">
        <v>65</v>
      </c>
      <c r="L72" s="77">
        <v>72</v>
      </c>
      <c r="M72" s="77"/>
      <c r="N72" s="72"/>
      <c r="O72" s="79" t="s">
        <v>401</v>
      </c>
      <c r="P72" s="81">
        <v>43507.76181712963</v>
      </c>
      <c r="Q72" s="79" t="s">
        <v>423</v>
      </c>
      <c r="R72" s="79"/>
      <c r="S72" s="79"/>
      <c r="T72" s="79"/>
      <c r="U72" s="79"/>
      <c r="V72" s="82" t="s">
        <v>625</v>
      </c>
      <c r="W72" s="81">
        <v>43507.76181712963</v>
      </c>
      <c r="X72" s="82" t="s">
        <v>668</v>
      </c>
      <c r="Y72" s="79"/>
      <c r="Z72" s="79"/>
      <c r="AA72" s="85" t="s">
        <v>831</v>
      </c>
      <c r="AB72" s="85" t="s">
        <v>973</v>
      </c>
      <c r="AC72" s="79" t="b">
        <v>0</v>
      </c>
      <c r="AD72" s="79">
        <v>0</v>
      </c>
      <c r="AE72" s="85" t="s">
        <v>1075</v>
      </c>
      <c r="AF72" s="79" t="b">
        <v>0</v>
      </c>
      <c r="AG72" s="79" t="s">
        <v>1153</v>
      </c>
      <c r="AH72" s="79"/>
      <c r="AI72" s="85" t="s">
        <v>1072</v>
      </c>
      <c r="AJ72" s="79" t="b">
        <v>0</v>
      </c>
      <c r="AK72" s="79">
        <v>0</v>
      </c>
      <c r="AL72" s="85" t="s">
        <v>1072</v>
      </c>
      <c r="AM72" s="79" t="s">
        <v>1161</v>
      </c>
      <c r="AN72" s="79" t="b">
        <v>0</v>
      </c>
      <c r="AO72" s="85" t="s">
        <v>973</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234</v>
      </c>
      <c r="B73" s="64" t="s">
        <v>291</v>
      </c>
      <c r="C73" s="65" t="s">
        <v>3273</v>
      </c>
      <c r="D73" s="66">
        <v>3</v>
      </c>
      <c r="E73" s="67" t="s">
        <v>132</v>
      </c>
      <c r="F73" s="68">
        <v>35</v>
      </c>
      <c r="G73" s="65"/>
      <c r="H73" s="69"/>
      <c r="I73" s="70"/>
      <c r="J73" s="70"/>
      <c r="K73" s="34" t="s">
        <v>65</v>
      </c>
      <c r="L73" s="77">
        <v>73</v>
      </c>
      <c r="M73" s="77"/>
      <c r="N73" s="72"/>
      <c r="O73" s="79" t="s">
        <v>401</v>
      </c>
      <c r="P73" s="81">
        <v>43507.76181712963</v>
      </c>
      <c r="Q73" s="79" t="s">
        <v>423</v>
      </c>
      <c r="R73" s="79"/>
      <c r="S73" s="79"/>
      <c r="T73" s="79"/>
      <c r="U73" s="79"/>
      <c r="V73" s="82" t="s">
        <v>625</v>
      </c>
      <c r="W73" s="81">
        <v>43507.76181712963</v>
      </c>
      <c r="X73" s="82" t="s">
        <v>668</v>
      </c>
      <c r="Y73" s="79"/>
      <c r="Z73" s="79"/>
      <c r="AA73" s="85" t="s">
        <v>831</v>
      </c>
      <c r="AB73" s="85" t="s">
        <v>973</v>
      </c>
      <c r="AC73" s="79" t="b">
        <v>0</v>
      </c>
      <c r="AD73" s="79">
        <v>0</v>
      </c>
      <c r="AE73" s="85" t="s">
        <v>1075</v>
      </c>
      <c r="AF73" s="79" t="b">
        <v>0</v>
      </c>
      <c r="AG73" s="79" t="s">
        <v>1153</v>
      </c>
      <c r="AH73" s="79"/>
      <c r="AI73" s="85" t="s">
        <v>1072</v>
      </c>
      <c r="AJ73" s="79" t="b">
        <v>0</v>
      </c>
      <c r="AK73" s="79">
        <v>0</v>
      </c>
      <c r="AL73" s="85" t="s">
        <v>1072</v>
      </c>
      <c r="AM73" s="79" t="s">
        <v>1161</v>
      </c>
      <c r="AN73" s="79" t="b">
        <v>0</v>
      </c>
      <c r="AO73" s="85" t="s">
        <v>973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234</v>
      </c>
      <c r="B74" s="64" t="s">
        <v>292</v>
      </c>
      <c r="C74" s="65" t="s">
        <v>3273</v>
      </c>
      <c r="D74" s="66">
        <v>3</v>
      </c>
      <c r="E74" s="67" t="s">
        <v>132</v>
      </c>
      <c r="F74" s="68">
        <v>35</v>
      </c>
      <c r="G74" s="65"/>
      <c r="H74" s="69"/>
      <c r="I74" s="70"/>
      <c r="J74" s="70"/>
      <c r="K74" s="34" t="s">
        <v>65</v>
      </c>
      <c r="L74" s="77">
        <v>74</v>
      </c>
      <c r="M74" s="77"/>
      <c r="N74" s="72"/>
      <c r="O74" s="79" t="s">
        <v>401</v>
      </c>
      <c r="P74" s="81">
        <v>43507.76181712963</v>
      </c>
      <c r="Q74" s="79" t="s">
        <v>423</v>
      </c>
      <c r="R74" s="79"/>
      <c r="S74" s="79"/>
      <c r="T74" s="79"/>
      <c r="U74" s="79"/>
      <c r="V74" s="82" t="s">
        <v>625</v>
      </c>
      <c r="W74" s="81">
        <v>43507.76181712963</v>
      </c>
      <c r="X74" s="82" t="s">
        <v>668</v>
      </c>
      <c r="Y74" s="79"/>
      <c r="Z74" s="79"/>
      <c r="AA74" s="85" t="s">
        <v>831</v>
      </c>
      <c r="AB74" s="85" t="s">
        <v>973</v>
      </c>
      <c r="AC74" s="79" t="b">
        <v>0</v>
      </c>
      <c r="AD74" s="79">
        <v>0</v>
      </c>
      <c r="AE74" s="85" t="s">
        <v>1075</v>
      </c>
      <c r="AF74" s="79" t="b">
        <v>0</v>
      </c>
      <c r="AG74" s="79" t="s">
        <v>1153</v>
      </c>
      <c r="AH74" s="79"/>
      <c r="AI74" s="85" t="s">
        <v>1072</v>
      </c>
      <c r="AJ74" s="79" t="b">
        <v>0</v>
      </c>
      <c r="AK74" s="79">
        <v>0</v>
      </c>
      <c r="AL74" s="85" t="s">
        <v>1072</v>
      </c>
      <c r="AM74" s="79" t="s">
        <v>1161</v>
      </c>
      <c r="AN74" s="79" t="b">
        <v>0</v>
      </c>
      <c r="AO74" s="85" t="s">
        <v>973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12</v>
      </c>
      <c r="BK74" s="49">
        <v>100</v>
      </c>
      <c r="BL74" s="48">
        <v>12</v>
      </c>
    </row>
    <row r="75" spans="1:64" ht="15">
      <c r="A75" s="64" t="s">
        <v>234</v>
      </c>
      <c r="B75" s="64" t="s">
        <v>274</v>
      </c>
      <c r="C75" s="65" t="s">
        <v>3273</v>
      </c>
      <c r="D75" s="66">
        <v>3</v>
      </c>
      <c r="E75" s="67" t="s">
        <v>132</v>
      </c>
      <c r="F75" s="68">
        <v>35</v>
      </c>
      <c r="G75" s="65"/>
      <c r="H75" s="69"/>
      <c r="I75" s="70"/>
      <c r="J75" s="70"/>
      <c r="K75" s="34" t="s">
        <v>65</v>
      </c>
      <c r="L75" s="77">
        <v>75</v>
      </c>
      <c r="M75" s="77"/>
      <c r="N75" s="72"/>
      <c r="O75" s="79" t="s">
        <v>402</v>
      </c>
      <c r="P75" s="81">
        <v>43507.76181712963</v>
      </c>
      <c r="Q75" s="79" t="s">
        <v>423</v>
      </c>
      <c r="R75" s="79"/>
      <c r="S75" s="79"/>
      <c r="T75" s="79"/>
      <c r="U75" s="79"/>
      <c r="V75" s="82" t="s">
        <v>625</v>
      </c>
      <c r="W75" s="81">
        <v>43507.76181712963</v>
      </c>
      <c r="X75" s="82" t="s">
        <v>668</v>
      </c>
      <c r="Y75" s="79"/>
      <c r="Z75" s="79"/>
      <c r="AA75" s="85" t="s">
        <v>831</v>
      </c>
      <c r="AB75" s="85" t="s">
        <v>973</v>
      </c>
      <c r="AC75" s="79" t="b">
        <v>0</v>
      </c>
      <c r="AD75" s="79">
        <v>0</v>
      </c>
      <c r="AE75" s="85" t="s">
        <v>1075</v>
      </c>
      <c r="AF75" s="79" t="b">
        <v>0</v>
      </c>
      <c r="AG75" s="79" t="s">
        <v>1153</v>
      </c>
      <c r="AH75" s="79"/>
      <c r="AI75" s="85" t="s">
        <v>1072</v>
      </c>
      <c r="AJ75" s="79" t="b">
        <v>0</v>
      </c>
      <c r="AK75" s="79">
        <v>0</v>
      </c>
      <c r="AL75" s="85" t="s">
        <v>1072</v>
      </c>
      <c r="AM75" s="79" t="s">
        <v>1161</v>
      </c>
      <c r="AN75" s="79" t="b">
        <v>0</v>
      </c>
      <c r="AO75" s="85" t="s">
        <v>973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234</v>
      </c>
      <c r="B76" s="64" t="s">
        <v>241</v>
      </c>
      <c r="C76" s="65" t="s">
        <v>3273</v>
      </c>
      <c r="D76" s="66">
        <v>3</v>
      </c>
      <c r="E76" s="67" t="s">
        <v>132</v>
      </c>
      <c r="F76" s="68">
        <v>35</v>
      </c>
      <c r="G76" s="65"/>
      <c r="H76" s="69"/>
      <c r="I76" s="70"/>
      <c r="J76" s="70"/>
      <c r="K76" s="34" t="s">
        <v>65</v>
      </c>
      <c r="L76" s="77">
        <v>76</v>
      </c>
      <c r="M76" s="77"/>
      <c r="N76" s="72"/>
      <c r="O76" s="79" t="s">
        <v>401</v>
      </c>
      <c r="P76" s="81">
        <v>43507.76181712963</v>
      </c>
      <c r="Q76" s="79" t="s">
        <v>423</v>
      </c>
      <c r="R76" s="79"/>
      <c r="S76" s="79"/>
      <c r="T76" s="79"/>
      <c r="U76" s="79"/>
      <c r="V76" s="82" t="s">
        <v>625</v>
      </c>
      <c r="W76" s="81">
        <v>43507.76181712963</v>
      </c>
      <c r="X76" s="82" t="s">
        <v>668</v>
      </c>
      <c r="Y76" s="79"/>
      <c r="Z76" s="79"/>
      <c r="AA76" s="85" t="s">
        <v>831</v>
      </c>
      <c r="AB76" s="85" t="s">
        <v>973</v>
      </c>
      <c r="AC76" s="79" t="b">
        <v>0</v>
      </c>
      <c r="AD76" s="79">
        <v>0</v>
      </c>
      <c r="AE76" s="85" t="s">
        <v>1075</v>
      </c>
      <c r="AF76" s="79" t="b">
        <v>0</v>
      </c>
      <c r="AG76" s="79" t="s">
        <v>1153</v>
      </c>
      <c r="AH76" s="79"/>
      <c r="AI76" s="85" t="s">
        <v>1072</v>
      </c>
      <c r="AJ76" s="79" t="b">
        <v>0</v>
      </c>
      <c r="AK76" s="79">
        <v>0</v>
      </c>
      <c r="AL76" s="85" t="s">
        <v>1072</v>
      </c>
      <c r="AM76" s="79" t="s">
        <v>1161</v>
      </c>
      <c r="AN76" s="79" t="b">
        <v>0</v>
      </c>
      <c r="AO76" s="85" t="s">
        <v>973</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235</v>
      </c>
      <c r="B77" s="64" t="s">
        <v>241</v>
      </c>
      <c r="C77" s="65" t="s">
        <v>3273</v>
      </c>
      <c r="D77" s="66">
        <v>3</v>
      </c>
      <c r="E77" s="67" t="s">
        <v>132</v>
      </c>
      <c r="F77" s="68">
        <v>35</v>
      </c>
      <c r="G77" s="65"/>
      <c r="H77" s="69"/>
      <c r="I77" s="70"/>
      <c r="J77" s="70"/>
      <c r="K77" s="34" t="s">
        <v>65</v>
      </c>
      <c r="L77" s="77">
        <v>77</v>
      </c>
      <c r="M77" s="77"/>
      <c r="N77" s="72"/>
      <c r="O77" s="79" t="s">
        <v>402</v>
      </c>
      <c r="P77" s="81">
        <v>43509.97994212963</v>
      </c>
      <c r="Q77" s="79" t="s">
        <v>424</v>
      </c>
      <c r="R77" s="79"/>
      <c r="S77" s="79"/>
      <c r="T77" s="79"/>
      <c r="U77" s="79"/>
      <c r="V77" s="82" t="s">
        <v>626</v>
      </c>
      <c r="W77" s="81">
        <v>43509.97994212963</v>
      </c>
      <c r="X77" s="82" t="s">
        <v>669</v>
      </c>
      <c r="Y77" s="79"/>
      <c r="Z77" s="79"/>
      <c r="AA77" s="85" t="s">
        <v>832</v>
      </c>
      <c r="AB77" s="79"/>
      <c r="AC77" s="79" t="b">
        <v>0</v>
      </c>
      <c r="AD77" s="79">
        <v>0</v>
      </c>
      <c r="AE77" s="85" t="s">
        <v>1071</v>
      </c>
      <c r="AF77" s="79" t="b">
        <v>0</v>
      </c>
      <c r="AG77" s="79" t="s">
        <v>1154</v>
      </c>
      <c r="AH77" s="79"/>
      <c r="AI77" s="85" t="s">
        <v>1072</v>
      </c>
      <c r="AJ77" s="79" t="b">
        <v>0</v>
      </c>
      <c r="AK77" s="79">
        <v>0</v>
      </c>
      <c r="AL77" s="85" t="s">
        <v>1072</v>
      </c>
      <c r="AM77" s="79" t="s">
        <v>1160</v>
      </c>
      <c r="AN77" s="79" t="b">
        <v>0</v>
      </c>
      <c r="AO77" s="85" t="s">
        <v>832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1</v>
      </c>
      <c r="BG77" s="49">
        <v>6.666666666666667</v>
      </c>
      <c r="BH77" s="48">
        <v>0</v>
      </c>
      <c r="BI77" s="49">
        <v>0</v>
      </c>
      <c r="BJ77" s="48">
        <v>14</v>
      </c>
      <c r="BK77" s="49">
        <v>93.33333333333333</v>
      </c>
      <c r="BL77" s="48">
        <v>15</v>
      </c>
    </row>
    <row r="78" spans="1:64" ht="15">
      <c r="A78" s="64" t="s">
        <v>236</v>
      </c>
      <c r="B78" s="64" t="s">
        <v>249</v>
      </c>
      <c r="C78" s="65" t="s">
        <v>3273</v>
      </c>
      <c r="D78" s="66">
        <v>3</v>
      </c>
      <c r="E78" s="67" t="s">
        <v>132</v>
      </c>
      <c r="F78" s="68">
        <v>35</v>
      </c>
      <c r="G78" s="65"/>
      <c r="H78" s="69"/>
      <c r="I78" s="70"/>
      <c r="J78" s="70"/>
      <c r="K78" s="34" t="s">
        <v>65</v>
      </c>
      <c r="L78" s="77">
        <v>78</v>
      </c>
      <c r="M78" s="77"/>
      <c r="N78" s="72"/>
      <c r="O78" s="79" t="s">
        <v>401</v>
      </c>
      <c r="P78" s="81">
        <v>43510.17122685185</v>
      </c>
      <c r="Q78" s="79" t="s">
        <v>410</v>
      </c>
      <c r="R78" s="79"/>
      <c r="S78" s="79"/>
      <c r="T78" s="79"/>
      <c r="U78" s="79"/>
      <c r="V78" s="82" t="s">
        <v>627</v>
      </c>
      <c r="W78" s="81">
        <v>43510.17122685185</v>
      </c>
      <c r="X78" s="82" t="s">
        <v>670</v>
      </c>
      <c r="Y78" s="79"/>
      <c r="Z78" s="79"/>
      <c r="AA78" s="85" t="s">
        <v>833</v>
      </c>
      <c r="AB78" s="79"/>
      <c r="AC78" s="79" t="b">
        <v>0</v>
      </c>
      <c r="AD78" s="79">
        <v>0</v>
      </c>
      <c r="AE78" s="85" t="s">
        <v>1072</v>
      </c>
      <c r="AF78" s="79" t="b">
        <v>0</v>
      </c>
      <c r="AG78" s="79" t="s">
        <v>1154</v>
      </c>
      <c r="AH78" s="79"/>
      <c r="AI78" s="85" t="s">
        <v>1072</v>
      </c>
      <c r="AJ78" s="79" t="b">
        <v>0</v>
      </c>
      <c r="AK78" s="79">
        <v>0</v>
      </c>
      <c r="AL78" s="85" t="s">
        <v>887</v>
      </c>
      <c r="AM78" s="79" t="s">
        <v>1158</v>
      </c>
      <c r="AN78" s="79" t="b">
        <v>0</v>
      </c>
      <c r="AO78" s="85" t="s">
        <v>887</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236</v>
      </c>
      <c r="B79" s="64" t="s">
        <v>241</v>
      </c>
      <c r="C79" s="65" t="s">
        <v>3273</v>
      </c>
      <c r="D79" s="66">
        <v>3</v>
      </c>
      <c r="E79" s="67" t="s">
        <v>132</v>
      </c>
      <c r="F79" s="68">
        <v>35</v>
      </c>
      <c r="G79" s="65"/>
      <c r="H79" s="69"/>
      <c r="I79" s="70"/>
      <c r="J79" s="70"/>
      <c r="K79" s="34" t="s">
        <v>65</v>
      </c>
      <c r="L79" s="77">
        <v>79</v>
      </c>
      <c r="M79" s="77"/>
      <c r="N79" s="72"/>
      <c r="O79" s="79" t="s">
        <v>401</v>
      </c>
      <c r="P79" s="81">
        <v>43510.17122685185</v>
      </c>
      <c r="Q79" s="79" t="s">
        <v>410</v>
      </c>
      <c r="R79" s="79"/>
      <c r="S79" s="79"/>
      <c r="T79" s="79"/>
      <c r="U79" s="79"/>
      <c r="V79" s="82" t="s">
        <v>627</v>
      </c>
      <c r="W79" s="81">
        <v>43510.17122685185</v>
      </c>
      <c r="X79" s="82" t="s">
        <v>670</v>
      </c>
      <c r="Y79" s="79"/>
      <c r="Z79" s="79"/>
      <c r="AA79" s="85" t="s">
        <v>833</v>
      </c>
      <c r="AB79" s="79"/>
      <c r="AC79" s="79" t="b">
        <v>0</v>
      </c>
      <c r="AD79" s="79">
        <v>0</v>
      </c>
      <c r="AE79" s="85" t="s">
        <v>1072</v>
      </c>
      <c r="AF79" s="79" t="b">
        <v>0</v>
      </c>
      <c r="AG79" s="79" t="s">
        <v>1154</v>
      </c>
      <c r="AH79" s="79"/>
      <c r="AI79" s="85" t="s">
        <v>1072</v>
      </c>
      <c r="AJ79" s="79" t="b">
        <v>0</v>
      </c>
      <c r="AK79" s="79">
        <v>0</v>
      </c>
      <c r="AL79" s="85" t="s">
        <v>887</v>
      </c>
      <c r="AM79" s="79" t="s">
        <v>1158</v>
      </c>
      <c r="AN79" s="79" t="b">
        <v>0</v>
      </c>
      <c r="AO79" s="85" t="s">
        <v>887</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1</v>
      </c>
      <c r="BD79" s="48">
        <v>0</v>
      </c>
      <c r="BE79" s="49">
        <v>0</v>
      </c>
      <c r="BF79" s="48">
        <v>0</v>
      </c>
      <c r="BG79" s="49">
        <v>0</v>
      </c>
      <c r="BH79" s="48">
        <v>0</v>
      </c>
      <c r="BI79" s="49">
        <v>0</v>
      </c>
      <c r="BJ79" s="48">
        <v>20</v>
      </c>
      <c r="BK79" s="49">
        <v>100</v>
      </c>
      <c r="BL79" s="48">
        <v>20</v>
      </c>
    </row>
    <row r="80" spans="1:64" ht="15">
      <c r="A80" s="64" t="s">
        <v>237</v>
      </c>
      <c r="B80" s="64" t="s">
        <v>241</v>
      </c>
      <c r="C80" s="65" t="s">
        <v>3273</v>
      </c>
      <c r="D80" s="66">
        <v>3</v>
      </c>
      <c r="E80" s="67" t="s">
        <v>132</v>
      </c>
      <c r="F80" s="68">
        <v>35</v>
      </c>
      <c r="G80" s="65"/>
      <c r="H80" s="69"/>
      <c r="I80" s="70"/>
      <c r="J80" s="70"/>
      <c r="K80" s="34" t="s">
        <v>65</v>
      </c>
      <c r="L80" s="77">
        <v>80</v>
      </c>
      <c r="M80" s="77"/>
      <c r="N80" s="72"/>
      <c r="O80" s="79" t="s">
        <v>402</v>
      </c>
      <c r="P80" s="81">
        <v>43511.171261574076</v>
      </c>
      <c r="Q80" s="79" t="s">
        <v>425</v>
      </c>
      <c r="R80" s="79"/>
      <c r="S80" s="79"/>
      <c r="T80" s="79"/>
      <c r="U80" s="79"/>
      <c r="V80" s="82" t="s">
        <v>628</v>
      </c>
      <c r="W80" s="81">
        <v>43511.171261574076</v>
      </c>
      <c r="X80" s="82" t="s">
        <v>671</v>
      </c>
      <c r="Y80" s="79"/>
      <c r="Z80" s="79"/>
      <c r="AA80" s="85" t="s">
        <v>834</v>
      </c>
      <c r="AB80" s="85" t="s">
        <v>967</v>
      </c>
      <c r="AC80" s="79" t="b">
        <v>0</v>
      </c>
      <c r="AD80" s="79">
        <v>0</v>
      </c>
      <c r="AE80" s="85" t="s">
        <v>1071</v>
      </c>
      <c r="AF80" s="79" t="b">
        <v>0</v>
      </c>
      <c r="AG80" s="79" t="s">
        <v>1154</v>
      </c>
      <c r="AH80" s="79"/>
      <c r="AI80" s="85" t="s">
        <v>1072</v>
      </c>
      <c r="AJ80" s="79" t="b">
        <v>0</v>
      </c>
      <c r="AK80" s="79">
        <v>0</v>
      </c>
      <c r="AL80" s="85" t="s">
        <v>1072</v>
      </c>
      <c r="AM80" s="79" t="s">
        <v>1164</v>
      </c>
      <c r="AN80" s="79" t="b">
        <v>0</v>
      </c>
      <c r="AO80" s="85" t="s">
        <v>967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1</v>
      </c>
      <c r="BG80" s="49">
        <v>33.333333333333336</v>
      </c>
      <c r="BH80" s="48">
        <v>0</v>
      </c>
      <c r="BI80" s="49">
        <v>0</v>
      </c>
      <c r="BJ80" s="48">
        <v>2</v>
      </c>
      <c r="BK80" s="49">
        <v>66.66666666666667</v>
      </c>
      <c r="BL80" s="48">
        <v>3</v>
      </c>
    </row>
    <row r="81" spans="1:64" ht="15">
      <c r="A81" s="64" t="s">
        <v>238</v>
      </c>
      <c r="B81" s="64" t="s">
        <v>241</v>
      </c>
      <c r="C81" s="65" t="s">
        <v>3273</v>
      </c>
      <c r="D81" s="66">
        <v>3</v>
      </c>
      <c r="E81" s="67" t="s">
        <v>132</v>
      </c>
      <c r="F81" s="68">
        <v>35</v>
      </c>
      <c r="G81" s="65"/>
      <c r="H81" s="69"/>
      <c r="I81" s="70"/>
      <c r="J81" s="70"/>
      <c r="K81" s="34" t="s">
        <v>65</v>
      </c>
      <c r="L81" s="77">
        <v>81</v>
      </c>
      <c r="M81" s="77"/>
      <c r="N81" s="72"/>
      <c r="O81" s="79" t="s">
        <v>402</v>
      </c>
      <c r="P81" s="81">
        <v>43511.87458333333</v>
      </c>
      <c r="Q81" s="79" t="s">
        <v>426</v>
      </c>
      <c r="R81" s="82" t="s">
        <v>572</v>
      </c>
      <c r="S81" s="79" t="s">
        <v>589</v>
      </c>
      <c r="T81" s="79"/>
      <c r="U81" s="79"/>
      <c r="V81" s="82" t="s">
        <v>629</v>
      </c>
      <c r="W81" s="81">
        <v>43511.87458333333</v>
      </c>
      <c r="X81" s="82" t="s">
        <v>672</v>
      </c>
      <c r="Y81" s="79"/>
      <c r="Z81" s="79"/>
      <c r="AA81" s="85" t="s">
        <v>835</v>
      </c>
      <c r="AB81" s="85" t="s">
        <v>968</v>
      </c>
      <c r="AC81" s="79" t="b">
        <v>0</v>
      </c>
      <c r="AD81" s="79">
        <v>0</v>
      </c>
      <c r="AE81" s="85" t="s">
        <v>1071</v>
      </c>
      <c r="AF81" s="79" t="b">
        <v>0</v>
      </c>
      <c r="AG81" s="79" t="s">
        <v>1154</v>
      </c>
      <c r="AH81" s="79"/>
      <c r="AI81" s="85" t="s">
        <v>1072</v>
      </c>
      <c r="AJ81" s="79" t="b">
        <v>0</v>
      </c>
      <c r="AK81" s="79">
        <v>0</v>
      </c>
      <c r="AL81" s="85" t="s">
        <v>1072</v>
      </c>
      <c r="AM81" s="79" t="s">
        <v>1160</v>
      </c>
      <c r="AN81" s="79" t="b">
        <v>1</v>
      </c>
      <c r="AO81" s="85" t="s">
        <v>968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1</v>
      </c>
      <c r="BG81" s="49">
        <v>5</v>
      </c>
      <c r="BH81" s="48">
        <v>0</v>
      </c>
      <c r="BI81" s="49">
        <v>0</v>
      </c>
      <c r="BJ81" s="48">
        <v>19</v>
      </c>
      <c r="BK81" s="49">
        <v>95</v>
      </c>
      <c r="BL81" s="48">
        <v>20</v>
      </c>
    </row>
    <row r="82" spans="1:64" ht="15">
      <c r="A82" s="64" t="s">
        <v>239</v>
      </c>
      <c r="B82" s="64" t="s">
        <v>241</v>
      </c>
      <c r="C82" s="65" t="s">
        <v>3273</v>
      </c>
      <c r="D82" s="66">
        <v>3</v>
      </c>
      <c r="E82" s="67" t="s">
        <v>132</v>
      </c>
      <c r="F82" s="68">
        <v>35</v>
      </c>
      <c r="G82" s="65"/>
      <c r="H82" s="69"/>
      <c r="I82" s="70"/>
      <c r="J82" s="70"/>
      <c r="K82" s="34" t="s">
        <v>65</v>
      </c>
      <c r="L82" s="77">
        <v>82</v>
      </c>
      <c r="M82" s="77"/>
      <c r="N82" s="72"/>
      <c r="O82" s="79" t="s">
        <v>402</v>
      </c>
      <c r="P82" s="81">
        <v>43511.87908564815</v>
      </c>
      <c r="Q82" s="79" t="s">
        <v>427</v>
      </c>
      <c r="R82" s="82" t="s">
        <v>573</v>
      </c>
      <c r="S82" s="79" t="s">
        <v>589</v>
      </c>
      <c r="T82" s="79"/>
      <c r="U82" s="79"/>
      <c r="V82" s="82" t="s">
        <v>630</v>
      </c>
      <c r="W82" s="81">
        <v>43511.87908564815</v>
      </c>
      <c r="X82" s="82" t="s">
        <v>673</v>
      </c>
      <c r="Y82" s="79"/>
      <c r="Z82" s="79"/>
      <c r="AA82" s="85" t="s">
        <v>836</v>
      </c>
      <c r="AB82" s="85" t="s">
        <v>968</v>
      </c>
      <c r="AC82" s="79" t="b">
        <v>0</v>
      </c>
      <c r="AD82" s="79">
        <v>0</v>
      </c>
      <c r="AE82" s="85" t="s">
        <v>1071</v>
      </c>
      <c r="AF82" s="79" t="b">
        <v>0</v>
      </c>
      <c r="AG82" s="79" t="s">
        <v>1154</v>
      </c>
      <c r="AH82" s="79"/>
      <c r="AI82" s="85" t="s">
        <v>1072</v>
      </c>
      <c r="AJ82" s="79" t="b">
        <v>0</v>
      </c>
      <c r="AK82" s="79">
        <v>0</v>
      </c>
      <c r="AL82" s="85" t="s">
        <v>1072</v>
      </c>
      <c r="AM82" s="79" t="s">
        <v>1158</v>
      </c>
      <c r="AN82" s="79" t="b">
        <v>1</v>
      </c>
      <c r="AO82" s="85" t="s">
        <v>968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3</v>
      </c>
      <c r="BG82" s="49">
        <v>13.043478260869565</v>
      </c>
      <c r="BH82" s="48">
        <v>1</v>
      </c>
      <c r="BI82" s="49">
        <v>4.3478260869565215</v>
      </c>
      <c r="BJ82" s="48">
        <v>20</v>
      </c>
      <c r="BK82" s="49">
        <v>86.95652173913044</v>
      </c>
      <c r="BL82" s="48">
        <v>23</v>
      </c>
    </row>
    <row r="83" spans="1:64" ht="15">
      <c r="A83" s="64" t="s">
        <v>240</v>
      </c>
      <c r="B83" s="64" t="s">
        <v>293</v>
      </c>
      <c r="C83" s="65" t="s">
        <v>3273</v>
      </c>
      <c r="D83" s="66">
        <v>3</v>
      </c>
      <c r="E83" s="67" t="s">
        <v>132</v>
      </c>
      <c r="F83" s="68">
        <v>35</v>
      </c>
      <c r="G83" s="65"/>
      <c r="H83" s="69"/>
      <c r="I83" s="70"/>
      <c r="J83" s="70"/>
      <c r="K83" s="34" t="s">
        <v>65</v>
      </c>
      <c r="L83" s="77">
        <v>83</v>
      </c>
      <c r="M83" s="77"/>
      <c r="N83" s="72"/>
      <c r="O83" s="79" t="s">
        <v>401</v>
      </c>
      <c r="P83" s="81">
        <v>43514.190092592595</v>
      </c>
      <c r="Q83" s="79" t="s">
        <v>428</v>
      </c>
      <c r="R83" s="79"/>
      <c r="S83" s="79"/>
      <c r="T83" s="79" t="s">
        <v>598</v>
      </c>
      <c r="U83" s="79"/>
      <c r="V83" s="82" t="s">
        <v>631</v>
      </c>
      <c r="W83" s="81">
        <v>43514.190092592595</v>
      </c>
      <c r="X83" s="82" t="s">
        <v>674</v>
      </c>
      <c r="Y83" s="79"/>
      <c r="Z83" s="79"/>
      <c r="AA83" s="85" t="s">
        <v>837</v>
      </c>
      <c r="AB83" s="79"/>
      <c r="AC83" s="79" t="b">
        <v>0</v>
      </c>
      <c r="AD83" s="79">
        <v>0</v>
      </c>
      <c r="AE83" s="85" t="s">
        <v>1071</v>
      </c>
      <c r="AF83" s="79" t="b">
        <v>0</v>
      </c>
      <c r="AG83" s="79" t="s">
        <v>1154</v>
      </c>
      <c r="AH83" s="79"/>
      <c r="AI83" s="85" t="s">
        <v>1072</v>
      </c>
      <c r="AJ83" s="79" t="b">
        <v>0</v>
      </c>
      <c r="AK83" s="79">
        <v>0</v>
      </c>
      <c r="AL83" s="85" t="s">
        <v>1072</v>
      </c>
      <c r="AM83" s="79" t="s">
        <v>1160</v>
      </c>
      <c r="AN83" s="79" t="b">
        <v>0</v>
      </c>
      <c r="AO83" s="85" t="s">
        <v>837</v>
      </c>
      <c r="AP83" s="79" t="s">
        <v>176</v>
      </c>
      <c r="AQ83" s="79">
        <v>0</v>
      </c>
      <c r="AR83" s="79">
        <v>0</v>
      </c>
      <c r="AS83" s="79"/>
      <c r="AT83" s="79"/>
      <c r="AU83" s="79"/>
      <c r="AV83" s="79"/>
      <c r="AW83" s="79"/>
      <c r="AX83" s="79"/>
      <c r="AY83" s="79"/>
      <c r="AZ83" s="79"/>
      <c r="BA83">
        <v>1</v>
      </c>
      <c r="BB83" s="78" t="str">
        <f>REPLACE(INDEX(GroupVertices[Group],MATCH(Edges[[#This Row],[Vertex 1]],GroupVertices[Vertex],0)),1,1,"")</f>
        <v>13</v>
      </c>
      <c r="BC83" s="78" t="str">
        <f>REPLACE(INDEX(GroupVertices[Group],MATCH(Edges[[#This Row],[Vertex 2]],GroupVertices[Vertex],0)),1,1,"")</f>
        <v>13</v>
      </c>
      <c r="BD83" s="48">
        <v>0</v>
      </c>
      <c r="BE83" s="49">
        <v>0</v>
      </c>
      <c r="BF83" s="48">
        <v>0</v>
      </c>
      <c r="BG83" s="49">
        <v>0</v>
      </c>
      <c r="BH83" s="48">
        <v>0</v>
      </c>
      <c r="BI83" s="49">
        <v>0</v>
      </c>
      <c r="BJ83" s="48">
        <v>6</v>
      </c>
      <c r="BK83" s="49">
        <v>100</v>
      </c>
      <c r="BL83" s="48">
        <v>6</v>
      </c>
    </row>
    <row r="84" spans="1:64" ht="15">
      <c r="A84" s="64" t="s">
        <v>240</v>
      </c>
      <c r="B84" s="64" t="s">
        <v>241</v>
      </c>
      <c r="C84" s="65" t="s">
        <v>3273</v>
      </c>
      <c r="D84" s="66">
        <v>3</v>
      </c>
      <c r="E84" s="67" t="s">
        <v>132</v>
      </c>
      <c r="F84" s="68">
        <v>35</v>
      </c>
      <c r="G84" s="65"/>
      <c r="H84" s="69"/>
      <c r="I84" s="70"/>
      <c r="J84" s="70"/>
      <c r="K84" s="34" t="s">
        <v>65</v>
      </c>
      <c r="L84" s="77">
        <v>84</v>
      </c>
      <c r="M84" s="77"/>
      <c r="N84" s="72"/>
      <c r="O84" s="79" t="s">
        <v>402</v>
      </c>
      <c r="P84" s="81">
        <v>43514.190092592595</v>
      </c>
      <c r="Q84" s="79" t="s">
        <v>428</v>
      </c>
      <c r="R84" s="79"/>
      <c r="S84" s="79"/>
      <c r="T84" s="79" t="s">
        <v>598</v>
      </c>
      <c r="U84" s="79"/>
      <c r="V84" s="82" t="s">
        <v>631</v>
      </c>
      <c r="W84" s="81">
        <v>43514.190092592595</v>
      </c>
      <c r="X84" s="82" t="s">
        <v>674</v>
      </c>
      <c r="Y84" s="79"/>
      <c r="Z84" s="79"/>
      <c r="AA84" s="85" t="s">
        <v>837</v>
      </c>
      <c r="AB84" s="79"/>
      <c r="AC84" s="79" t="b">
        <v>0</v>
      </c>
      <c r="AD84" s="79">
        <v>0</v>
      </c>
      <c r="AE84" s="85" t="s">
        <v>1071</v>
      </c>
      <c r="AF84" s="79" t="b">
        <v>0</v>
      </c>
      <c r="AG84" s="79" t="s">
        <v>1154</v>
      </c>
      <c r="AH84" s="79"/>
      <c r="AI84" s="85" t="s">
        <v>1072</v>
      </c>
      <c r="AJ84" s="79" t="b">
        <v>0</v>
      </c>
      <c r="AK84" s="79">
        <v>0</v>
      </c>
      <c r="AL84" s="85" t="s">
        <v>1072</v>
      </c>
      <c r="AM84" s="79" t="s">
        <v>1160</v>
      </c>
      <c r="AN84" s="79" t="b">
        <v>0</v>
      </c>
      <c r="AO84" s="85" t="s">
        <v>837</v>
      </c>
      <c r="AP84" s="79" t="s">
        <v>176</v>
      </c>
      <c r="AQ84" s="79">
        <v>0</v>
      </c>
      <c r="AR84" s="79">
        <v>0</v>
      </c>
      <c r="AS84" s="79"/>
      <c r="AT84" s="79"/>
      <c r="AU84" s="79"/>
      <c r="AV84" s="79"/>
      <c r="AW84" s="79"/>
      <c r="AX84" s="79"/>
      <c r="AY84" s="79"/>
      <c r="AZ84" s="79"/>
      <c r="BA84">
        <v>1</v>
      </c>
      <c r="BB84" s="78" t="str">
        <f>REPLACE(INDEX(GroupVertices[Group],MATCH(Edges[[#This Row],[Vertex 1]],GroupVertices[Vertex],0)),1,1,"")</f>
        <v>13</v>
      </c>
      <c r="BC84" s="78" t="str">
        <f>REPLACE(INDEX(GroupVertices[Group],MATCH(Edges[[#This Row],[Vertex 2]],GroupVertices[Vertex],0)),1,1,"")</f>
        <v>1</v>
      </c>
      <c r="BD84" s="48"/>
      <c r="BE84" s="49"/>
      <c r="BF84" s="48"/>
      <c r="BG84" s="49"/>
      <c r="BH84" s="48"/>
      <c r="BI84" s="49"/>
      <c r="BJ84" s="48"/>
      <c r="BK84" s="49"/>
      <c r="BL84" s="48"/>
    </row>
    <row r="85" spans="1:64" ht="15">
      <c r="A85" s="64" t="s">
        <v>241</v>
      </c>
      <c r="B85" s="64" t="s">
        <v>294</v>
      </c>
      <c r="C85" s="65" t="s">
        <v>3273</v>
      </c>
      <c r="D85" s="66">
        <v>3</v>
      </c>
      <c r="E85" s="67" t="s">
        <v>132</v>
      </c>
      <c r="F85" s="68">
        <v>35</v>
      </c>
      <c r="G85" s="65"/>
      <c r="H85" s="69"/>
      <c r="I85" s="70"/>
      <c r="J85" s="70"/>
      <c r="K85" s="34" t="s">
        <v>65</v>
      </c>
      <c r="L85" s="77">
        <v>85</v>
      </c>
      <c r="M85" s="77"/>
      <c r="N85" s="72"/>
      <c r="O85" s="79" t="s">
        <v>401</v>
      </c>
      <c r="P85" s="81">
        <v>43439.91609953704</v>
      </c>
      <c r="Q85" s="79" t="s">
        <v>429</v>
      </c>
      <c r="R85" s="79"/>
      <c r="S85" s="79"/>
      <c r="T85" s="79"/>
      <c r="U85" s="79"/>
      <c r="V85" s="82" t="s">
        <v>632</v>
      </c>
      <c r="W85" s="81">
        <v>43439.91609953704</v>
      </c>
      <c r="X85" s="82" t="s">
        <v>675</v>
      </c>
      <c r="Y85" s="79"/>
      <c r="Z85" s="79"/>
      <c r="AA85" s="85" t="s">
        <v>838</v>
      </c>
      <c r="AB85" s="79"/>
      <c r="AC85" s="79" t="b">
        <v>0</v>
      </c>
      <c r="AD85" s="79">
        <v>0</v>
      </c>
      <c r="AE85" s="85" t="s">
        <v>1076</v>
      </c>
      <c r="AF85" s="79" t="b">
        <v>0</v>
      </c>
      <c r="AG85" s="79" t="s">
        <v>1154</v>
      </c>
      <c r="AH85" s="79"/>
      <c r="AI85" s="85" t="s">
        <v>1072</v>
      </c>
      <c r="AJ85" s="79" t="b">
        <v>0</v>
      </c>
      <c r="AK85" s="79">
        <v>0</v>
      </c>
      <c r="AL85" s="85" t="s">
        <v>1072</v>
      </c>
      <c r="AM85" s="79" t="s">
        <v>1160</v>
      </c>
      <c r="AN85" s="79" t="b">
        <v>0</v>
      </c>
      <c r="AO85" s="85" t="s">
        <v>838</v>
      </c>
      <c r="AP85" s="79" t="s">
        <v>176</v>
      </c>
      <c r="AQ85" s="79">
        <v>0</v>
      </c>
      <c r="AR85" s="79">
        <v>0</v>
      </c>
      <c r="AS85" s="79" t="s">
        <v>1168</v>
      </c>
      <c r="AT85" s="79" t="s">
        <v>1177</v>
      </c>
      <c r="AU85" s="79" t="s">
        <v>1178</v>
      </c>
      <c r="AV85" s="79" t="s">
        <v>1180</v>
      </c>
      <c r="AW85" s="79" t="s">
        <v>1189</v>
      </c>
      <c r="AX85" s="79" t="s">
        <v>1198</v>
      </c>
      <c r="AY85" s="79" t="s">
        <v>1206</v>
      </c>
      <c r="AZ85" s="82" t="s">
        <v>1209</v>
      </c>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241</v>
      </c>
      <c r="B86" s="64" t="s">
        <v>295</v>
      </c>
      <c r="C86" s="65" t="s">
        <v>3274</v>
      </c>
      <c r="D86" s="66">
        <v>10</v>
      </c>
      <c r="E86" s="67" t="s">
        <v>136</v>
      </c>
      <c r="F86" s="68">
        <v>12</v>
      </c>
      <c r="G86" s="65"/>
      <c r="H86" s="69"/>
      <c r="I86" s="70"/>
      <c r="J86" s="70"/>
      <c r="K86" s="34" t="s">
        <v>65</v>
      </c>
      <c r="L86" s="77">
        <v>86</v>
      </c>
      <c r="M86" s="77"/>
      <c r="N86" s="72"/>
      <c r="O86" s="79" t="s">
        <v>401</v>
      </c>
      <c r="P86" s="81">
        <v>43439.916921296295</v>
      </c>
      <c r="Q86" s="79" t="s">
        <v>430</v>
      </c>
      <c r="R86" s="79"/>
      <c r="S86" s="79"/>
      <c r="T86" s="79"/>
      <c r="U86" s="79"/>
      <c r="V86" s="82" t="s">
        <v>632</v>
      </c>
      <c r="W86" s="81">
        <v>43439.916921296295</v>
      </c>
      <c r="X86" s="82" t="s">
        <v>676</v>
      </c>
      <c r="Y86" s="79"/>
      <c r="Z86" s="79"/>
      <c r="AA86" s="85" t="s">
        <v>839</v>
      </c>
      <c r="AB86" s="85" t="s">
        <v>974</v>
      </c>
      <c r="AC86" s="79" t="b">
        <v>0</v>
      </c>
      <c r="AD86" s="79">
        <v>1</v>
      </c>
      <c r="AE86" s="85" t="s">
        <v>1076</v>
      </c>
      <c r="AF86" s="79" t="b">
        <v>0</v>
      </c>
      <c r="AG86" s="79" t="s">
        <v>1154</v>
      </c>
      <c r="AH86" s="79"/>
      <c r="AI86" s="85" t="s">
        <v>1072</v>
      </c>
      <c r="AJ86" s="79" t="b">
        <v>0</v>
      </c>
      <c r="AK86" s="79">
        <v>0</v>
      </c>
      <c r="AL86" s="85" t="s">
        <v>1072</v>
      </c>
      <c r="AM86" s="79" t="s">
        <v>1160</v>
      </c>
      <c r="AN86" s="79" t="b">
        <v>0</v>
      </c>
      <c r="AO86" s="85" t="s">
        <v>974</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241</v>
      </c>
      <c r="B87" s="64" t="s">
        <v>295</v>
      </c>
      <c r="C87" s="65" t="s">
        <v>3274</v>
      </c>
      <c r="D87" s="66">
        <v>10</v>
      </c>
      <c r="E87" s="67" t="s">
        <v>136</v>
      </c>
      <c r="F87" s="68">
        <v>12</v>
      </c>
      <c r="G87" s="65"/>
      <c r="H87" s="69"/>
      <c r="I87" s="70"/>
      <c r="J87" s="70"/>
      <c r="K87" s="34" t="s">
        <v>65</v>
      </c>
      <c r="L87" s="77">
        <v>87</v>
      </c>
      <c r="M87" s="77"/>
      <c r="N87" s="72"/>
      <c r="O87" s="79" t="s">
        <v>401</v>
      </c>
      <c r="P87" s="81">
        <v>43439.95959490741</v>
      </c>
      <c r="Q87" s="79" t="s">
        <v>431</v>
      </c>
      <c r="R87" s="79"/>
      <c r="S87" s="79"/>
      <c r="T87" s="79"/>
      <c r="U87" s="79"/>
      <c r="V87" s="82" t="s">
        <v>632</v>
      </c>
      <c r="W87" s="81">
        <v>43439.95959490741</v>
      </c>
      <c r="X87" s="82" t="s">
        <v>677</v>
      </c>
      <c r="Y87" s="79"/>
      <c r="Z87" s="79"/>
      <c r="AA87" s="85" t="s">
        <v>840</v>
      </c>
      <c r="AB87" s="85" t="s">
        <v>839</v>
      </c>
      <c r="AC87" s="79" t="b">
        <v>0</v>
      </c>
      <c r="AD87" s="79">
        <v>1</v>
      </c>
      <c r="AE87" s="85" t="s">
        <v>1071</v>
      </c>
      <c r="AF87" s="79" t="b">
        <v>0</v>
      </c>
      <c r="AG87" s="79" t="s">
        <v>1154</v>
      </c>
      <c r="AH87" s="79"/>
      <c r="AI87" s="85" t="s">
        <v>1072</v>
      </c>
      <c r="AJ87" s="79" t="b">
        <v>0</v>
      </c>
      <c r="AK87" s="79">
        <v>0</v>
      </c>
      <c r="AL87" s="85" t="s">
        <v>1072</v>
      </c>
      <c r="AM87" s="79" t="s">
        <v>1160</v>
      </c>
      <c r="AN87" s="79" t="b">
        <v>0</v>
      </c>
      <c r="AO87" s="85" t="s">
        <v>839</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241</v>
      </c>
      <c r="B88" s="64" t="s">
        <v>296</v>
      </c>
      <c r="C88" s="65" t="s">
        <v>3273</v>
      </c>
      <c r="D88" s="66">
        <v>3</v>
      </c>
      <c r="E88" s="67" t="s">
        <v>132</v>
      </c>
      <c r="F88" s="68">
        <v>35</v>
      </c>
      <c r="G88" s="65"/>
      <c r="H88" s="69"/>
      <c r="I88" s="70"/>
      <c r="J88" s="70"/>
      <c r="K88" s="34" t="s">
        <v>65</v>
      </c>
      <c r="L88" s="77">
        <v>88</v>
      </c>
      <c r="M88" s="77"/>
      <c r="N88" s="72"/>
      <c r="O88" s="79" t="s">
        <v>402</v>
      </c>
      <c r="P88" s="81">
        <v>43440.39400462963</v>
      </c>
      <c r="Q88" s="79" t="s">
        <v>432</v>
      </c>
      <c r="R88" s="79"/>
      <c r="S88" s="79"/>
      <c r="T88" s="79"/>
      <c r="U88" s="79"/>
      <c r="V88" s="82" t="s">
        <v>632</v>
      </c>
      <c r="W88" s="81">
        <v>43440.39400462963</v>
      </c>
      <c r="X88" s="82" t="s">
        <v>678</v>
      </c>
      <c r="Y88" s="79"/>
      <c r="Z88" s="79"/>
      <c r="AA88" s="85" t="s">
        <v>841</v>
      </c>
      <c r="AB88" s="85" t="s">
        <v>975</v>
      </c>
      <c r="AC88" s="79" t="b">
        <v>0</v>
      </c>
      <c r="AD88" s="79">
        <v>1</v>
      </c>
      <c r="AE88" s="85" t="s">
        <v>1077</v>
      </c>
      <c r="AF88" s="79" t="b">
        <v>0</v>
      </c>
      <c r="AG88" s="79" t="s">
        <v>1154</v>
      </c>
      <c r="AH88" s="79"/>
      <c r="AI88" s="85" t="s">
        <v>1072</v>
      </c>
      <c r="AJ88" s="79" t="b">
        <v>0</v>
      </c>
      <c r="AK88" s="79">
        <v>0</v>
      </c>
      <c r="AL88" s="85" t="s">
        <v>1072</v>
      </c>
      <c r="AM88" s="79" t="s">
        <v>1160</v>
      </c>
      <c r="AN88" s="79" t="b">
        <v>0</v>
      </c>
      <c r="AO88" s="85" t="s">
        <v>975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3.125</v>
      </c>
      <c r="BF88" s="48">
        <v>1</v>
      </c>
      <c r="BG88" s="49">
        <v>3.125</v>
      </c>
      <c r="BH88" s="48">
        <v>0</v>
      </c>
      <c r="BI88" s="49">
        <v>0</v>
      </c>
      <c r="BJ88" s="48">
        <v>30</v>
      </c>
      <c r="BK88" s="49">
        <v>93.75</v>
      </c>
      <c r="BL88" s="48">
        <v>32</v>
      </c>
    </row>
    <row r="89" spans="1:64" ht="15">
      <c r="A89" s="64" t="s">
        <v>241</v>
      </c>
      <c r="B89" s="64" t="s">
        <v>297</v>
      </c>
      <c r="C89" s="65" t="s">
        <v>3273</v>
      </c>
      <c r="D89" s="66">
        <v>3</v>
      </c>
      <c r="E89" s="67" t="s">
        <v>132</v>
      </c>
      <c r="F89" s="68">
        <v>35</v>
      </c>
      <c r="G89" s="65"/>
      <c r="H89" s="69"/>
      <c r="I89" s="70"/>
      <c r="J89" s="70"/>
      <c r="K89" s="34" t="s">
        <v>65</v>
      </c>
      <c r="L89" s="77">
        <v>89</v>
      </c>
      <c r="M89" s="77"/>
      <c r="N89" s="72"/>
      <c r="O89" s="79" t="s">
        <v>401</v>
      </c>
      <c r="P89" s="81">
        <v>43440.394895833335</v>
      </c>
      <c r="Q89" s="79" t="s">
        <v>433</v>
      </c>
      <c r="R89" s="79"/>
      <c r="S89" s="79"/>
      <c r="T89" s="79"/>
      <c r="U89" s="79"/>
      <c r="V89" s="82" t="s">
        <v>632</v>
      </c>
      <c r="W89" s="81">
        <v>43440.394895833335</v>
      </c>
      <c r="X89" s="82" t="s">
        <v>679</v>
      </c>
      <c r="Y89" s="79"/>
      <c r="Z89" s="79"/>
      <c r="AA89" s="85" t="s">
        <v>842</v>
      </c>
      <c r="AB89" s="85" t="s">
        <v>976</v>
      </c>
      <c r="AC89" s="79" t="b">
        <v>0</v>
      </c>
      <c r="AD89" s="79">
        <v>1</v>
      </c>
      <c r="AE89" s="85" t="s">
        <v>1078</v>
      </c>
      <c r="AF89" s="79" t="b">
        <v>0</v>
      </c>
      <c r="AG89" s="79" t="s">
        <v>1154</v>
      </c>
      <c r="AH89" s="79"/>
      <c r="AI89" s="85" t="s">
        <v>1072</v>
      </c>
      <c r="AJ89" s="79" t="b">
        <v>0</v>
      </c>
      <c r="AK89" s="79">
        <v>0</v>
      </c>
      <c r="AL89" s="85" t="s">
        <v>1072</v>
      </c>
      <c r="AM89" s="79" t="s">
        <v>1160</v>
      </c>
      <c r="AN89" s="79" t="b">
        <v>0</v>
      </c>
      <c r="AO89" s="85" t="s">
        <v>976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241</v>
      </c>
      <c r="B90" s="64" t="s">
        <v>298</v>
      </c>
      <c r="C90" s="65" t="s">
        <v>3273</v>
      </c>
      <c r="D90" s="66">
        <v>3</v>
      </c>
      <c r="E90" s="67" t="s">
        <v>132</v>
      </c>
      <c r="F90" s="68">
        <v>35</v>
      </c>
      <c r="G90" s="65"/>
      <c r="H90" s="69"/>
      <c r="I90" s="70"/>
      <c r="J90" s="70"/>
      <c r="K90" s="34" t="s">
        <v>65</v>
      </c>
      <c r="L90" s="77">
        <v>90</v>
      </c>
      <c r="M90" s="77"/>
      <c r="N90" s="72"/>
      <c r="O90" s="79" t="s">
        <v>401</v>
      </c>
      <c r="P90" s="81">
        <v>43440.394895833335</v>
      </c>
      <c r="Q90" s="79" t="s">
        <v>433</v>
      </c>
      <c r="R90" s="79"/>
      <c r="S90" s="79"/>
      <c r="T90" s="79"/>
      <c r="U90" s="79"/>
      <c r="V90" s="82" t="s">
        <v>632</v>
      </c>
      <c r="W90" s="81">
        <v>43440.394895833335</v>
      </c>
      <c r="X90" s="82" t="s">
        <v>679</v>
      </c>
      <c r="Y90" s="79"/>
      <c r="Z90" s="79"/>
      <c r="AA90" s="85" t="s">
        <v>842</v>
      </c>
      <c r="AB90" s="85" t="s">
        <v>976</v>
      </c>
      <c r="AC90" s="79" t="b">
        <v>0</v>
      </c>
      <c r="AD90" s="79">
        <v>1</v>
      </c>
      <c r="AE90" s="85" t="s">
        <v>1078</v>
      </c>
      <c r="AF90" s="79" t="b">
        <v>0</v>
      </c>
      <c r="AG90" s="79" t="s">
        <v>1154</v>
      </c>
      <c r="AH90" s="79"/>
      <c r="AI90" s="85" t="s">
        <v>1072</v>
      </c>
      <c r="AJ90" s="79" t="b">
        <v>0</v>
      </c>
      <c r="AK90" s="79">
        <v>0</v>
      </c>
      <c r="AL90" s="85" t="s">
        <v>1072</v>
      </c>
      <c r="AM90" s="79" t="s">
        <v>1160</v>
      </c>
      <c r="AN90" s="79" t="b">
        <v>0</v>
      </c>
      <c r="AO90" s="85" t="s">
        <v>976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241</v>
      </c>
      <c r="B91" s="64" t="s">
        <v>299</v>
      </c>
      <c r="C91" s="65" t="s">
        <v>3273</v>
      </c>
      <c r="D91" s="66">
        <v>3</v>
      </c>
      <c r="E91" s="67" t="s">
        <v>132</v>
      </c>
      <c r="F91" s="68">
        <v>35</v>
      </c>
      <c r="G91" s="65"/>
      <c r="H91" s="69"/>
      <c r="I91" s="70"/>
      <c r="J91" s="70"/>
      <c r="K91" s="34" t="s">
        <v>65</v>
      </c>
      <c r="L91" s="77">
        <v>91</v>
      </c>
      <c r="M91" s="77"/>
      <c r="N91" s="72"/>
      <c r="O91" s="79" t="s">
        <v>402</v>
      </c>
      <c r="P91" s="81">
        <v>43440.394895833335</v>
      </c>
      <c r="Q91" s="79" t="s">
        <v>433</v>
      </c>
      <c r="R91" s="79"/>
      <c r="S91" s="79"/>
      <c r="T91" s="79"/>
      <c r="U91" s="79"/>
      <c r="V91" s="82" t="s">
        <v>632</v>
      </c>
      <c r="W91" s="81">
        <v>43440.394895833335</v>
      </c>
      <c r="X91" s="82" t="s">
        <v>679</v>
      </c>
      <c r="Y91" s="79"/>
      <c r="Z91" s="79"/>
      <c r="AA91" s="85" t="s">
        <v>842</v>
      </c>
      <c r="AB91" s="85" t="s">
        <v>976</v>
      </c>
      <c r="AC91" s="79" t="b">
        <v>0</v>
      </c>
      <c r="AD91" s="79">
        <v>1</v>
      </c>
      <c r="AE91" s="85" t="s">
        <v>1078</v>
      </c>
      <c r="AF91" s="79" t="b">
        <v>0</v>
      </c>
      <c r="AG91" s="79" t="s">
        <v>1154</v>
      </c>
      <c r="AH91" s="79"/>
      <c r="AI91" s="85" t="s">
        <v>1072</v>
      </c>
      <c r="AJ91" s="79" t="b">
        <v>0</v>
      </c>
      <c r="AK91" s="79">
        <v>0</v>
      </c>
      <c r="AL91" s="85" t="s">
        <v>1072</v>
      </c>
      <c r="AM91" s="79" t="s">
        <v>1160</v>
      </c>
      <c r="AN91" s="79" t="b">
        <v>0</v>
      </c>
      <c r="AO91" s="85" t="s">
        <v>976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12.5</v>
      </c>
      <c r="BF91" s="48">
        <v>0</v>
      </c>
      <c r="BG91" s="49">
        <v>0</v>
      </c>
      <c r="BH91" s="48">
        <v>0</v>
      </c>
      <c r="BI91" s="49">
        <v>0</v>
      </c>
      <c r="BJ91" s="48">
        <v>7</v>
      </c>
      <c r="BK91" s="49">
        <v>87.5</v>
      </c>
      <c r="BL91" s="48">
        <v>8</v>
      </c>
    </row>
    <row r="92" spans="1:64" ht="15">
      <c r="A92" s="64" t="s">
        <v>242</v>
      </c>
      <c r="B92" s="64" t="s">
        <v>300</v>
      </c>
      <c r="C92" s="65" t="s">
        <v>3273</v>
      </c>
      <c r="D92" s="66">
        <v>3</v>
      </c>
      <c r="E92" s="67" t="s">
        <v>132</v>
      </c>
      <c r="F92" s="68">
        <v>35</v>
      </c>
      <c r="G92" s="65"/>
      <c r="H92" s="69"/>
      <c r="I92" s="70"/>
      <c r="J92" s="70"/>
      <c r="K92" s="34" t="s">
        <v>65</v>
      </c>
      <c r="L92" s="77">
        <v>92</v>
      </c>
      <c r="M92" s="77"/>
      <c r="N92" s="72"/>
      <c r="O92" s="79" t="s">
        <v>401</v>
      </c>
      <c r="P92" s="81">
        <v>43443.84982638889</v>
      </c>
      <c r="Q92" s="79" t="s">
        <v>434</v>
      </c>
      <c r="R92" s="82" t="s">
        <v>574</v>
      </c>
      <c r="S92" s="79" t="s">
        <v>588</v>
      </c>
      <c r="T92" s="79" t="s">
        <v>599</v>
      </c>
      <c r="U92" s="79"/>
      <c r="V92" s="82" t="s">
        <v>633</v>
      </c>
      <c r="W92" s="81">
        <v>43443.84982638889</v>
      </c>
      <c r="X92" s="82" t="s">
        <v>680</v>
      </c>
      <c r="Y92" s="79"/>
      <c r="Z92" s="79"/>
      <c r="AA92" s="85" t="s">
        <v>843</v>
      </c>
      <c r="AB92" s="79"/>
      <c r="AC92" s="79" t="b">
        <v>0</v>
      </c>
      <c r="AD92" s="79">
        <v>0</v>
      </c>
      <c r="AE92" s="85" t="s">
        <v>1072</v>
      </c>
      <c r="AF92" s="79" t="b">
        <v>0</v>
      </c>
      <c r="AG92" s="79" t="s">
        <v>1154</v>
      </c>
      <c r="AH92" s="79"/>
      <c r="AI92" s="85" t="s">
        <v>1072</v>
      </c>
      <c r="AJ92" s="79" t="b">
        <v>0</v>
      </c>
      <c r="AK92" s="79">
        <v>0</v>
      </c>
      <c r="AL92" s="85" t="s">
        <v>1072</v>
      </c>
      <c r="AM92" s="79" t="s">
        <v>1159</v>
      </c>
      <c r="AN92" s="79" t="b">
        <v>0</v>
      </c>
      <c r="AO92" s="85" t="s">
        <v>843</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c r="BE92" s="49"/>
      <c r="BF92" s="48"/>
      <c r="BG92" s="49"/>
      <c r="BH92" s="48"/>
      <c r="BI92" s="49"/>
      <c r="BJ92" s="48"/>
      <c r="BK92" s="49"/>
      <c r="BL92" s="48"/>
    </row>
    <row r="93" spans="1:64" ht="15">
      <c r="A93" s="64" t="s">
        <v>241</v>
      </c>
      <c r="B93" s="64" t="s">
        <v>300</v>
      </c>
      <c r="C93" s="65" t="s">
        <v>3273</v>
      </c>
      <c r="D93" s="66">
        <v>3</v>
      </c>
      <c r="E93" s="67" t="s">
        <v>132</v>
      </c>
      <c r="F93" s="68">
        <v>35</v>
      </c>
      <c r="G93" s="65"/>
      <c r="H93" s="69"/>
      <c r="I93" s="70"/>
      <c r="J93" s="70"/>
      <c r="K93" s="34" t="s">
        <v>65</v>
      </c>
      <c r="L93" s="77">
        <v>93</v>
      </c>
      <c r="M93" s="77"/>
      <c r="N93" s="72"/>
      <c r="O93" s="79" t="s">
        <v>401</v>
      </c>
      <c r="P93" s="81">
        <v>43442.74869212963</v>
      </c>
      <c r="Q93" s="79" t="s">
        <v>435</v>
      </c>
      <c r="R93" s="82" t="s">
        <v>575</v>
      </c>
      <c r="S93" s="79" t="s">
        <v>588</v>
      </c>
      <c r="T93" s="79"/>
      <c r="U93" s="79"/>
      <c r="V93" s="82" t="s">
        <v>632</v>
      </c>
      <c r="W93" s="81">
        <v>43442.74869212963</v>
      </c>
      <c r="X93" s="82" t="s">
        <v>681</v>
      </c>
      <c r="Y93" s="79">
        <v>42.3577</v>
      </c>
      <c r="Z93" s="79">
        <v>-71.0565</v>
      </c>
      <c r="AA93" s="85" t="s">
        <v>844</v>
      </c>
      <c r="AB93" s="79"/>
      <c r="AC93" s="79" t="b">
        <v>0</v>
      </c>
      <c r="AD93" s="79">
        <v>3</v>
      </c>
      <c r="AE93" s="85" t="s">
        <v>1072</v>
      </c>
      <c r="AF93" s="79" t="b">
        <v>0</v>
      </c>
      <c r="AG93" s="79" t="s">
        <v>1154</v>
      </c>
      <c r="AH93" s="79"/>
      <c r="AI93" s="85" t="s">
        <v>1072</v>
      </c>
      <c r="AJ93" s="79" t="b">
        <v>0</v>
      </c>
      <c r="AK93" s="79">
        <v>1</v>
      </c>
      <c r="AL93" s="85" t="s">
        <v>1072</v>
      </c>
      <c r="AM93" s="79" t="s">
        <v>1159</v>
      </c>
      <c r="AN93" s="79" t="b">
        <v>0</v>
      </c>
      <c r="AO93" s="85" t="s">
        <v>844</v>
      </c>
      <c r="AP93" s="79" t="s">
        <v>176</v>
      </c>
      <c r="AQ93" s="79">
        <v>0</v>
      </c>
      <c r="AR93" s="79">
        <v>0</v>
      </c>
      <c r="AS93" s="79" t="s">
        <v>1169</v>
      </c>
      <c r="AT93" s="79" t="s">
        <v>1177</v>
      </c>
      <c r="AU93" s="79" t="s">
        <v>1178</v>
      </c>
      <c r="AV93" s="79" t="s">
        <v>1181</v>
      </c>
      <c r="AW93" s="79" t="s">
        <v>1190</v>
      </c>
      <c r="AX93" s="79" t="s">
        <v>1199</v>
      </c>
      <c r="AY93" s="79" t="s">
        <v>1206</v>
      </c>
      <c r="AZ93" s="82" t="s">
        <v>1210</v>
      </c>
      <c r="BA93">
        <v>1</v>
      </c>
      <c r="BB93" s="78" t="str">
        <f>REPLACE(INDEX(GroupVertices[Group],MATCH(Edges[[#This Row],[Vertex 1]],GroupVertices[Vertex],0)),1,1,"")</f>
        <v>1</v>
      </c>
      <c r="BC93" s="78" t="str">
        <f>REPLACE(INDEX(GroupVertices[Group],MATCH(Edges[[#This Row],[Vertex 2]],GroupVertices[Vertex],0)),1,1,"")</f>
        <v>9</v>
      </c>
      <c r="BD93" s="48"/>
      <c r="BE93" s="49"/>
      <c r="BF93" s="48"/>
      <c r="BG93" s="49"/>
      <c r="BH93" s="48"/>
      <c r="BI93" s="49"/>
      <c r="BJ93" s="48"/>
      <c r="BK93" s="49"/>
      <c r="BL93" s="48"/>
    </row>
    <row r="94" spans="1:64" ht="15">
      <c r="A94" s="64" t="s">
        <v>242</v>
      </c>
      <c r="B94" s="64" t="s">
        <v>301</v>
      </c>
      <c r="C94" s="65" t="s">
        <v>3273</v>
      </c>
      <c r="D94" s="66">
        <v>3</v>
      </c>
      <c r="E94" s="67" t="s">
        <v>132</v>
      </c>
      <c r="F94" s="68">
        <v>35</v>
      </c>
      <c r="G94" s="65"/>
      <c r="H94" s="69"/>
      <c r="I94" s="70"/>
      <c r="J94" s="70"/>
      <c r="K94" s="34" t="s">
        <v>65</v>
      </c>
      <c r="L94" s="77">
        <v>94</v>
      </c>
      <c r="M94" s="77"/>
      <c r="N94" s="72"/>
      <c r="O94" s="79" t="s">
        <v>401</v>
      </c>
      <c r="P94" s="81">
        <v>43443.84982638889</v>
      </c>
      <c r="Q94" s="79" t="s">
        <v>434</v>
      </c>
      <c r="R94" s="82" t="s">
        <v>574</v>
      </c>
      <c r="S94" s="79" t="s">
        <v>588</v>
      </c>
      <c r="T94" s="79" t="s">
        <v>599</v>
      </c>
      <c r="U94" s="79"/>
      <c r="V94" s="82" t="s">
        <v>633</v>
      </c>
      <c r="W94" s="81">
        <v>43443.84982638889</v>
      </c>
      <c r="X94" s="82" t="s">
        <v>680</v>
      </c>
      <c r="Y94" s="79"/>
      <c r="Z94" s="79"/>
      <c r="AA94" s="85" t="s">
        <v>843</v>
      </c>
      <c r="AB94" s="79"/>
      <c r="AC94" s="79" t="b">
        <v>0</v>
      </c>
      <c r="AD94" s="79">
        <v>0</v>
      </c>
      <c r="AE94" s="85" t="s">
        <v>1072</v>
      </c>
      <c r="AF94" s="79" t="b">
        <v>0</v>
      </c>
      <c r="AG94" s="79" t="s">
        <v>1154</v>
      </c>
      <c r="AH94" s="79"/>
      <c r="AI94" s="85" t="s">
        <v>1072</v>
      </c>
      <c r="AJ94" s="79" t="b">
        <v>0</v>
      </c>
      <c r="AK94" s="79">
        <v>0</v>
      </c>
      <c r="AL94" s="85" t="s">
        <v>1072</v>
      </c>
      <c r="AM94" s="79" t="s">
        <v>1159</v>
      </c>
      <c r="AN94" s="79" t="b">
        <v>0</v>
      </c>
      <c r="AO94" s="85" t="s">
        <v>843</v>
      </c>
      <c r="AP94" s="79" t="s">
        <v>176</v>
      </c>
      <c r="AQ94" s="79">
        <v>0</v>
      </c>
      <c r="AR94" s="79">
        <v>0</v>
      </c>
      <c r="AS94" s="79"/>
      <c r="AT94" s="79"/>
      <c r="AU94" s="79"/>
      <c r="AV94" s="79"/>
      <c r="AW94" s="79"/>
      <c r="AX94" s="79"/>
      <c r="AY94" s="79"/>
      <c r="AZ94" s="79"/>
      <c r="BA94">
        <v>1</v>
      </c>
      <c r="BB94" s="78" t="str">
        <f>REPLACE(INDEX(GroupVertices[Group],MATCH(Edges[[#This Row],[Vertex 1]],GroupVertices[Vertex],0)),1,1,"")</f>
        <v>9</v>
      </c>
      <c r="BC94" s="78" t="str">
        <f>REPLACE(INDEX(GroupVertices[Group],MATCH(Edges[[#This Row],[Vertex 2]],GroupVertices[Vertex],0)),1,1,"")</f>
        <v>9</v>
      </c>
      <c r="BD94" s="48">
        <v>1</v>
      </c>
      <c r="BE94" s="49">
        <v>3.5714285714285716</v>
      </c>
      <c r="BF94" s="48">
        <v>1</v>
      </c>
      <c r="BG94" s="49">
        <v>3.5714285714285716</v>
      </c>
      <c r="BH94" s="48">
        <v>0</v>
      </c>
      <c r="BI94" s="49">
        <v>0</v>
      </c>
      <c r="BJ94" s="48">
        <v>26</v>
      </c>
      <c r="BK94" s="49">
        <v>92.85714285714286</v>
      </c>
      <c r="BL94" s="48">
        <v>28</v>
      </c>
    </row>
    <row r="95" spans="1:64" ht="15">
      <c r="A95" s="64" t="s">
        <v>241</v>
      </c>
      <c r="B95" s="64" t="s">
        <v>301</v>
      </c>
      <c r="C95" s="65" t="s">
        <v>3273</v>
      </c>
      <c r="D95" s="66">
        <v>3</v>
      </c>
      <c r="E95" s="67" t="s">
        <v>132</v>
      </c>
      <c r="F95" s="68">
        <v>35</v>
      </c>
      <c r="G95" s="65"/>
      <c r="H95" s="69"/>
      <c r="I95" s="70"/>
      <c r="J95" s="70"/>
      <c r="K95" s="34" t="s">
        <v>65</v>
      </c>
      <c r="L95" s="77">
        <v>95</v>
      </c>
      <c r="M95" s="77"/>
      <c r="N95" s="72"/>
      <c r="O95" s="79" t="s">
        <v>401</v>
      </c>
      <c r="P95" s="81">
        <v>43442.74869212963</v>
      </c>
      <c r="Q95" s="79" t="s">
        <v>435</v>
      </c>
      <c r="R95" s="82" t="s">
        <v>575</v>
      </c>
      <c r="S95" s="79" t="s">
        <v>588</v>
      </c>
      <c r="T95" s="79"/>
      <c r="U95" s="79"/>
      <c r="V95" s="82" t="s">
        <v>632</v>
      </c>
      <c r="W95" s="81">
        <v>43442.74869212963</v>
      </c>
      <c r="X95" s="82" t="s">
        <v>681</v>
      </c>
      <c r="Y95" s="79">
        <v>42.3577</v>
      </c>
      <c r="Z95" s="79">
        <v>-71.0565</v>
      </c>
      <c r="AA95" s="85" t="s">
        <v>844</v>
      </c>
      <c r="AB95" s="79"/>
      <c r="AC95" s="79" t="b">
        <v>0</v>
      </c>
      <c r="AD95" s="79">
        <v>3</v>
      </c>
      <c r="AE95" s="85" t="s">
        <v>1072</v>
      </c>
      <c r="AF95" s="79" t="b">
        <v>0</v>
      </c>
      <c r="AG95" s="79" t="s">
        <v>1154</v>
      </c>
      <c r="AH95" s="79"/>
      <c r="AI95" s="85" t="s">
        <v>1072</v>
      </c>
      <c r="AJ95" s="79" t="b">
        <v>0</v>
      </c>
      <c r="AK95" s="79">
        <v>1</v>
      </c>
      <c r="AL95" s="85" t="s">
        <v>1072</v>
      </c>
      <c r="AM95" s="79" t="s">
        <v>1159</v>
      </c>
      <c r="AN95" s="79" t="b">
        <v>0</v>
      </c>
      <c r="AO95" s="85" t="s">
        <v>844</v>
      </c>
      <c r="AP95" s="79" t="s">
        <v>176</v>
      </c>
      <c r="AQ95" s="79">
        <v>0</v>
      </c>
      <c r="AR95" s="79">
        <v>0</v>
      </c>
      <c r="AS95" s="79" t="s">
        <v>1169</v>
      </c>
      <c r="AT95" s="79" t="s">
        <v>1177</v>
      </c>
      <c r="AU95" s="79" t="s">
        <v>1178</v>
      </c>
      <c r="AV95" s="79" t="s">
        <v>1181</v>
      </c>
      <c r="AW95" s="79" t="s">
        <v>1190</v>
      </c>
      <c r="AX95" s="79" t="s">
        <v>1199</v>
      </c>
      <c r="AY95" s="79" t="s">
        <v>1206</v>
      </c>
      <c r="AZ95" s="82" t="s">
        <v>1210</v>
      </c>
      <c r="BA95">
        <v>1</v>
      </c>
      <c r="BB95" s="78" t="str">
        <f>REPLACE(INDEX(GroupVertices[Group],MATCH(Edges[[#This Row],[Vertex 1]],GroupVertices[Vertex],0)),1,1,"")</f>
        <v>1</v>
      </c>
      <c r="BC95" s="78" t="str">
        <f>REPLACE(INDEX(GroupVertices[Group],MATCH(Edges[[#This Row],[Vertex 2]],GroupVertices[Vertex],0)),1,1,"")</f>
        <v>9</v>
      </c>
      <c r="BD95" s="48">
        <v>2</v>
      </c>
      <c r="BE95" s="49">
        <v>6.25</v>
      </c>
      <c r="BF95" s="48">
        <v>1</v>
      </c>
      <c r="BG95" s="49">
        <v>3.125</v>
      </c>
      <c r="BH95" s="48">
        <v>0</v>
      </c>
      <c r="BI95" s="49">
        <v>0</v>
      </c>
      <c r="BJ95" s="48">
        <v>29</v>
      </c>
      <c r="BK95" s="49">
        <v>90.625</v>
      </c>
      <c r="BL95" s="48">
        <v>32</v>
      </c>
    </row>
    <row r="96" spans="1:64" ht="15">
      <c r="A96" s="64" t="s">
        <v>242</v>
      </c>
      <c r="B96" s="64" t="s">
        <v>241</v>
      </c>
      <c r="C96" s="65" t="s">
        <v>3274</v>
      </c>
      <c r="D96" s="66">
        <v>10</v>
      </c>
      <c r="E96" s="67" t="s">
        <v>136</v>
      </c>
      <c r="F96" s="68">
        <v>12</v>
      </c>
      <c r="G96" s="65"/>
      <c r="H96" s="69"/>
      <c r="I96" s="70"/>
      <c r="J96" s="70"/>
      <c r="K96" s="34" t="s">
        <v>66</v>
      </c>
      <c r="L96" s="77">
        <v>96</v>
      </c>
      <c r="M96" s="77"/>
      <c r="N96" s="72"/>
      <c r="O96" s="79" t="s">
        <v>401</v>
      </c>
      <c r="P96" s="81">
        <v>43443.84982638889</v>
      </c>
      <c r="Q96" s="79" t="s">
        <v>434</v>
      </c>
      <c r="R96" s="82" t="s">
        <v>574</v>
      </c>
      <c r="S96" s="79" t="s">
        <v>588</v>
      </c>
      <c r="T96" s="79" t="s">
        <v>599</v>
      </c>
      <c r="U96" s="79"/>
      <c r="V96" s="82" t="s">
        <v>633</v>
      </c>
      <c r="W96" s="81">
        <v>43443.84982638889</v>
      </c>
      <c r="X96" s="82" t="s">
        <v>680</v>
      </c>
      <c r="Y96" s="79"/>
      <c r="Z96" s="79"/>
      <c r="AA96" s="85" t="s">
        <v>843</v>
      </c>
      <c r="AB96" s="79"/>
      <c r="AC96" s="79" t="b">
        <v>0</v>
      </c>
      <c r="AD96" s="79">
        <v>0</v>
      </c>
      <c r="AE96" s="85" t="s">
        <v>1072</v>
      </c>
      <c r="AF96" s="79" t="b">
        <v>0</v>
      </c>
      <c r="AG96" s="79" t="s">
        <v>1154</v>
      </c>
      <c r="AH96" s="79"/>
      <c r="AI96" s="85" t="s">
        <v>1072</v>
      </c>
      <c r="AJ96" s="79" t="b">
        <v>0</v>
      </c>
      <c r="AK96" s="79">
        <v>0</v>
      </c>
      <c r="AL96" s="85" t="s">
        <v>1072</v>
      </c>
      <c r="AM96" s="79" t="s">
        <v>1159</v>
      </c>
      <c r="AN96" s="79" t="b">
        <v>0</v>
      </c>
      <c r="AO96" s="85" t="s">
        <v>843</v>
      </c>
      <c r="AP96" s="79" t="s">
        <v>176</v>
      </c>
      <c r="AQ96" s="79">
        <v>0</v>
      </c>
      <c r="AR96" s="79">
        <v>0</v>
      </c>
      <c r="AS96" s="79"/>
      <c r="AT96" s="79"/>
      <c r="AU96" s="79"/>
      <c r="AV96" s="79"/>
      <c r="AW96" s="79"/>
      <c r="AX96" s="79"/>
      <c r="AY96" s="79"/>
      <c r="AZ96" s="79"/>
      <c r="BA96">
        <v>2</v>
      </c>
      <c r="BB96" s="78" t="str">
        <f>REPLACE(INDEX(GroupVertices[Group],MATCH(Edges[[#This Row],[Vertex 1]],GroupVertices[Vertex],0)),1,1,"")</f>
        <v>9</v>
      </c>
      <c r="BC96" s="78" t="str">
        <f>REPLACE(INDEX(GroupVertices[Group],MATCH(Edges[[#This Row],[Vertex 2]],GroupVertices[Vertex],0)),1,1,"")</f>
        <v>1</v>
      </c>
      <c r="BD96" s="48"/>
      <c r="BE96" s="49"/>
      <c r="BF96" s="48"/>
      <c r="BG96" s="49"/>
      <c r="BH96" s="48"/>
      <c r="BI96" s="49"/>
      <c r="BJ96" s="48"/>
      <c r="BK96" s="49"/>
      <c r="BL96" s="48"/>
    </row>
    <row r="97" spans="1:64" ht="15">
      <c r="A97" s="64" t="s">
        <v>242</v>
      </c>
      <c r="B97" s="64" t="s">
        <v>241</v>
      </c>
      <c r="C97" s="65" t="s">
        <v>3274</v>
      </c>
      <c r="D97" s="66">
        <v>10</v>
      </c>
      <c r="E97" s="67" t="s">
        <v>136</v>
      </c>
      <c r="F97" s="68">
        <v>12</v>
      </c>
      <c r="G97" s="65"/>
      <c r="H97" s="69"/>
      <c r="I97" s="70"/>
      <c r="J97" s="70"/>
      <c r="K97" s="34" t="s">
        <v>66</v>
      </c>
      <c r="L97" s="77">
        <v>97</v>
      </c>
      <c r="M97" s="77"/>
      <c r="N97" s="72"/>
      <c r="O97" s="79" t="s">
        <v>401</v>
      </c>
      <c r="P97" s="81">
        <v>43509.6096875</v>
      </c>
      <c r="Q97" s="79" t="s">
        <v>436</v>
      </c>
      <c r="R97" s="82" t="s">
        <v>576</v>
      </c>
      <c r="S97" s="79" t="s">
        <v>588</v>
      </c>
      <c r="T97" s="79" t="s">
        <v>600</v>
      </c>
      <c r="U97" s="79"/>
      <c r="V97" s="82" t="s">
        <v>633</v>
      </c>
      <c r="W97" s="81">
        <v>43509.6096875</v>
      </c>
      <c r="X97" s="82" t="s">
        <v>682</v>
      </c>
      <c r="Y97" s="79"/>
      <c r="Z97" s="79"/>
      <c r="AA97" s="85" t="s">
        <v>845</v>
      </c>
      <c r="AB97" s="79"/>
      <c r="AC97" s="79" t="b">
        <v>0</v>
      </c>
      <c r="AD97" s="79">
        <v>0</v>
      </c>
      <c r="AE97" s="85" t="s">
        <v>1072</v>
      </c>
      <c r="AF97" s="79" t="b">
        <v>0</v>
      </c>
      <c r="AG97" s="79" t="s">
        <v>1154</v>
      </c>
      <c r="AH97" s="79"/>
      <c r="AI97" s="85" t="s">
        <v>1072</v>
      </c>
      <c r="AJ97" s="79" t="b">
        <v>0</v>
      </c>
      <c r="AK97" s="79">
        <v>0</v>
      </c>
      <c r="AL97" s="85" t="s">
        <v>1072</v>
      </c>
      <c r="AM97" s="79" t="s">
        <v>1159</v>
      </c>
      <c r="AN97" s="79" t="b">
        <v>0</v>
      </c>
      <c r="AO97" s="85" t="s">
        <v>845</v>
      </c>
      <c r="AP97" s="79" t="s">
        <v>176</v>
      </c>
      <c r="AQ97" s="79">
        <v>0</v>
      </c>
      <c r="AR97" s="79">
        <v>0</v>
      </c>
      <c r="AS97" s="79"/>
      <c r="AT97" s="79"/>
      <c r="AU97" s="79"/>
      <c r="AV97" s="79"/>
      <c r="AW97" s="79"/>
      <c r="AX97" s="79"/>
      <c r="AY97" s="79"/>
      <c r="AZ97" s="79"/>
      <c r="BA97">
        <v>2</v>
      </c>
      <c r="BB97" s="78" t="str">
        <f>REPLACE(INDEX(GroupVertices[Group],MATCH(Edges[[#This Row],[Vertex 1]],GroupVertices[Vertex],0)),1,1,"")</f>
        <v>9</v>
      </c>
      <c r="BC97" s="78" t="str">
        <f>REPLACE(INDEX(GroupVertices[Group],MATCH(Edges[[#This Row],[Vertex 2]],GroupVertices[Vertex],0)),1,1,"")</f>
        <v>1</v>
      </c>
      <c r="BD97" s="48">
        <v>1</v>
      </c>
      <c r="BE97" s="49">
        <v>5.2631578947368425</v>
      </c>
      <c r="BF97" s="48">
        <v>0</v>
      </c>
      <c r="BG97" s="49">
        <v>0</v>
      </c>
      <c r="BH97" s="48">
        <v>0</v>
      </c>
      <c r="BI97" s="49">
        <v>0</v>
      </c>
      <c r="BJ97" s="48">
        <v>18</v>
      </c>
      <c r="BK97" s="49">
        <v>94.73684210526316</v>
      </c>
      <c r="BL97" s="48">
        <v>19</v>
      </c>
    </row>
    <row r="98" spans="1:64" ht="15">
      <c r="A98" s="64" t="s">
        <v>241</v>
      </c>
      <c r="B98" s="64" t="s">
        <v>242</v>
      </c>
      <c r="C98" s="65" t="s">
        <v>3273</v>
      </c>
      <c r="D98" s="66">
        <v>3</v>
      </c>
      <c r="E98" s="67" t="s">
        <v>132</v>
      </c>
      <c r="F98" s="68">
        <v>35</v>
      </c>
      <c r="G98" s="65"/>
      <c r="H98" s="69"/>
      <c r="I98" s="70"/>
      <c r="J98" s="70"/>
      <c r="K98" s="34" t="s">
        <v>66</v>
      </c>
      <c r="L98" s="77">
        <v>98</v>
      </c>
      <c r="M98" s="77"/>
      <c r="N98" s="72"/>
      <c r="O98" s="79" t="s">
        <v>401</v>
      </c>
      <c r="P98" s="81">
        <v>43442.74869212963</v>
      </c>
      <c r="Q98" s="79" t="s">
        <v>435</v>
      </c>
      <c r="R98" s="82" t="s">
        <v>575</v>
      </c>
      <c r="S98" s="79" t="s">
        <v>588</v>
      </c>
      <c r="T98" s="79"/>
      <c r="U98" s="79"/>
      <c r="V98" s="82" t="s">
        <v>632</v>
      </c>
      <c r="W98" s="81">
        <v>43442.74869212963</v>
      </c>
      <c r="X98" s="82" t="s">
        <v>681</v>
      </c>
      <c r="Y98" s="79">
        <v>42.3577</v>
      </c>
      <c r="Z98" s="79">
        <v>-71.0565</v>
      </c>
      <c r="AA98" s="85" t="s">
        <v>844</v>
      </c>
      <c r="AB98" s="79"/>
      <c r="AC98" s="79" t="b">
        <v>0</v>
      </c>
      <c r="AD98" s="79">
        <v>3</v>
      </c>
      <c r="AE98" s="85" t="s">
        <v>1072</v>
      </c>
      <c r="AF98" s="79" t="b">
        <v>0</v>
      </c>
      <c r="AG98" s="79" t="s">
        <v>1154</v>
      </c>
      <c r="AH98" s="79"/>
      <c r="AI98" s="85" t="s">
        <v>1072</v>
      </c>
      <c r="AJ98" s="79" t="b">
        <v>0</v>
      </c>
      <c r="AK98" s="79">
        <v>1</v>
      </c>
      <c r="AL98" s="85" t="s">
        <v>1072</v>
      </c>
      <c r="AM98" s="79" t="s">
        <v>1159</v>
      </c>
      <c r="AN98" s="79" t="b">
        <v>0</v>
      </c>
      <c r="AO98" s="85" t="s">
        <v>844</v>
      </c>
      <c r="AP98" s="79" t="s">
        <v>176</v>
      </c>
      <c r="AQ98" s="79">
        <v>0</v>
      </c>
      <c r="AR98" s="79">
        <v>0</v>
      </c>
      <c r="AS98" s="79" t="s">
        <v>1169</v>
      </c>
      <c r="AT98" s="79" t="s">
        <v>1177</v>
      </c>
      <c r="AU98" s="79" t="s">
        <v>1178</v>
      </c>
      <c r="AV98" s="79" t="s">
        <v>1181</v>
      </c>
      <c r="AW98" s="79" t="s">
        <v>1190</v>
      </c>
      <c r="AX98" s="79" t="s">
        <v>1199</v>
      </c>
      <c r="AY98" s="79" t="s">
        <v>1206</v>
      </c>
      <c r="AZ98" s="82" t="s">
        <v>1210</v>
      </c>
      <c r="BA98">
        <v>1</v>
      </c>
      <c r="BB98" s="78" t="str">
        <f>REPLACE(INDEX(GroupVertices[Group],MATCH(Edges[[#This Row],[Vertex 1]],GroupVertices[Vertex],0)),1,1,"")</f>
        <v>1</v>
      </c>
      <c r="BC98" s="78" t="str">
        <f>REPLACE(INDEX(GroupVertices[Group],MATCH(Edges[[#This Row],[Vertex 2]],GroupVertices[Vertex],0)),1,1,"")</f>
        <v>9</v>
      </c>
      <c r="BD98" s="48"/>
      <c r="BE98" s="49"/>
      <c r="BF98" s="48"/>
      <c r="BG98" s="49"/>
      <c r="BH98" s="48"/>
      <c r="BI98" s="49"/>
      <c r="BJ98" s="48"/>
      <c r="BK98" s="49"/>
      <c r="BL98" s="48"/>
    </row>
    <row r="99" spans="1:64" ht="15">
      <c r="A99" s="64" t="s">
        <v>241</v>
      </c>
      <c r="B99" s="64" t="s">
        <v>302</v>
      </c>
      <c r="C99" s="65" t="s">
        <v>3273</v>
      </c>
      <c r="D99" s="66">
        <v>3</v>
      </c>
      <c r="E99" s="67" t="s">
        <v>132</v>
      </c>
      <c r="F99" s="68">
        <v>35</v>
      </c>
      <c r="G99" s="65"/>
      <c r="H99" s="69"/>
      <c r="I99" s="70"/>
      <c r="J99" s="70"/>
      <c r="K99" s="34" t="s">
        <v>65</v>
      </c>
      <c r="L99" s="77">
        <v>99</v>
      </c>
      <c r="M99" s="77"/>
      <c r="N99" s="72"/>
      <c r="O99" s="79" t="s">
        <v>402</v>
      </c>
      <c r="P99" s="81">
        <v>43445.67291666667</v>
      </c>
      <c r="Q99" s="79" t="s">
        <v>437</v>
      </c>
      <c r="R99" s="79"/>
      <c r="S99" s="79"/>
      <c r="T99" s="79"/>
      <c r="U99" s="79"/>
      <c r="V99" s="82" t="s">
        <v>632</v>
      </c>
      <c r="W99" s="81">
        <v>43445.67291666667</v>
      </c>
      <c r="X99" s="82" t="s">
        <v>683</v>
      </c>
      <c r="Y99" s="79"/>
      <c r="Z99" s="79"/>
      <c r="AA99" s="85" t="s">
        <v>846</v>
      </c>
      <c r="AB99" s="85" t="s">
        <v>977</v>
      </c>
      <c r="AC99" s="79" t="b">
        <v>0</v>
      </c>
      <c r="AD99" s="79">
        <v>3</v>
      </c>
      <c r="AE99" s="85" t="s">
        <v>1079</v>
      </c>
      <c r="AF99" s="79" t="b">
        <v>0</v>
      </c>
      <c r="AG99" s="79" t="s">
        <v>1154</v>
      </c>
      <c r="AH99" s="79"/>
      <c r="AI99" s="85" t="s">
        <v>1072</v>
      </c>
      <c r="AJ99" s="79" t="b">
        <v>0</v>
      </c>
      <c r="AK99" s="79">
        <v>0</v>
      </c>
      <c r="AL99" s="85" t="s">
        <v>1072</v>
      </c>
      <c r="AM99" s="79" t="s">
        <v>1160</v>
      </c>
      <c r="AN99" s="79" t="b">
        <v>0</v>
      </c>
      <c r="AO99" s="85" t="s">
        <v>977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8</v>
      </c>
      <c r="BK99" s="49">
        <v>100</v>
      </c>
      <c r="BL99" s="48">
        <v>8</v>
      </c>
    </row>
    <row r="100" spans="1:64" ht="15">
      <c r="A100" s="64" t="s">
        <v>243</v>
      </c>
      <c r="B100" s="64" t="s">
        <v>303</v>
      </c>
      <c r="C100" s="65" t="s">
        <v>3273</v>
      </c>
      <c r="D100" s="66">
        <v>3</v>
      </c>
      <c r="E100" s="67" t="s">
        <v>132</v>
      </c>
      <c r="F100" s="68">
        <v>35</v>
      </c>
      <c r="G100" s="65"/>
      <c r="H100" s="69"/>
      <c r="I100" s="70"/>
      <c r="J100" s="70"/>
      <c r="K100" s="34" t="s">
        <v>65</v>
      </c>
      <c r="L100" s="77">
        <v>100</v>
      </c>
      <c r="M100" s="77"/>
      <c r="N100" s="72"/>
      <c r="O100" s="79" t="s">
        <v>401</v>
      </c>
      <c r="P100" s="81">
        <v>43445.891921296294</v>
      </c>
      <c r="Q100" s="79" t="s">
        <v>438</v>
      </c>
      <c r="R100" s="79"/>
      <c r="S100" s="79"/>
      <c r="T100" s="79"/>
      <c r="U100" s="79"/>
      <c r="V100" s="82" t="s">
        <v>634</v>
      </c>
      <c r="W100" s="81">
        <v>43445.891921296294</v>
      </c>
      <c r="X100" s="82" t="s">
        <v>684</v>
      </c>
      <c r="Y100" s="79"/>
      <c r="Z100" s="79"/>
      <c r="AA100" s="85" t="s">
        <v>847</v>
      </c>
      <c r="AB100" s="85" t="s">
        <v>848</v>
      </c>
      <c r="AC100" s="79" t="b">
        <v>0</v>
      </c>
      <c r="AD100" s="79">
        <v>0</v>
      </c>
      <c r="AE100" s="85" t="s">
        <v>1071</v>
      </c>
      <c r="AF100" s="79" t="b">
        <v>0</v>
      </c>
      <c r="AG100" s="79" t="s">
        <v>1153</v>
      </c>
      <c r="AH100" s="79"/>
      <c r="AI100" s="85" t="s">
        <v>1072</v>
      </c>
      <c r="AJ100" s="79" t="b">
        <v>0</v>
      </c>
      <c r="AK100" s="79">
        <v>0</v>
      </c>
      <c r="AL100" s="85" t="s">
        <v>1072</v>
      </c>
      <c r="AM100" s="79" t="s">
        <v>1160</v>
      </c>
      <c r="AN100" s="79" t="b">
        <v>0</v>
      </c>
      <c r="AO100" s="85" t="s">
        <v>848</v>
      </c>
      <c r="AP100" s="79" t="s">
        <v>176</v>
      </c>
      <c r="AQ100" s="79">
        <v>0</v>
      </c>
      <c r="AR100" s="79">
        <v>0</v>
      </c>
      <c r="AS100" s="79" t="s">
        <v>1170</v>
      </c>
      <c r="AT100" s="79" t="s">
        <v>1177</v>
      </c>
      <c r="AU100" s="79" t="s">
        <v>1178</v>
      </c>
      <c r="AV100" s="79" t="s">
        <v>1182</v>
      </c>
      <c r="AW100" s="79" t="s">
        <v>1191</v>
      </c>
      <c r="AX100" s="79" t="s">
        <v>1200</v>
      </c>
      <c r="AY100" s="79" t="s">
        <v>1206</v>
      </c>
      <c r="AZ100" s="82" t="s">
        <v>1211</v>
      </c>
      <c r="BA100">
        <v>1</v>
      </c>
      <c r="BB100" s="78" t="str">
        <f>REPLACE(INDEX(GroupVertices[Group],MATCH(Edges[[#This Row],[Vertex 1]],GroupVertices[Vertex],0)),1,1,"")</f>
        <v>8</v>
      </c>
      <c r="BC100" s="78" t="str">
        <f>REPLACE(INDEX(GroupVertices[Group],MATCH(Edges[[#This Row],[Vertex 2]],GroupVertices[Vertex],0)),1,1,"")</f>
        <v>8</v>
      </c>
      <c r="BD100" s="48"/>
      <c r="BE100" s="49"/>
      <c r="BF100" s="48"/>
      <c r="BG100" s="49"/>
      <c r="BH100" s="48"/>
      <c r="BI100" s="49"/>
      <c r="BJ100" s="48"/>
      <c r="BK100" s="49"/>
      <c r="BL100" s="48"/>
    </row>
    <row r="101" spans="1:64" ht="15">
      <c r="A101" s="64" t="s">
        <v>241</v>
      </c>
      <c r="B101" s="64" t="s">
        <v>303</v>
      </c>
      <c r="C101" s="65" t="s">
        <v>3273</v>
      </c>
      <c r="D101" s="66">
        <v>3</v>
      </c>
      <c r="E101" s="67" t="s">
        <v>132</v>
      </c>
      <c r="F101" s="68">
        <v>35</v>
      </c>
      <c r="G101" s="65"/>
      <c r="H101" s="69"/>
      <c r="I101" s="70"/>
      <c r="J101" s="70"/>
      <c r="K101" s="34" t="s">
        <v>65</v>
      </c>
      <c r="L101" s="77">
        <v>101</v>
      </c>
      <c r="M101" s="77"/>
      <c r="N101" s="72"/>
      <c r="O101" s="79" t="s">
        <v>401</v>
      </c>
      <c r="P101" s="81">
        <v>43445.88949074074</v>
      </c>
      <c r="Q101" s="79" t="s">
        <v>439</v>
      </c>
      <c r="R101" s="79"/>
      <c r="S101" s="79"/>
      <c r="T101" s="79"/>
      <c r="U101" s="79"/>
      <c r="V101" s="82" t="s">
        <v>632</v>
      </c>
      <c r="W101" s="81">
        <v>43445.88949074074</v>
      </c>
      <c r="X101" s="82" t="s">
        <v>685</v>
      </c>
      <c r="Y101" s="79"/>
      <c r="Z101" s="79"/>
      <c r="AA101" s="85" t="s">
        <v>848</v>
      </c>
      <c r="AB101" s="85" t="s">
        <v>978</v>
      </c>
      <c r="AC101" s="79" t="b">
        <v>0</v>
      </c>
      <c r="AD101" s="79">
        <v>0</v>
      </c>
      <c r="AE101" s="85" t="s">
        <v>1080</v>
      </c>
      <c r="AF101" s="79" t="b">
        <v>0</v>
      </c>
      <c r="AG101" s="79" t="s">
        <v>1154</v>
      </c>
      <c r="AH101" s="79"/>
      <c r="AI101" s="85" t="s">
        <v>1072</v>
      </c>
      <c r="AJ101" s="79" t="b">
        <v>0</v>
      </c>
      <c r="AK101" s="79">
        <v>0</v>
      </c>
      <c r="AL101" s="85" t="s">
        <v>1072</v>
      </c>
      <c r="AM101" s="79" t="s">
        <v>1160</v>
      </c>
      <c r="AN101" s="79" t="b">
        <v>0</v>
      </c>
      <c r="AO101" s="85" t="s">
        <v>978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8</v>
      </c>
      <c r="BD101" s="48"/>
      <c r="BE101" s="49"/>
      <c r="BF101" s="48"/>
      <c r="BG101" s="49"/>
      <c r="BH101" s="48"/>
      <c r="BI101" s="49"/>
      <c r="BJ101" s="48"/>
      <c r="BK101" s="49"/>
      <c r="BL101" s="48"/>
    </row>
    <row r="102" spans="1:64" ht="15">
      <c r="A102" s="64" t="s">
        <v>243</v>
      </c>
      <c r="B102" s="64" t="s">
        <v>304</v>
      </c>
      <c r="C102" s="65" t="s">
        <v>3273</v>
      </c>
      <c r="D102" s="66">
        <v>3</v>
      </c>
      <c r="E102" s="67" t="s">
        <v>132</v>
      </c>
      <c r="F102" s="68">
        <v>35</v>
      </c>
      <c r="G102" s="65"/>
      <c r="H102" s="69"/>
      <c r="I102" s="70"/>
      <c r="J102" s="70"/>
      <c r="K102" s="34" t="s">
        <v>65</v>
      </c>
      <c r="L102" s="77">
        <v>102</v>
      </c>
      <c r="M102" s="77"/>
      <c r="N102" s="72"/>
      <c r="O102" s="79" t="s">
        <v>401</v>
      </c>
      <c r="P102" s="81">
        <v>43445.891921296294</v>
      </c>
      <c r="Q102" s="79" t="s">
        <v>438</v>
      </c>
      <c r="R102" s="79"/>
      <c r="S102" s="79"/>
      <c r="T102" s="79"/>
      <c r="U102" s="79"/>
      <c r="V102" s="82" t="s">
        <v>634</v>
      </c>
      <c r="W102" s="81">
        <v>43445.891921296294</v>
      </c>
      <c r="X102" s="82" t="s">
        <v>684</v>
      </c>
      <c r="Y102" s="79"/>
      <c r="Z102" s="79"/>
      <c r="AA102" s="85" t="s">
        <v>847</v>
      </c>
      <c r="AB102" s="85" t="s">
        <v>848</v>
      </c>
      <c r="AC102" s="79" t="b">
        <v>0</v>
      </c>
      <c r="AD102" s="79">
        <v>0</v>
      </c>
      <c r="AE102" s="85" t="s">
        <v>1071</v>
      </c>
      <c r="AF102" s="79" t="b">
        <v>0</v>
      </c>
      <c r="AG102" s="79" t="s">
        <v>1153</v>
      </c>
      <c r="AH102" s="79"/>
      <c r="AI102" s="85" t="s">
        <v>1072</v>
      </c>
      <c r="AJ102" s="79" t="b">
        <v>0</v>
      </c>
      <c r="AK102" s="79">
        <v>0</v>
      </c>
      <c r="AL102" s="85" t="s">
        <v>1072</v>
      </c>
      <c r="AM102" s="79" t="s">
        <v>1160</v>
      </c>
      <c r="AN102" s="79" t="b">
        <v>0</v>
      </c>
      <c r="AO102" s="85" t="s">
        <v>848</v>
      </c>
      <c r="AP102" s="79" t="s">
        <v>176</v>
      </c>
      <c r="AQ102" s="79">
        <v>0</v>
      </c>
      <c r="AR102" s="79">
        <v>0</v>
      </c>
      <c r="AS102" s="79" t="s">
        <v>1170</v>
      </c>
      <c r="AT102" s="79" t="s">
        <v>1177</v>
      </c>
      <c r="AU102" s="79" t="s">
        <v>1178</v>
      </c>
      <c r="AV102" s="79" t="s">
        <v>1182</v>
      </c>
      <c r="AW102" s="79" t="s">
        <v>1191</v>
      </c>
      <c r="AX102" s="79" t="s">
        <v>1200</v>
      </c>
      <c r="AY102" s="79" t="s">
        <v>1206</v>
      </c>
      <c r="AZ102" s="82" t="s">
        <v>1211</v>
      </c>
      <c r="BA102">
        <v>1</v>
      </c>
      <c r="BB102" s="78" t="str">
        <f>REPLACE(INDEX(GroupVertices[Group],MATCH(Edges[[#This Row],[Vertex 1]],GroupVertices[Vertex],0)),1,1,"")</f>
        <v>8</v>
      </c>
      <c r="BC102" s="78" t="str">
        <f>REPLACE(INDEX(GroupVertices[Group],MATCH(Edges[[#This Row],[Vertex 2]],GroupVertices[Vertex],0)),1,1,"")</f>
        <v>8</v>
      </c>
      <c r="BD102" s="48">
        <v>0</v>
      </c>
      <c r="BE102" s="49">
        <v>0</v>
      </c>
      <c r="BF102" s="48">
        <v>0</v>
      </c>
      <c r="BG102" s="49">
        <v>0</v>
      </c>
      <c r="BH102" s="48">
        <v>0</v>
      </c>
      <c r="BI102" s="49">
        <v>0</v>
      </c>
      <c r="BJ102" s="48">
        <v>3</v>
      </c>
      <c r="BK102" s="49">
        <v>100</v>
      </c>
      <c r="BL102" s="48">
        <v>3</v>
      </c>
    </row>
    <row r="103" spans="1:64" ht="15">
      <c r="A103" s="64" t="s">
        <v>241</v>
      </c>
      <c r="B103" s="64" t="s">
        <v>304</v>
      </c>
      <c r="C103" s="65" t="s">
        <v>3273</v>
      </c>
      <c r="D103" s="66">
        <v>3</v>
      </c>
      <c r="E103" s="67" t="s">
        <v>132</v>
      </c>
      <c r="F103" s="68">
        <v>35</v>
      </c>
      <c r="G103" s="65"/>
      <c r="H103" s="69"/>
      <c r="I103" s="70"/>
      <c r="J103" s="70"/>
      <c r="K103" s="34" t="s">
        <v>65</v>
      </c>
      <c r="L103" s="77">
        <v>103</v>
      </c>
      <c r="M103" s="77"/>
      <c r="N103" s="72"/>
      <c r="O103" s="79" t="s">
        <v>401</v>
      </c>
      <c r="P103" s="81">
        <v>43445.88949074074</v>
      </c>
      <c r="Q103" s="79" t="s">
        <v>439</v>
      </c>
      <c r="R103" s="79"/>
      <c r="S103" s="79"/>
      <c r="T103" s="79"/>
      <c r="U103" s="79"/>
      <c r="V103" s="82" t="s">
        <v>632</v>
      </c>
      <c r="W103" s="81">
        <v>43445.88949074074</v>
      </c>
      <c r="X103" s="82" t="s">
        <v>685</v>
      </c>
      <c r="Y103" s="79"/>
      <c r="Z103" s="79"/>
      <c r="AA103" s="85" t="s">
        <v>848</v>
      </c>
      <c r="AB103" s="85" t="s">
        <v>978</v>
      </c>
      <c r="AC103" s="79" t="b">
        <v>0</v>
      </c>
      <c r="AD103" s="79">
        <v>0</v>
      </c>
      <c r="AE103" s="85" t="s">
        <v>1080</v>
      </c>
      <c r="AF103" s="79" t="b">
        <v>0</v>
      </c>
      <c r="AG103" s="79" t="s">
        <v>1154</v>
      </c>
      <c r="AH103" s="79"/>
      <c r="AI103" s="85" t="s">
        <v>1072</v>
      </c>
      <c r="AJ103" s="79" t="b">
        <v>0</v>
      </c>
      <c r="AK103" s="79">
        <v>0</v>
      </c>
      <c r="AL103" s="85" t="s">
        <v>1072</v>
      </c>
      <c r="AM103" s="79" t="s">
        <v>1160</v>
      </c>
      <c r="AN103" s="79" t="b">
        <v>0</v>
      </c>
      <c r="AO103" s="85" t="s">
        <v>978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8</v>
      </c>
      <c r="BD103" s="48">
        <v>1</v>
      </c>
      <c r="BE103" s="49">
        <v>6.25</v>
      </c>
      <c r="BF103" s="48">
        <v>0</v>
      </c>
      <c r="BG103" s="49">
        <v>0</v>
      </c>
      <c r="BH103" s="48">
        <v>0</v>
      </c>
      <c r="BI103" s="49">
        <v>0</v>
      </c>
      <c r="BJ103" s="48">
        <v>15</v>
      </c>
      <c r="BK103" s="49">
        <v>93.75</v>
      </c>
      <c r="BL103" s="48">
        <v>16</v>
      </c>
    </row>
    <row r="104" spans="1:64" ht="15">
      <c r="A104" s="64" t="s">
        <v>241</v>
      </c>
      <c r="B104" s="64" t="s">
        <v>305</v>
      </c>
      <c r="C104" s="65" t="s">
        <v>3273</v>
      </c>
      <c r="D104" s="66">
        <v>3</v>
      </c>
      <c r="E104" s="67" t="s">
        <v>132</v>
      </c>
      <c r="F104" s="68">
        <v>35</v>
      </c>
      <c r="G104" s="65"/>
      <c r="H104" s="69"/>
      <c r="I104" s="70"/>
      <c r="J104" s="70"/>
      <c r="K104" s="34" t="s">
        <v>65</v>
      </c>
      <c r="L104" s="77">
        <v>104</v>
      </c>
      <c r="M104" s="77"/>
      <c r="N104" s="72"/>
      <c r="O104" s="79" t="s">
        <v>402</v>
      </c>
      <c r="P104" s="81">
        <v>43448.18121527778</v>
      </c>
      <c r="Q104" s="79" t="s">
        <v>440</v>
      </c>
      <c r="R104" s="79"/>
      <c r="S104" s="79"/>
      <c r="T104" s="79"/>
      <c r="U104" s="79"/>
      <c r="V104" s="82" t="s">
        <v>632</v>
      </c>
      <c r="W104" s="81">
        <v>43448.18121527778</v>
      </c>
      <c r="X104" s="82" t="s">
        <v>686</v>
      </c>
      <c r="Y104" s="79"/>
      <c r="Z104" s="79"/>
      <c r="AA104" s="85" t="s">
        <v>849</v>
      </c>
      <c r="AB104" s="85" t="s">
        <v>979</v>
      </c>
      <c r="AC104" s="79" t="b">
        <v>0</v>
      </c>
      <c r="AD104" s="79">
        <v>0</v>
      </c>
      <c r="AE104" s="85" t="s">
        <v>1081</v>
      </c>
      <c r="AF104" s="79" t="b">
        <v>0</v>
      </c>
      <c r="AG104" s="79" t="s">
        <v>1154</v>
      </c>
      <c r="AH104" s="79"/>
      <c r="AI104" s="85" t="s">
        <v>1072</v>
      </c>
      <c r="AJ104" s="79" t="b">
        <v>0</v>
      </c>
      <c r="AK104" s="79">
        <v>0</v>
      </c>
      <c r="AL104" s="85" t="s">
        <v>1072</v>
      </c>
      <c r="AM104" s="79" t="s">
        <v>1160</v>
      </c>
      <c r="AN104" s="79" t="b">
        <v>0</v>
      </c>
      <c r="AO104" s="85" t="s">
        <v>979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33.333333333333336</v>
      </c>
      <c r="BF104" s="48">
        <v>0</v>
      </c>
      <c r="BG104" s="49">
        <v>0</v>
      </c>
      <c r="BH104" s="48">
        <v>0</v>
      </c>
      <c r="BI104" s="49">
        <v>0</v>
      </c>
      <c r="BJ104" s="48">
        <v>2</v>
      </c>
      <c r="BK104" s="49">
        <v>66.66666666666667</v>
      </c>
      <c r="BL104" s="48">
        <v>3</v>
      </c>
    </row>
    <row r="105" spans="1:64" ht="15">
      <c r="A105" s="64" t="s">
        <v>241</v>
      </c>
      <c r="B105" s="64" t="s">
        <v>306</v>
      </c>
      <c r="C105" s="65" t="s">
        <v>3273</v>
      </c>
      <c r="D105" s="66">
        <v>3</v>
      </c>
      <c r="E105" s="67" t="s">
        <v>132</v>
      </c>
      <c r="F105" s="68">
        <v>35</v>
      </c>
      <c r="G105" s="65"/>
      <c r="H105" s="69"/>
      <c r="I105" s="70"/>
      <c r="J105" s="70"/>
      <c r="K105" s="34" t="s">
        <v>65</v>
      </c>
      <c r="L105" s="77">
        <v>105</v>
      </c>
      <c r="M105" s="77"/>
      <c r="N105" s="72"/>
      <c r="O105" s="79" t="s">
        <v>402</v>
      </c>
      <c r="P105" s="81">
        <v>43448.28980324074</v>
      </c>
      <c r="Q105" s="79" t="s">
        <v>441</v>
      </c>
      <c r="R105" s="79"/>
      <c r="S105" s="79"/>
      <c r="T105" s="79"/>
      <c r="U105" s="79"/>
      <c r="V105" s="82" t="s">
        <v>632</v>
      </c>
      <c r="W105" s="81">
        <v>43448.28980324074</v>
      </c>
      <c r="X105" s="82" t="s">
        <v>687</v>
      </c>
      <c r="Y105" s="79"/>
      <c r="Z105" s="79"/>
      <c r="AA105" s="85" t="s">
        <v>850</v>
      </c>
      <c r="AB105" s="85" t="s">
        <v>980</v>
      </c>
      <c r="AC105" s="79" t="b">
        <v>0</v>
      </c>
      <c r="AD105" s="79">
        <v>0</v>
      </c>
      <c r="AE105" s="85" t="s">
        <v>1082</v>
      </c>
      <c r="AF105" s="79" t="b">
        <v>0</v>
      </c>
      <c r="AG105" s="79" t="s">
        <v>1154</v>
      </c>
      <c r="AH105" s="79"/>
      <c r="AI105" s="85" t="s">
        <v>1072</v>
      </c>
      <c r="AJ105" s="79" t="b">
        <v>0</v>
      </c>
      <c r="AK105" s="79">
        <v>0</v>
      </c>
      <c r="AL105" s="85" t="s">
        <v>1072</v>
      </c>
      <c r="AM105" s="79" t="s">
        <v>1160</v>
      </c>
      <c r="AN105" s="79" t="b">
        <v>0</v>
      </c>
      <c r="AO105" s="85" t="s">
        <v>980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6.666666666666667</v>
      </c>
      <c r="BF105" s="48">
        <v>0</v>
      </c>
      <c r="BG105" s="49">
        <v>0</v>
      </c>
      <c r="BH105" s="48">
        <v>0</v>
      </c>
      <c r="BI105" s="49">
        <v>0</v>
      </c>
      <c r="BJ105" s="48">
        <v>14</v>
      </c>
      <c r="BK105" s="49">
        <v>93.33333333333333</v>
      </c>
      <c r="BL105" s="48">
        <v>15</v>
      </c>
    </row>
    <row r="106" spans="1:64" ht="15">
      <c r="A106" s="64" t="s">
        <v>241</v>
      </c>
      <c r="B106" s="64" t="s">
        <v>278</v>
      </c>
      <c r="C106" s="65" t="s">
        <v>3273</v>
      </c>
      <c r="D106" s="66">
        <v>3</v>
      </c>
      <c r="E106" s="67" t="s">
        <v>132</v>
      </c>
      <c r="F106" s="68">
        <v>35</v>
      </c>
      <c r="G106" s="65"/>
      <c r="H106" s="69"/>
      <c r="I106" s="70"/>
      <c r="J106" s="70"/>
      <c r="K106" s="34" t="s">
        <v>65</v>
      </c>
      <c r="L106" s="77">
        <v>106</v>
      </c>
      <c r="M106" s="77"/>
      <c r="N106" s="72"/>
      <c r="O106" s="79" t="s">
        <v>401</v>
      </c>
      <c r="P106" s="81">
        <v>43448.73170138889</v>
      </c>
      <c r="Q106" s="79" t="s">
        <v>442</v>
      </c>
      <c r="R106" s="79"/>
      <c r="S106" s="79"/>
      <c r="T106" s="79"/>
      <c r="U106" s="79"/>
      <c r="V106" s="82" t="s">
        <v>632</v>
      </c>
      <c r="W106" s="81">
        <v>43448.73170138889</v>
      </c>
      <c r="X106" s="82" t="s">
        <v>688</v>
      </c>
      <c r="Y106" s="79"/>
      <c r="Z106" s="79"/>
      <c r="AA106" s="85" t="s">
        <v>851</v>
      </c>
      <c r="AB106" s="85" t="s">
        <v>981</v>
      </c>
      <c r="AC106" s="79" t="b">
        <v>0</v>
      </c>
      <c r="AD106" s="79">
        <v>2</v>
      </c>
      <c r="AE106" s="85" t="s">
        <v>1083</v>
      </c>
      <c r="AF106" s="79" t="b">
        <v>0</v>
      </c>
      <c r="AG106" s="79" t="s">
        <v>1154</v>
      </c>
      <c r="AH106" s="79"/>
      <c r="AI106" s="85" t="s">
        <v>1072</v>
      </c>
      <c r="AJ106" s="79" t="b">
        <v>0</v>
      </c>
      <c r="AK106" s="79">
        <v>0</v>
      </c>
      <c r="AL106" s="85" t="s">
        <v>1072</v>
      </c>
      <c r="AM106" s="79" t="s">
        <v>1160</v>
      </c>
      <c r="AN106" s="79" t="b">
        <v>0</v>
      </c>
      <c r="AO106" s="85" t="s">
        <v>981</v>
      </c>
      <c r="AP106" s="79" t="s">
        <v>176</v>
      </c>
      <c r="AQ106" s="79">
        <v>0</v>
      </c>
      <c r="AR106" s="79">
        <v>0</v>
      </c>
      <c r="AS106" s="79" t="s">
        <v>1171</v>
      </c>
      <c r="AT106" s="79" t="s">
        <v>1177</v>
      </c>
      <c r="AU106" s="79" t="s">
        <v>1178</v>
      </c>
      <c r="AV106" s="79" t="s">
        <v>1183</v>
      </c>
      <c r="AW106" s="79" t="s">
        <v>1192</v>
      </c>
      <c r="AX106" s="79" t="s">
        <v>1201</v>
      </c>
      <c r="AY106" s="79" t="s">
        <v>1207</v>
      </c>
      <c r="AZ106" s="82" t="s">
        <v>1212</v>
      </c>
      <c r="BA106">
        <v>1</v>
      </c>
      <c r="BB106" s="78" t="str">
        <f>REPLACE(INDEX(GroupVertices[Group],MATCH(Edges[[#This Row],[Vertex 1]],GroupVertices[Vertex],0)),1,1,"")</f>
        <v>1</v>
      </c>
      <c r="BC106" s="78" t="str">
        <f>REPLACE(INDEX(GroupVertices[Group],MATCH(Edges[[#This Row],[Vertex 2]],GroupVertices[Vertex],0)),1,1,"")</f>
        <v>7</v>
      </c>
      <c r="BD106" s="48"/>
      <c r="BE106" s="49"/>
      <c r="BF106" s="48"/>
      <c r="BG106" s="49"/>
      <c r="BH106" s="48"/>
      <c r="BI106" s="49"/>
      <c r="BJ106" s="48"/>
      <c r="BK106" s="49"/>
      <c r="BL106" s="48"/>
    </row>
    <row r="107" spans="1:64" ht="15">
      <c r="A107" s="64" t="s">
        <v>241</v>
      </c>
      <c r="B107" s="64" t="s">
        <v>279</v>
      </c>
      <c r="C107" s="65" t="s">
        <v>3273</v>
      </c>
      <c r="D107" s="66">
        <v>3</v>
      </c>
      <c r="E107" s="67" t="s">
        <v>132</v>
      </c>
      <c r="F107" s="68">
        <v>35</v>
      </c>
      <c r="G107" s="65"/>
      <c r="H107" s="69"/>
      <c r="I107" s="70"/>
      <c r="J107" s="70"/>
      <c r="K107" s="34" t="s">
        <v>65</v>
      </c>
      <c r="L107" s="77">
        <v>107</v>
      </c>
      <c r="M107" s="77"/>
      <c r="N107" s="72"/>
      <c r="O107" s="79" t="s">
        <v>401</v>
      </c>
      <c r="P107" s="81">
        <v>43448.73170138889</v>
      </c>
      <c r="Q107" s="79" t="s">
        <v>442</v>
      </c>
      <c r="R107" s="79"/>
      <c r="S107" s="79"/>
      <c r="T107" s="79"/>
      <c r="U107" s="79"/>
      <c r="V107" s="82" t="s">
        <v>632</v>
      </c>
      <c r="W107" s="81">
        <v>43448.73170138889</v>
      </c>
      <c r="X107" s="82" t="s">
        <v>688</v>
      </c>
      <c r="Y107" s="79"/>
      <c r="Z107" s="79"/>
      <c r="AA107" s="85" t="s">
        <v>851</v>
      </c>
      <c r="AB107" s="85" t="s">
        <v>981</v>
      </c>
      <c r="AC107" s="79" t="b">
        <v>0</v>
      </c>
      <c r="AD107" s="79">
        <v>2</v>
      </c>
      <c r="AE107" s="85" t="s">
        <v>1083</v>
      </c>
      <c r="AF107" s="79" t="b">
        <v>0</v>
      </c>
      <c r="AG107" s="79" t="s">
        <v>1154</v>
      </c>
      <c r="AH107" s="79"/>
      <c r="AI107" s="85" t="s">
        <v>1072</v>
      </c>
      <c r="AJ107" s="79" t="b">
        <v>0</v>
      </c>
      <c r="AK107" s="79">
        <v>0</v>
      </c>
      <c r="AL107" s="85" t="s">
        <v>1072</v>
      </c>
      <c r="AM107" s="79" t="s">
        <v>1160</v>
      </c>
      <c r="AN107" s="79" t="b">
        <v>0</v>
      </c>
      <c r="AO107" s="85" t="s">
        <v>981</v>
      </c>
      <c r="AP107" s="79" t="s">
        <v>176</v>
      </c>
      <c r="AQ107" s="79">
        <v>0</v>
      </c>
      <c r="AR107" s="79">
        <v>0</v>
      </c>
      <c r="AS107" s="79" t="s">
        <v>1171</v>
      </c>
      <c r="AT107" s="79" t="s">
        <v>1177</v>
      </c>
      <c r="AU107" s="79" t="s">
        <v>1178</v>
      </c>
      <c r="AV107" s="79" t="s">
        <v>1183</v>
      </c>
      <c r="AW107" s="79" t="s">
        <v>1192</v>
      </c>
      <c r="AX107" s="79" t="s">
        <v>1201</v>
      </c>
      <c r="AY107" s="79" t="s">
        <v>1207</v>
      </c>
      <c r="AZ107" s="82" t="s">
        <v>1212</v>
      </c>
      <c r="BA107">
        <v>1</v>
      </c>
      <c r="BB107" s="78" t="str">
        <f>REPLACE(INDEX(GroupVertices[Group],MATCH(Edges[[#This Row],[Vertex 1]],GroupVertices[Vertex],0)),1,1,"")</f>
        <v>1</v>
      </c>
      <c r="BC107" s="78" t="str">
        <f>REPLACE(INDEX(GroupVertices[Group],MATCH(Edges[[#This Row],[Vertex 2]],GroupVertices[Vertex],0)),1,1,"")</f>
        <v>7</v>
      </c>
      <c r="BD107" s="48"/>
      <c r="BE107" s="49"/>
      <c r="BF107" s="48"/>
      <c r="BG107" s="49"/>
      <c r="BH107" s="48"/>
      <c r="BI107" s="49"/>
      <c r="BJ107" s="48"/>
      <c r="BK107" s="49"/>
      <c r="BL107" s="48"/>
    </row>
    <row r="108" spans="1:64" ht="15">
      <c r="A108" s="64" t="s">
        <v>241</v>
      </c>
      <c r="B108" s="64" t="s">
        <v>280</v>
      </c>
      <c r="C108" s="65" t="s">
        <v>3273</v>
      </c>
      <c r="D108" s="66">
        <v>3</v>
      </c>
      <c r="E108" s="67" t="s">
        <v>132</v>
      </c>
      <c r="F108" s="68">
        <v>35</v>
      </c>
      <c r="G108" s="65"/>
      <c r="H108" s="69"/>
      <c r="I108" s="70"/>
      <c r="J108" s="70"/>
      <c r="K108" s="34" t="s">
        <v>65</v>
      </c>
      <c r="L108" s="77">
        <v>108</v>
      </c>
      <c r="M108" s="77"/>
      <c r="N108" s="72"/>
      <c r="O108" s="79" t="s">
        <v>402</v>
      </c>
      <c r="P108" s="81">
        <v>43448.73170138889</v>
      </c>
      <c r="Q108" s="79" t="s">
        <v>442</v>
      </c>
      <c r="R108" s="79"/>
      <c r="S108" s="79"/>
      <c r="T108" s="79"/>
      <c r="U108" s="79"/>
      <c r="V108" s="82" t="s">
        <v>632</v>
      </c>
      <c r="W108" s="81">
        <v>43448.73170138889</v>
      </c>
      <c r="X108" s="82" t="s">
        <v>688</v>
      </c>
      <c r="Y108" s="79"/>
      <c r="Z108" s="79"/>
      <c r="AA108" s="85" t="s">
        <v>851</v>
      </c>
      <c r="AB108" s="85" t="s">
        <v>981</v>
      </c>
      <c r="AC108" s="79" t="b">
        <v>0</v>
      </c>
      <c r="AD108" s="79">
        <v>2</v>
      </c>
      <c r="AE108" s="85" t="s">
        <v>1083</v>
      </c>
      <c r="AF108" s="79" t="b">
        <v>0</v>
      </c>
      <c r="AG108" s="79" t="s">
        <v>1154</v>
      </c>
      <c r="AH108" s="79"/>
      <c r="AI108" s="85" t="s">
        <v>1072</v>
      </c>
      <c r="AJ108" s="79" t="b">
        <v>0</v>
      </c>
      <c r="AK108" s="79">
        <v>0</v>
      </c>
      <c r="AL108" s="85" t="s">
        <v>1072</v>
      </c>
      <c r="AM108" s="79" t="s">
        <v>1160</v>
      </c>
      <c r="AN108" s="79" t="b">
        <v>0</v>
      </c>
      <c r="AO108" s="85" t="s">
        <v>981</v>
      </c>
      <c r="AP108" s="79" t="s">
        <v>176</v>
      </c>
      <c r="AQ108" s="79">
        <v>0</v>
      </c>
      <c r="AR108" s="79">
        <v>0</v>
      </c>
      <c r="AS108" s="79" t="s">
        <v>1171</v>
      </c>
      <c r="AT108" s="79" t="s">
        <v>1177</v>
      </c>
      <c r="AU108" s="79" t="s">
        <v>1178</v>
      </c>
      <c r="AV108" s="79" t="s">
        <v>1183</v>
      </c>
      <c r="AW108" s="79" t="s">
        <v>1192</v>
      </c>
      <c r="AX108" s="79" t="s">
        <v>1201</v>
      </c>
      <c r="AY108" s="79" t="s">
        <v>1207</v>
      </c>
      <c r="AZ108" s="82" t="s">
        <v>1212</v>
      </c>
      <c r="BA108">
        <v>1</v>
      </c>
      <c r="BB108" s="78" t="str">
        <f>REPLACE(INDEX(GroupVertices[Group],MATCH(Edges[[#This Row],[Vertex 1]],GroupVertices[Vertex],0)),1,1,"")</f>
        <v>1</v>
      </c>
      <c r="BC108" s="78" t="str">
        <f>REPLACE(INDEX(GroupVertices[Group],MATCH(Edges[[#This Row],[Vertex 2]],GroupVertices[Vertex],0)),1,1,"")</f>
        <v>7</v>
      </c>
      <c r="BD108" s="48">
        <v>2</v>
      </c>
      <c r="BE108" s="49">
        <v>15.384615384615385</v>
      </c>
      <c r="BF108" s="48">
        <v>0</v>
      </c>
      <c r="BG108" s="49">
        <v>0</v>
      </c>
      <c r="BH108" s="48">
        <v>0</v>
      </c>
      <c r="BI108" s="49">
        <v>0</v>
      </c>
      <c r="BJ108" s="48">
        <v>11</v>
      </c>
      <c r="BK108" s="49">
        <v>84.61538461538461</v>
      </c>
      <c r="BL108" s="48">
        <v>13</v>
      </c>
    </row>
    <row r="109" spans="1:64" ht="15">
      <c r="A109" s="64" t="s">
        <v>241</v>
      </c>
      <c r="B109" s="64" t="s">
        <v>307</v>
      </c>
      <c r="C109" s="65" t="s">
        <v>3273</v>
      </c>
      <c r="D109" s="66">
        <v>3</v>
      </c>
      <c r="E109" s="67" t="s">
        <v>132</v>
      </c>
      <c r="F109" s="68">
        <v>35</v>
      </c>
      <c r="G109" s="65"/>
      <c r="H109" s="69"/>
      <c r="I109" s="70"/>
      <c r="J109" s="70"/>
      <c r="K109" s="34" t="s">
        <v>65</v>
      </c>
      <c r="L109" s="77">
        <v>109</v>
      </c>
      <c r="M109" s="77"/>
      <c r="N109" s="72"/>
      <c r="O109" s="79" t="s">
        <v>402</v>
      </c>
      <c r="P109" s="81">
        <v>43448.85865740741</v>
      </c>
      <c r="Q109" s="79" t="s">
        <v>443</v>
      </c>
      <c r="R109" s="79"/>
      <c r="S109" s="79"/>
      <c r="T109" s="79"/>
      <c r="U109" s="79"/>
      <c r="V109" s="82" t="s">
        <v>632</v>
      </c>
      <c r="W109" s="81">
        <v>43448.85865740741</v>
      </c>
      <c r="X109" s="82" t="s">
        <v>689</v>
      </c>
      <c r="Y109" s="79"/>
      <c r="Z109" s="79"/>
      <c r="AA109" s="85" t="s">
        <v>852</v>
      </c>
      <c r="AB109" s="85" t="s">
        <v>982</v>
      </c>
      <c r="AC109" s="79" t="b">
        <v>0</v>
      </c>
      <c r="AD109" s="79">
        <v>1</v>
      </c>
      <c r="AE109" s="85" t="s">
        <v>1084</v>
      </c>
      <c r="AF109" s="79" t="b">
        <v>0</v>
      </c>
      <c r="AG109" s="79" t="s">
        <v>1154</v>
      </c>
      <c r="AH109" s="79"/>
      <c r="AI109" s="85" t="s">
        <v>1072</v>
      </c>
      <c r="AJ109" s="79" t="b">
        <v>0</v>
      </c>
      <c r="AK109" s="79">
        <v>0</v>
      </c>
      <c r="AL109" s="85" t="s">
        <v>1072</v>
      </c>
      <c r="AM109" s="79" t="s">
        <v>1160</v>
      </c>
      <c r="AN109" s="79" t="b">
        <v>0</v>
      </c>
      <c r="AO109" s="85" t="s">
        <v>982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3</v>
      </c>
      <c r="BE109" s="49">
        <v>21.428571428571427</v>
      </c>
      <c r="BF109" s="48">
        <v>2</v>
      </c>
      <c r="BG109" s="49">
        <v>14.285714285714286</v>
      </c>
      <c r="BH109" s="48">
        <v>0</v>
      </c>
      <c r="BI109" s="49">
        <v>0</v>
      </c>
      <c r="BJ109" s="48">
        <v>9</v>
      </c>
      <c r="BK109" s="49">
        <v>64.28571428571429</v>
      </c>
      <c r="BL109" s="48">
        <v>14</v>
      </c>
    </row>
    <row r="110" spans="1:64" ht="15">
      <c r="A110" s="64" t="s">
        <v>241</v>
      </c>
      <c r="B110" s="64" t="s">
        <v>308</v>
      </c>
      <c r="C110" s="65" t="s">
        <v>3273</v>
      </c>
      <c r="D110" s="66">
        <v>3</v>
      </c>
      <c r="E110" s="67" t="s">
        <v>132</v>
      </c>
      <c r="F110" s="68">
        <v>35</v>
      </c>
      <c r="G110" s="65"/>
      <c r="H110" s="69"/>
      <c r="I110" s="70"/>
      <c r="J110" s="70"/>
      <c r="K110" s="34" t="s">
        <v>65</v>
      </c>
      <c r="L110" s="77">
        <v>110</v>
      </c>
      <c r="M110" s="77"/>
      <c r="N110" s="72"/>
      <c r="O110" s="79" t="s">
        <v>401</v>
      </c>
      <c r="P110" s="81">
        <v>43449.31041666667</v>
      </c>
      <c r="Q110" s="79" t="s">
        <v>444</v>
      </c>
      <c r="R110" s="79"/>
      <c r="S110" s="79"/>
      <c r="T110" s="79"/>
      <c r="U110" s="79"/>
      <c r="V110" s="82" t="s">
        <v>632</v>
      </c>
      <c r="W110" s="81">
        <v>43449.31041666667</v>
      </c>
      <c r="X110" s="82" t="s">
        <v>690</v>
      </c>
      <c r="Y110" s="79"/>
      <c r="Z110" s="79"/>
      <c r="AA110" s="85" t="s">
        <v>853</v>
      </c>
      <c r="AB110" s="85" t="s">
        <v>930</v>
      </c>
      <c r="AC110" s="79" t="b">
        <v>0</v>
      </c>
      <c r="AD110" s="79">
        <v>0</v>
      </c>
      <c r="AE110" s="85" t="s">
        <v>1071</v>
      </c>
      <c r="AF110" s="79" t="b">
        <v>0</v>
      </c>
      <c r="AG110" s="79" t="s">
        <v>1154</v>
      </c>
      <c r="AH110" s="79"/>
      <c r="AI110" s="85" t="s">
        <v>1072</v>
      </c>
      <c r="AJ110" s="79" t="b">
        <v>0</v>
      </c>
      <c r="AK110" s="79">
        <v>0</v>
      </c>
      <c r="AL110" s="85" t="s">
        <v>1072</v>
      </c>
      <c r="AM110" s="79" t="s">
        <v>1160</v>
      </c>
      <c r="AN110" s="79" t="b">
        <v>0</v>
      </c>
      <c r="AO110" s="85" t="s">
        <v>930</v>
      </c>
      <c r="AP110" s="79" t="s">
        <v>176</v>
      </c>
      <c r="AQ110" s="79">
        <v>0</v>
      </c>
      <c r="AR110" s="79">
        <v>0</v>
      </c>
      <c r="AS110" s="79" t="s">
        <v>1171</v>
      </c>
      <c r="AT110" s="79" t="s">
        <v>1177</v>
      </c>
      <c r="AU110" s="79" t="s">
        <v>1178</v>
      </c>
      <c r="AV110" s="79" t="s">
        <v>1183</v>
      </c>
      <c r="AW110" s="79" t="s">
        <v>1192</v>
      </c>
      <c r="AX110" s="79" t="s">
        <v>1201</v>
      </c>
      <c r="AY110" s="79" t="s">
        <v>1207</v>
      </c>
      <c r="AZ110" s="82" t="s">
        <v>1212</v>
      </c>
      <c r="BA110">
        <v>1</v>
      </c>
      <c r="BB110" s="78" t="str">
        <f>REPLACE(INDEX(GroupVertices[Group],MATCH(Edges[[#This Row],[Vertex 1]],GroupVertices[Vertex],0)),1,1,"")</f>
        <v>1</v>
      </c>
      <c r="BC110" s="78" t="str">
        <f>REPLACE(INDEX(GroupVertices[Group],MATCH(Edges[[#This Row],[Vertex 2]],GroupVertices[Vertex],0)),1,1,"")</f>
        <v>1</v>
      </c>
      <c r="BD110" s="48">
        <v>3</v>
      </c>
      <c r="BE110" s="49">
        <v>13.043478260869565</v>
      </c>
      <c r="BF110" s="48">
        <v>0</v>
      </c>
      <c r="BG110" s="49">
        <v>0</v>
      </c>
      <c r="BH110" s="48">
        <v>0</v>
      </c>
      <c r="BI110" s="49">
        <v>0</v>
      </c>
      <c r="BJ110" s="48">
        <v>20</v>
      </c>
      <c r="BK110" s="49">
        <v>86.95652173913044</v>
      </c>
      <c r="BL110" s="48">
        <v>23</v>
      </c>
    </row>
    <row r="111" spans="1:64" ht="15">
      <c r="A111" s="64" t="s">
        <v>227</v>
      </c>
      <c r="B111" s="64" t="s">
        <v>309</v>
      </c>
      <c r="C111" s="65" t="s">
        <v>3273</v>
      </c>
      <c r="D111" s="66">
        <v>3</v>
      </c>
      <c r="E111" s="67" t="s">
        <v>132</v>
      </c>
      <c r="F111" s="68">
        <v>35</v>
      </c>
      <c r="G111" s="65"/>
      <c r="H111" s="69"/>
      <c r="I111" s="70"/>
      <c r="J111" s="70"/>
      <c r="K111" s="34" t="s">
        <v>65</v>
      </c>
      <c r="L111" s="77">
        <v>111</v>
      </c>
      <c r="M111" s="77"/>
      <c r="N111" s="72"/>
      <c r="O111" s="79" t="s">
        <v>401</v>
      </c>
      <c r="P111" s="81">
        <v>43449.72258101852</v>
      </c>
      <c r="Q111" s="79" t="s">
        <v>415</v>
      </c>
      <c r="R111" s="79"/>
      <c r="S111" s="79"/>
      <c r="T111" s="79"/>
      <c r="U111" s="79"/>
      <c r="V111" s="82" t="s">
        <v>618</v>
      </c>
      <c r="W111" s="81">
        <v>43449.72258101852</v>
      </c>
      <c r="X111" s="82" t="s">
        <v>660</v>
      </c>
      <c r="Y111" s="79"/>
      <c r="Z111" s="79"/>
      <c r="AA111" s="85" t="s">
        <v>823</v>
      </c>
      <c r="AB111" s="85" t="s">
        <v>855</v>
      </c>
      <c r="AC111" s="79" t="b">
        <v>0</v>
      </c>
      <c r="AD111" s="79">
        <v>3</v>
      </c>
      <c r="AE111" s="85" t="s">
        <v>1071</v>
      </c>
      <c r="AF111" s="79" t="b">
        <v>0</v>
      </c>
      <c r="AG111" s="79" t="s">
        <v>1154</v>
      </c>
      <c r="AH111" s="79"/>
      <c r="AI111" s="85" t="s">
        <v>1072</v>
      </c>
      <c r="AJ111" s="79" t="b">
        <v>0</v>
      </c>
      <c r="AK111" s="79">
        <v>0</v>
      </c>
      <c r="AL111" s="85" t="s">
        <v>1072</v>
      </c>
      <c r="AM111" s="79" t="s">
        <v>1160</v>
      </c>
      <c r="AN111" s="79" t="b">
        <v>0</v>
      </c>
      <c r="AO111" s="85" t="s">
        <v>855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2</v>
      </c>
      <c r="BE111" s="49">
        <v>8.695652173913043</v>
      </c>
      <c r="BF111" s="48">
        <v>1</v>
      </c>
      <c r="BG111" s="49">
        <v>4.3478260869565215</v>
      </c>
      <c r="BH111" s="48">
        <v>0</v>
      </c>
      <c r="BI111" s="49">
        <v>0</v>
      </c>
      <c r="BJ111" s="48">
        <v>20</v>
      </c>
      <c r="BK111" s="49">
        <v>86.95652173913044</v>
      </c>
      <c r="BL111" s="48">
        <v>23</v>
      </c>
    </row>
    <row r="112" spans="1:64" ht="15">
      <c r="A112" s="64" t="s">
        <v>227</v>
      </c>
      <c r="B112" s="64" t="s">
        <v>241</v>
      </c>
      <c r="C112" s="65" t="s">
        <v>3274</v>
      </c>
      <c r="D112" s="66">
        <v>10</v>
      </c>
      <c r="E112" s="67" t="s">
        <v>136</v>
      </c>
      <c r="F112" s="68">
        <v>12</v>
      </c>
      <c r="G112" s="65"/>
      <c r="H112" s="69"/>
      <c r="I112" s="70"/>
      <c r="J112" s="70"/>
      <c r="K112" s="34" t="s">
        <v>66</v>
      </c>
      <c r="L112" s="77">
        <v>112</v>
      </c>
      <c r="M112" s="77"/>
      <c r="N112" s="72"/>
      <c r="O112" s="79" t="s">
        <v>402</v>
      </c>
      <c r="P112" s="81">
        <v>43449.72258101852</v>
      </c>
      <c r="Q112" s="79" t="s">
        <v>415</v>
      </c>
      <c r="R112" s="79"/>
      <c r="S112" s="79"/>
      <c r="T112" s="79"/>
      <c r="U112" s="79"/>
      <c r="V112" s="82" t="s">
        <v>618</v>
      </c>
      <c r="W112" s="81">
        <v>43449.72258101852</v>
      </c>
      <c r="X112" s="82" t="s">
        <v>660</v>
      </c>
      <c r="Y112" s="79"/>
      <c r="Z112" s="79"/>
      <c r="AA112" s="85" t="s">
        <v>823</v>
      </c>
      <c r="AB112" s="85" t="s">
        <v>855</v>
      </c>
      <c r="AC112" s="79" t="b">
        <v>0</v>
      </c>
      <c r="AD112" s="79">
        <v>3</v>
      </c>
      <c r="AE112" s="85" t="s">
        <v>1071</v>
      </c>
      <c r="AF112" s="79" t="b">
        <v>0</v>
      </c>
      <c r="AG112" s="79" t="s">
        <v>1154</v>
      </c>
      <c r="AH112" s="79"/>
      <c r="AI112" s="85" t="s">
        <v>1072</v>
      </c>
      <c r="AJ112" s="79" t="b">
        <v>0</v>
      </c>
      <c r="AK112" s="79">
        <v>0</v>
      </c>
      <c r="AL112" s="85" t="s">
        <v>1072</v>
      </c>
      <c r="AM112" s="79" t="s">
        <v>1160</v>
      </c>
      <c r="AN112" s="79" t="b">
        <v>0</v>
      </c>
      <c r="AO112" s="85" t="s">
        <v>855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5</v>
      </c>
      <c r="BC112" s="78" t="str">
        <f>REPLACE(INDEX(GroupVertices[Group],MATCH(Edges[[#This Row],[Vertex 2]],GroupVertices[Vertex],0)),1,1,"")</f>
        <v>1</v>
      </c>
      <c r="BD112" s="48"/>
      <c r="BE112" s="49"/>
      <c r="BF112" s="48"/>
      <c r="BG112" s="49"/>
      <c r="BH112" s="48"/>
      <c r="BI112" s="49"/>
      <c r="BJ112" s="48"/>
      <c r="BK112" s="49"/>
      <c r="BL112" s="48"/>
    </row>
    <row r="113" spans="1:64" ht="15">
      <c r="A113" s="64" t="s">
        <v>227</v>
      </c>
      <c r="B113" s="64" t="s">
        <v>310</v>
      </c>
      <c r="C113" s="65" t="s">
        <v>3273</v>
      </c>
      <c r="D113" s="66">
        <v>3</v>
      </c>
      <c r="E113" s="67" t="s">
        <v>132</v>
      </c>
      <c r="F113" s="68">
        <v>35</v>
      </c>
      <c r="G113" s="65"/>
      <c r="H113" s="69"/>
      <c r="I113" s="70"/>
      <c r="J113" s="70"/>
      <c r="K113" s="34" t="s">
        <v>65</v>
      </c>
      <c r="L113" s="77">
        <v>113</v>
      </c>
      <c r="M113" s="77"/>
      <c r="N113" s="72"/>
      <c r="O113" s="79" t="s">
        <v>401</v>
      </c>
      <c r="P113" s="81">
        <v>43497.64048611111</v>
      </c>
      <c r="Q113" s="79" t="s">
        <v>445</v>
      </c>
      <c r="R113" s="79"/>
      <c r="S113" s="79"/>
      <c r="T113" s="79"/>
      <c r="U113" s="79"/>
      <c r="V113" s="82" t="s">
        <v>618</v>
      </c>
      <c r="W113" s="81">
        <v>43497.64048611111</v>
      </c>
      <c r="X113" s="82" t="s">
        <v>691</v>
      </c>
      <c r="Y113" s="79"/>
      <c r="Z113" s="79"/>
      <c r="AA113" s="85" t="s">
        <v>854</v>
      </c>
      <c r="AB113" s="85" t="s">
        <v>924</v>
      </c>
      <c r="AC113" s="79" t="b">
        <v>0</v>
      </c>
      <c r="AD113" s="79">
        <v>0</v>
      </c>
      <c r="AE113" s="85" t="s">
        <v>1071</v>
      </c>
      <c r="AF113" s="79" t="b">
        <v>0</v>
      </c>
      <c r="AG113" s="79" t="s">
        <v>1154</v>
      </c>
      <c r="AH113" s="79"/>
      <c r="AI113" s="85" t="s">
        <v>1072</v>
      </c>
      <c r="AJ113" s="79" t="b">
        <v>0</v>
      </c>
      <c r="AK113" s="79">
        <v>0</v>
      </c>
      <c r="AL113" s="85" t="s">
        <v>1072</v>
      </c>
      <c r="AM113" s="79" t="s">
        <v>1160</v>
      </c>
      <c r="AN113" s="79" t="b">
        <v>0</v>
      </c>
      <c r="AO113" s="85" t="s">
        <v>924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0</v>
      </c>
      <c r="BE113" s="49">
        <v>0</v>
      </c>
      <c r="BF113" s="48">
        <v>0</v>
      </c>
      <c r="BG113" s="49">
        <v>0</v>
      </c>
      <c r="BH113" s="48">
        <v>0</v>
      </c>
      <c r="BI113" s="49">
        <v>0</v>
      </c>
      <c r="BJ113" s="48">
        <v>5</v>
      </c>
      <c r="BK113" s="49">
        <v>100</v>
      </c>
      <c r="BL113" s="48">
        <v>5</v>
      </c>
    </row>
    <row r="114" spans="1:64" ht="15">
      <c r="A114" s="64" t="s">
        <v>227</v>
      </c>
      <c r="B114" s="64" t="s">
        <v>255</v>
      </c>
      <c r="C114" s="65" t="s">
        <v>3273</v>
      </c>
      <c r="D114" s="66">
        <v>3</v>
      </c>
      <c r="E114" s="67" t="s">
        <v>132</v>
      </c>
      <c r="F114" s="68">
        <v>35</v>
      </c>
      <c r="G114" s="65"/>
      <c r="H114" s="69"/>
      <c r="I114" s="70"/>
      <c r="J114" s="70"/>
      <c r="K114" s="34" t="s">
        <v>65</v>
      </c>
      <c r="L114" s="77">
        <v>114</v>
      </c>
      <c r="M114" s="77"/>
      <c r="N114" s="72"/>
      <c r="O114" s="79" t="s">
        <v>401</v>
      </c>
      <c r="P114" s="81">
        <v>43497.64048611111</v>
      </c>
      <c r="Q114" s="79" t="s">
        <v>445</v>
      </c>
      <c r="R114" s="79"/>
      <c r="S114" s="79"/>
      <c r="T114" s="79"/>
      <c r="U114" s="79"/>
      <c r="V114" s="82" t="s">
        <v>618</v>
      </c>
      <c r="W114" s="81">
        <v>43497.64048611111</v>
      </c>
      <c r="X114" s="82" t="s">
        <v>691</v>
      </c>
      <c r="Y114" s="79"/>
      <c r="Z114" s="79"/>
      <c r="AA114" s="85" t="s">
        <v>854</v>
      </c>
      <c r="AB114" s="85" t="s">
        <v>924</v>
      </c>
      <c r="AC114" s="79" t="b">
        <v>0</v>
      </c>
      <c r="AD114" s="79">
        <v>0</v>
      </c>
      <c r="AE114" s="85" t="s">
        <v>1071</v>
      </c>
      <c r="AF114" s="79" t="b">
        <v>0</v>
      </c>
      <c r="AG114" s="79" t="s">
        <v>1154</v>
      </c>
      <c r="AH114" s="79"/>
      <c r="AI114" s="85" t="s">
        <v>1072</v>
      </c>
      <c r="AJ114" s="79" t="b">
        <v>0</v>
      </c>
      <c r="AK114" s="79">
        <v>0</v>
      </c>
      <c r="AL114" s="85" t="s">
        <v>1072</v>
      </c>
      <c r="AM114" s="79" t="s">
        <v>1160</v>
      </c>
      <c r="AN114" s="79" t="b">
        <v>0</v>
      </c>
      <c r="AO114" s="85" t="s">
        <v>924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227</v>
      </c>
      <c r="B115" s="64" t="s">
        <v>241</v>
      </c>
      <c r="C115" s="65" t="s">
        <v>3274</v>
      </c>
      <c r="D115" s="66">
        <v>10</v>
      </c>
      <c r="E115" s="67" t="s">
        <v>136</v>
      </c>
      <c r="F115" s="68">
        <v>12</v>
      </c>
      <c r="G115" s="65"/>
      <c r="H115" s="69"/>
      <c r="I115" s="70"/>
      <c r="J115" s="70"/>
      <c r="K115" s="34" t="s">
        <v>66</v>
      </c>
      <c r="L115" s="77">
        <v>115</v>
      </c>
      <c r="M115" s="77"/>
      <c r="N115" s="72"/>
      <c r="O115" s="79" t="s">
        <v>402</v>
      </c>
      <c r="P115" s="81">
        <v>43497.64048611111</v>
      </c>
      <c r="Q115" s="79" t="s">
        <v>445</v>
      </c>
      <c r="R115" s="79"/>
      <c r="S115" s="79"/>
      <c r="T115" s="79"/>
      <c r="U115" s="79"/>
      <c r="V115" s="82" t="s">
        <v>618</v>
      </c>
      <c r="W115" s="81">
        <v>43497.64048611111</v>
      </c>
      <c r="X115" s="82" t="s">
        <v>691</v>
      </c>
      <c r="Y115" s="79"/>
      <c r="Z115" s="79"/>
      <c r="AA115" s="85" t="s">
        <v>854</v>
      </c>
      <c r="AB115" s="85" t="s">
        <v>924</v>
      </c>
      <c r="AC115" s="79" t="b">
        <v>0</v>
      </c>
      <c r="AD115" s="79">
        <v>0</v>
      </c>
      <c r="AE115" s="85" t="s">
        <v>1071</v>
      </c>
      <c r="AF115" s="79" t="b">
        <v>0</v>
      </c>
      <c r="AG115" s="79" t="s">
        <v>1154</v>
      </c>
      <c r="AH115" s="79"/>
      <c r="AI115" s="85" t="s">
        <v>1072</v>
      </c>
      <c r="AJ115" s="79" t="b">
        <v>0</v>
      </c>
      <c r="AK115" s="79">
        <v>0</v>
      </c>
      <c r="AL115" s="85" t="s">
        <v>1072</v>
      </c>
      <c r="AM115" s="79" t="s">
        <v>1160</v>
      </c>
      <c r="AN115" s="79" t="b">
        <v>0</v>
      </c>
      <c r="AO115" s="85" t="s">
        <v>924</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5</v>
      </c>
      <c r="BC115" s="78" t="str">
        <f>REPLACE(INDEX(GroupVertices[Group],MATCH(Edges[[#This Row],[Vertex 2]],GroupVertices[Vertex],0)),1,1,"")</f>
        <v>1</v>
      </c>
      <c r="BD115" s="48"/>
      <c r="BE115" s="49"/>
      <c r="BF115" s="48"/>
      <c r="BG115" s="49"/>
      <c r="BH115" s="48"/>
      <c r="BI115" s="49"/>
      <c r="BJ115" s="48"/>
      <c r="BK115" s="49"/>
      <c r="BL115" s="48"/>
    </row>
    <row r="116" spans="1:64" ht="15">
      <c r="A116" s="64" t="s">
        <v>241</v>
      </c>
      <c r="B116" s="64" t="s">
        <v>227</v>
      </c>
      <c r="C116" s="65" t="s">
        <v>3273</v>
      </c>
      <c r="D116" s="66">
        <v>3</v>
      </c>
      <c r="E116" s="67" t="s">
        <v>132</v>
      </c>
      <c r="F116" s="68">
        <v>35</v>
      </c>
      <c r="G116" s="65"/>
      <c r="H116" s="69"/>
      <c r="I116" s="70"/>
      <c r="J116" s="70"/>
      <c r="K116" s="34" t="s">
        <v>66</v>
      </c>
      <c r="L116" s="77">
        <v>116</v>
      </c>
      <c r="M116" s="77"/>
      <c r="N116" s="72"/>
      <c r="O116" s="79" t="s">
        <v>402</v>
      </c>
      <c r="P116" s="81">
        <v>43449.69445601852</v>
      </c>
      <c r="Q116" s="79" t="s">
        <v>446</v>
      </c>
      <c r="R116" s="79"/>
      <c r="S116" s="79"/>
      <c r="T116" s="79"/>
      <c r="U116" s="79"/>
      <c r="V116" s="82" t="s">
        <v>632</v>
      </c>
      <c r="W116" s="81">
        <v>43449.69445601852</v>
      </c>
      <c r="X116" s="82" t="s">
        <v>692</v>
      </c>
      <c r="Y116" s="79"/>
      <c r="Z116" s="79"/>
      <c r="AA116" s="85" t="s">
        <v>855</v>
      </c>
      <c r="AB116" s="85" t="s">
        <v>983</v>
      </c>
      <c r="AC116" s="79" t="b">
        <v>0</v>
      </c>
      <c r="AD116" s="79">
        <v>2</v>
      </c>
      <c r="AE116" s="85" t="s">
        <v>1085</v>
      </c>
      <c r="AF116" s="79" t="b">
        <v>0</v>
      </c>
      <c r="AG116" s="79" t="s">
        <v>1154</v>
      </c>
      <c r="AH116" s="79"/>
      <c r="AI116" s="85" t="s">
        <v>1072</v>
      </c>
      <c r="AJ116" s="79" t="b">
        <v>0</v>
      </c>
      <c r="AK116" s="79">
        <v>0</v>
      </c>
      <c r="AL116" s="85" t="s">
        <v>1072</v>
      </c>
      <c r="AM116" s="79" t="s">
        <v>1160</v>
      </c>
      <c r="AN116" s="79" t="b">
        <v>0</v>
      </c>
      <c r="AO116" s="85" t="s">
        <v>983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5</v>
      </c>
      <c r="BD116" s="48"/>
      <c r="BE116" s="49"/>
      <c r="BF116" s="48"/>
      <c r="BG116" s="49"/>
      <c r="BH116" s="48"/>
      <c r="BI116" s="49"/>
      <c r="BJ116" s="48"/>
      <c r="BK116" s="49"/>
      <c r="BL116" s="48"/>
    </row>
    <row r="117" spans="1:64" ht="15">
      <c r="A117" s="64" t="s">
        <v>241</v>
      </c>
      <c r="B117" s="64" t="s">
        <v>309</v>
      </c>
      <c r="C117" s="65" t="s">
        <v>3274</v>
      </c>
      <c r="D117" s="66">
        <v>10</v>
      </c>
      <c r="E117" s="67" t="s">
        <v>136</v>
      </c>
      <c r="F117" s="68">
        <v>12</v>
      </c>
      <c r="G117" s="65"/>
      <c r="H117" s="69"/>
      <c r="I117" s="70"/>
      <c r="J117" s="70"/>
      <c r="K117" s="34" t="s">
        <v>65</v>
      </c>
      <c r="L117" s="77">
        <v>117</v>
      </c>
      <c r="M117" s="77"/>
      <c r="N117" s="72"/>
      <c r="O117" s="79" t="s">
        <v>402</v>
      </c>
      <c r="P117" s="81">
        <v>43449.69322916667</v>
      </c>
      <c r="Q117" s="79" t="s">
        <v>447</v>
      </c>
      <c r="R117" s="79"/>
      <c r="S117" s="79"/>
      <c r="T117" s="79"/>
      <c r="U117" s="79"/>
      <c r="V117" s="82" t="s">
        <v>632</v>
      </c>
      <c r="W117" s="81">
        <v>43449.69322916667</v>
      </c>
      <c r="X117" s="82" t="s">
        <v>693</v>
      </c>
      <c r="Y117" s="79"/>
      <c r="Z117" s="79"/>
      <c r="AA117" s="85" t="s">
        <v>856</v>
      </c>
      <c r="AB117" s="85" t="s">
        <v>984</v>
      </c>
      <c r="AC117" s="79" t="b">
        <v>0</v>
      </c>
      <c r="AD117" s="79">
        <v>1</v>
      </c>
      <c r="AE117" s="85" t="s">
        <v>1086</v>
      </c>
      <c r="AF117" s="79" t="b">
        <v>0</v>
      </c>
      <c r="AG117" s="79" t="s">
        <v>1154</v>
      </c>
      <c r="AH117" s="79"/>
      <c r="AI117" s="85" t="s">
        <v>1072</v>
      </c>
      <c r="AJ117" s="79" t="b">
        <v>0</v>
      </c>
      <c r="AK117" s="79">
        <v>0</v>
      </c>
      <c r="AL117" s="85" t="s">
        <v>1072</v>
      </c>
      <c r="AM117" s="79" t="s">
        <v>1160</v>
      </c>
      <c r="AN117" s="79" t="b">
        <v>0</v>
      </c>
      <c r="AO117" s="85" t="s">
        <v>984</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5</v>
      </c>
      <c r="BD117" s="48">
        <v>6</v>
      </c>
      <c r="BE117" s="49">
        <v>12.244897959183673</v>
      </c>
      <c r="BF117" s="48">
        <v>1</v>
      </c>
      <c r="BG117" s="49">
        <v>2.0408163265306123</v>
      </c>
      <c r="BH117" s="48">
        <v>0</v>
      </c>
      <c r="BI117" s="49">
        <v>0</v>
      </c>
      <c r="BJ117" s="48">
        <v>42</v>
      </c>
      <c r="BK117" s="49">
        <v>85.71428571428571</v>
      </c>
      <c r="BL117" s="48">
        <v>49</v>
      </c>
    </row>
    <row r="118" spans="1:64" ht="15">
      <c r="A118" s="64" t="s">
        <v>241</v>
      </c>
      <c r="B118" s="64" t="s">
        <v>309</v>
      </c>
      <c r="C118" s="65" t="s">
        <v>3273</v>
      </c>
      <c r="D118" s="66">
        <v>3</v>
      </c>
      <c r="E118" s="67" t="s">
        <v>132</v>
      </c>
      <c r="F118" s="68">
        <v>35</v>
      </c>
      <c r="G118" s="65"/>
      <c r="H118" s="69"/>
      <c r="I118" s="70"/>
      <c r="J118" s="70"/>
      <c r="K118" s="34" t="s">
        <v>65</v>
      </c>
      <c r="L118" s="77">
        <v>118</v>
      </c>
      <c r="M118" s="77"/>
      <c r="N118" s="72"/>
      <c r="O118" s="79" t="s">
        <v>401</v>
      </c>
      <c r="P118" s="81">
        <v>43449.69445601852</v>
      </c>
      <c r="Q118" s="79" t="s">
        <v>446</v>
      </c>
      <c r="R118" s="79"/>
      <c r="S118" s="79"/>
      <c r="T118" s="79"/>
      <c r="U118" s="79"/>
      <c r="V118" s="82" t="s">
        <v>632</v>
      </c>
      <c r="W118" s="81">
        <v>43449.69445601852</v>
      </c>
      <c r="X118" s="82" t="s">
        <v>692</v>
      </c>
      <c r="Y118" s="79"/>
      <c r="Z118" s="79"/>
      <c r="AA118" s="85" t="s">
        <v>855</v>
      </c>
      <c r="AB118" s="85" t="s">
        <v>983</v>
      </c>
      <c r="AC118" s="79" t="b">
        <v>0</v>
      </c>
      <c r="AD118" s="79">
        <v>2</v>
      </c>
      <c r="AE118" s="85" t="s">
        <v>1085</v>
      </c>
      <c r="AF118" s="79" t="b">
        <v>0</v>
      </c>
      <c r="AG118" s="79" t="s">
        <v>1154</v>
      </c>
      <c r="AH118" s="79"/>
      <c r="AI118" s="85" t="s">
        <v>1072</v>
      </c>
      <c r="AJ118" s="79" t="b">
        <v>0</v>
      </c>
      <c r="AK118" s="79">
        <v>0</v>
      </c>
      <c r="AL118" s="85" t="s">
        <v>1072</v>
      </c>
      <c r="AM118" s="79" t="s">
        <v>1160</v>
      </c>
      <c r="AN118" s="79" t="b">
        <v>0</v>
      </c>
      <c r="AO118" s="85" t="s">
        <v>983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5</v>
      </c>
      <c r="BD118" s="48">
        <v>5</v>
      </c>
      <c r="BE118" s="49">
        <v>10</v>
      </c>
      <c r="BF118" s="48">
        <v>2</v>
      </c>
      <c r="BG118" s="49">
        <v>4</v>
      </c>
      <c r="BH118" s="48">
        <v>0</v>
      </c>
      <c r="BI118" s="49">
        <v>0</v>
      </c>
      <c r="BJ118" s="48">
        <v>43</v>
      </c>
      <c r="BK118" s="49">
        <v>86</v>
      </c>
      <c r="BL118" s="48">
        <v>50</v>
      </c>
    </row>
    <row r="119" spans="1:64" ht="15">
      <c r="A119" s="64" t="s">
        <v>241</v>
      </c>
      <c r="B119" s="64" t="s">
        <v>309</v>
      </c>
      <c r="C119" s="65" t="s">
        <v>3274</v>
      </c>
      <c r="D119" s="66">
        <v>10</v>
      </c>
      <c r="E119" s="67" t="s">
        <v>136</v>
      </c>
      <c r="F119" s="68">
        <v>12</v>
      </c>
      <c r="G119" s="65"/>
      <c r="H119" s="69"/>
      <c r="I119" s="70"/>
      <c r="J119" s="70"/>
      <c r="K119" s="34" t="s">
        <v>65</v>
      </c>
      <c r="L119" s="77">
        <v>119</v>
      </c>
      <c r="M119" s="77"/>
      <c r="N119" s="72"/>
      <c r="O119" s="79" t="s">
        <v>402</v>
      </c>
      <c r="P119" s="81">
        <v>43449.696921296294</v>
      </c>
      <c r="Q119" s="79" t="s">
        <v>448</v>
      </c>
      <c r="R119" s="79"/>
      <c r="S119" s="79"/>
      <c r="T119" s="79"/>
      <c r="U119" s="79"/>
      <c r="V119" s="82" t="s">
        <v>632</v>
      </c>
      <c r="W119" s="81">
        <v>43449.696921296294</v>
      </c>
      <c r="X119" s="82" t="s">
        <v>694</v>
      </c>
      <c r="Y119" s="79"/>
      <c r="Z119" s="79"/>
      <c r="AA119" s="85" t="s">
        <v>857</v>
      </c>
      <c r="AB119" s="85" t="s">
        <v>984</v>
      </c>
      <c r="AC119" s="79" t="b">
        <v>0</v>
      </c>
      <c r="AD119" s="79">
        <v>1</v>
      </c>
      <c r="AE119" s="85" t="s">
        <v>1086</v>
      </c>
      <c r="AF119" s="79" t="b">
        <v>0</v>
      </c>
      <c r="AG119" s="79" t="s">
        <v>1154</v>
      </c>
      <c r="AH119" s="79"/>
      <c r="AI119" s="85" t="s">
        <v>1072</v>
      </c>
      <c r="AJ119" s="79" t="b">
        <v>0</v>
      </c>
      <c r="AK119" s="79">
        <v>0</v>
      </c>
      <c r="AL119" s="85" t="s">
        <v>1072</v>
      </c>
      <c r="AM119" s="79" t="s">
        <v>1160</v>
      </c>
      <c r="AN119" s="79" t="b">
        <v>0</v>
      </c>
      <c r="AO119" s="85" t="s">
        <v>984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5</v>
      </c>
      <c r="BD119" s="48">
        <v>4</v>
      </c>
      <c r="BE119" s="49">
        <v>8.88888888888889</v>
      </c>
      <c r="BF119" s="48">
        <v>0</v>
      </c>
      <c r="BG119" s="49">
        <v>0</v>
      </c>
      <c r="BH119" s="48">
        <v>0</v>
      </c>
      <c r="BI119" s="49">
        <v>0</v>
      </c>
      <c r="BJ119" s="48">
        <v>41</v>
      </c>
      <c r="BK119" s="49">
        <v>91.11111111111111</v>
      </c>
      <c r="BL119" s="48">
        <v>45</v>
      </c>
    </row>
    <row r="120" spans="1:64" ht="15">
      <c r="A120" s="64" t="s">
        <v>241</v>
      </c>
      <c r="B120" s="64" t="s">
        <v>311</v>
      </c>
      <c r="C120" s="65" t="s">
        <v>3273</v>
      </c>
      <c r="D120" s="66">
        <v>3</v>
      </c>
      <c r="E120" s="67" t="s">
        <v>132</v>
      </c>
      <c r="F120" s="68">
        <v>35</v>
      </c>
      <c r="G120" s="65"/>
      <c r="H120" s="69"/>
      <c r="I120" s="70"/>
      <c r="J120" s="70"/>
      <c r="K120" s="34" t="s">
        <v>65</v>
      </c>
      <c r="L120" s="77">
        <v>120</v>
      </c>
      <c r="M120" s="77"/>
      <c r="N120" s="72"/>
      <c r="O120" s="79" t="s">
        <v>401</v>
      </c>
      <c r="P120" s="81">
        <v>43454.1109375</v>
      </c>
      <c r="Q120" s="79" t="s">
        <v>449</v>
      </c>
      <c r="R120" s="79"/>
      <c r="S120" s="79"/>
      <c r="T120" s="79"/>
      <c r="U120" s="79"/>
      <c r="V120" s="82" t="s">
        <v>632</v>
      </c>
      <c r="W120" s="81">
        <v>43454.1109375</v>
      </c>
      <c r="X120" s="82" t="s">
        <v>695</v>
      </c>
      <c r="Y120" s="79"/>
      <c r="Z120" s="79"/>
      <c r="AA120" s="85" t="s">
        <v>858</v>
      </c>
      <c r="AB120" s="85" t="s">
        <v>985</v>
      </c>
      <c r="AC120" s="79" t="b">
        <v>0</v>
      </c>
      <c r="AD120" s="79">
        <v>0</v>
      </c>
      <c r="AE120" s="85" t="s">
        <v>1087</v>
      </c>
      <c r="AF120" s="79" t="b">
        <v>0</v>
      </c>
      <c r="AG120" s="79" t="s">
        <v>1154</v>
      </c>
      <c r="AH120" s="79"/>
      <c r="AI120" s="85" t="s">
        <v>1072</v>
      </c>
      <c r="AJ120" s="79" t="b">
        <v>0</v>
      </c>
      <c r="AK120" s="79">
        <v>0</v>
      </c>
      <c r="AL120" s="85" t="s">
        <v>1072</v>
      </c>
      <c r="AM120" s="79" t="s">
        <v>1160</v>
      </c>
      <c r="AN120" s="79" t="b">
        <v>0</v>
      </c>
      <c r="AO120" s="85" t="s">
        <v>985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241</v>
      </c>
      <c r="B121" s="64" t="s">
        <v>312</v>
      </c>
      <c r="C121" s="65" t="s">
        <v>3273</v>
      </c>
      <c r="D121" s="66">
        <v>3</v>
      </c>
      <c r="E121" s="67" t="s">
        <v>132</v>
      </c>
      <c r="F121" s="68">
        <v>35</v>
      </c>
      <c r="G121" s="65"/>
      <c r="H121" s="69"/>
      <c r="I121" s="70"/>
      <c r="J121" s="70"/>
      <c r="K121" s="34" t="s">
        <v>65</v>
      </c>
      <c r="L121" s="77">
        <v>121</v>
      </c>
      <c r="M121" s="77"/>
      <c r="N121" s="72"/>
      <c r="O121" s="79" t="s">
        <v>402</v>
      </c>
      <c r="P121" s="81">
        <v>43454.68037037037</v>
      </c>
      <c r="Q121" s="79" t="s">
        <v>450</v>
      </c>
      <c r="R121" s="79"/>
      <c r="S121" s="79"/>
      <c r="T121" s="79"/>
      <c r="U121" s="79"/>
      <c r="V121" s="82" t="s">
        <v>632</v>
      </c>
      <c r="W121" s="81">
        <v>43454.68037037037</v>
      </c>
      <c r="X121" s="82" t="s">
        <v>696</v>
      </c>
      <c r="Y121" s="79"/>
      <c r="Z121" s="79"/>
      <c r="AA121" s="85" t="s">
        <v>859</v>
      </c>
      <c r="AB121" s="85" t="s">
        <v>986</v>
      </c>
      <c r="AC121" s="79" t="b">
        <v>0</v>
      </c>
      <c r="AD121" s="79">
        <v>5</v>
      </c>
      <c r="AE121" s="85" t="s">
        <v>1088</v>
      </c>
      <c r="AF121" s="79" t="b">
        <v>0</v>
      </c>
      <c r="AG121" s="79" t="s">
        <v>1154</v>
      </c>
      <c r="AH121" s="79"/>
      <c r="AI121" s="85" t="s">
        <v>1072</v>
      </c>
      <c r="AJ121" s="79" t="b">
        <v>0</v>
      </c>
      <c r="AK121" s="79">
        <v>0</v>
      </c>
      <c r="AL121" s="85" t="s">
        <v>1072</v>
      </c>
      <c r="AM121" s="79" t="s">
        <v>1160</v>
      </c>
      <c r="AN121" s="79" t="b">
        <v>0</v>
      </c>
      <c r="AO121" s="85" t="s">
        <v>986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3.8461538461538463</v>
      </c>
      <c r="BF121" s="48">
        <v>1</v>
      </c>
      <c r="BG121" s="49">
        <v>3.8461538461538463</v>
      </c>
      <c r="BH121" s="48">
        <v>0</v>
      </c>
      <c r="BI121" s="49">
        <v>0</v>
      </c>
      <c r="BJ121" s="48">
        <v>24</v>
      </c>
      <c r="BK121" s="49">
        <v>92.3076923076923</v>
      </c>
      <c r="BL121" s="48">
        <v>26</v>
      </c>
    </row>
    <row r="122" spans="1:64" ht="15">
      <c r="A122" s="64" t="s">
        <v>241</v>
      </c>
      <c r="B122" s="64" t="s">
        <v>313</v>
      </c>
      <c r="C122" s="65" t="s">
        <v>3273</v>
      </c>
      <c r="D122" s="66">
        <v>3</v>
      </c>
      <c r="E122" s="67" t="s">
        <v>132</v>
      </c>
      <c r="F122" s="68">
        <v>35</v>
      </c>
      <c r="G122" s="65"/>
      <c r="H122" s="69"/>
      <c r="I122" s="70"/>
      <c r="J122" s="70"/>
      <c r="K122" s="34" t="s">
        <v>65</v>
      </c>
      <c r="L122" s="77">
        <v>122</v>
      </c>
      <c r="M122" s="77"/>
      <c r="N122" s="72"/>
      <c r="O122" s="79" t="s">
        <v>402</v>
      </c>
      <c r="P122" s="81">
        <v>43454.683657407404</v>
      </c>
      <c r="Q122" s="79" t="s">
        <v>451</v>
      </c>
      <c r="R122" s="79"/>
      <c r="S122" s="79"/>
      <c r="T122" s="79"/>
      <c r="U122" s="79"/>
      <c r="V122" s="82" t="s">
        <v>632</v>
      </c>
      <c r="W122" s="81">
        <v>43454.683657407404</v>
      </c>
      <c r="X122" s="82" t="s">
        <v>697</v>
      </c>
      <c r="Y122" s="79"/>
      <c r="Z122" s="79"/>
      <c r="AA122" s="85" t="s">
        <v>860</v>
      </c>
      <c r="AB122" s="85" t="s">
        <v>987</v>
      </c>
      <c r="AC122" s="79" t="b">
        <v>0</v>
      </c>
      <c r="AD122" s="79">
        <v>0</v>
      </c>
      <c r="AE122" s="85" t="s">
        <v>1089</v>
      </c>
      <c r="AF122" s="79" t="b">
        <v>0</v>
      </c>
      <c r="AG122" s="79" t="s">
        <v>1153</v>
      </c>
      <c r="AH122" s="79"/>
      <c r="AI122" s="85" t="s">
        <v>1072</v>
      </c>
      <c r="AJ122" s="79" t="b">
        <v>0</v>
      </c>
      <c r="AK122" s="79">
        <v>0</v>
      </c>
      <c r="AL122" s="85" t="s">
        <v>1072</v>
      </c>
      <c r="AM122" s="79" t="s">
        <v>1160</v>
      </c>
      <c r="AN122" s="79" t="b">
        <v>0</v>
      </c>
      <c r="AO122" s="85" t="s">
        <v>987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v>
      </c>
      <c r="BK122" s="49">
        <v>100</v>
      </c>
      <c r="BL122" s="48">
        <v>1</v>
      </c>
    </row>
    <row r="123" spans="1:64" ht="15">
      <c r="A123" s="64" t="s">
        <v>241</v>
      </c>
      <c r="B123" s="64" t="s">
        <v>314</v>
      </c>
      <c r="C123" s="65" t="s">
        <v>3273</v>
      </c>
      <c r="D123" s="66">
        <v>3</v>
      </c>
      <c r="E123" s="67" t="s">
        <v>132</v>
      </c>
      <c r="F123" s="68">
        <v>35</v>
      </c>
      <c r="G123" s="65"/>
      <c r="H123" s="69"/>
      <c r="I123" s="70"/>
      <c r="J123" s="70"/>
      <c r="K123" s="34" t="s">
        <v>65</v>
      </c>
      <c r="L123" s="77">
        <v>123</v>
      </c>
      <c r="M123" s="77"/>
      <c r="N123" s="72"/>
      <c r="O123" s="79" t="s">
        <v>401</v>
      </c>
      <c r="P123" s="81">
        <v>43455.039513888885</v>
      </c>
      <c r="Q123" s="79" t="s">
        <v>452</v>
      </c>
      <c r="R123" s="79"/>
      <c r="S123" s="79"/>
      <c r="T123" s="79"/>
      <c r="U123" s="79"/>
      <c r="V123" s="82" t="s">
        <v>632</v>
      </c>
      <c r="W123" s="81">
        <v>43455.039513888885</v>
      </c>
      <c r="X123" s="82" t="s">
        <v>698</v>
      </c>
      <c r="Y123" s="79"/>
      <c r="Z123" s="79"/>
      <c r="AA123" s="85" t="s">
        <v>861</v>
      </c>
      <c r="AB123" s="85" t="s">
        <v>988</v>
      </c>
      <c r="AC123" s="79" t="b">
        <v>0</v>
      </c>
      <c r="AD123" s="79">
        <v>1</v>
      </c>
      <c r="AE123" s="85" t="s">
        <v>1090</v>
      </c>
      <c r="AF123" s="79" t="b">
        <v>0</v>
      </c>
      <c r="AG123" s="79" t="s">
        <v>1154</v>
      </c>
      <c r="AH123" s="79"/>
      <c r="AI123" s="85" t="s">
        <v>1072</v>
      </c>
      <c r="AJ123" s="79" t="b">
        <v>0</v>
      </c>
      <c r="AK123" s="79">
        <v>0</v>
      </c>
      <c r="AL123" s="85" t="s">
        <v>1072</v>
      </c>
      <c r="AM123" s="79" t="s">
        <v>1160</v>
      </c>
      <c r="AN123" s="79" t="b">
        <v>0</v>
      </c>
      <c r="AO123" s="85" t="s">
        <v>988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14.285714285714286</v>
      </c>
      <c r="BH123" s="48">
        <v>1</v>
      </c>
      <c r="BI123" s="49">
        <v>14.285714285714286</v>
      </c>
      <c r="BJ123" s="48">
        <v>6</v>
      </c>
      <c r="BK123" s="49">
        <v>85.71428571428571</v>
      </c>
      <c r="BL123" s="48">
        <v>7</v>
      </c>
    </row>
    <row r="124" spans="1:64" ht="15">
      <c r="A124" s="64" t="s">
        <v>244</v>
      </c>
      <c r="B124" s="64" t="s">
        <v>315</v>
      </c>
      <c r="C124" s="65" t="s">
        <v>3274</v>
      </c>
      <c r="D124" s="66">
        <v>10</v>
      </c>
      <c r="E124" s="67" t="s">
        <v>136</v>
      </c>
      <c r="F124" s="68">
        <v>12</v>
      </c>
      <c r="G124" s="65"/>
      <c r="H124" s="69"/>
      <c r="I124" s="70"/>
      <c r="J124" s="70"/>
      <c r="K124" s="34" t="s">
        <v>65</v>
      </c>
      <c r="L124" s="77">
        <v>124</v>
      </c>
      <c r="M124" s="77"/>
      <c r="N124" s="72"/>
      <c r="O124" s="79" t="s">
        <v>401</v>
      </c>
      <c r="P124" s="81">
        <v>43455.651770833334</v>
      </c>
      <c r="Q124" s="79" t="s">
        <v>453</v>
      </c>
      <c r="R124" s="79"/>
      <c r="S124" s="79"/>
      <c r="T124" s="79"/>
      <c r="U124" s="79"/>
      <c r="V124" s="82" t="s">
        <v>635</v>
      </c>
      <c r="W124" s="81">
        <v>43455.651770833334</v>
      </c>
      <c r="X124" s="82" t="s">
        <v>699</v>
      </c>
      <c r="Y124" s="79"/>
      <c r="Z124" s="79"/>
      <c r="AA124" s="85" t="s">
        <v>862</v>
      </c>
      <c r="AB124" s="85" t="s">
        <v>914</v>
      </c>
      <c r="AC124" s="79" t="b">
        <v>0</v>
      </c>
      <c r="AD124" s="79">
        <v>0</v>
      </c>
      <c r="AE124" s="85" t="s">
        <v>1071</v>
      </c>
      <c r="AF124" s="79" t="b">
        <v>0</v>
      </c>
      <c r="AG124" s="79" t="s">
        <v>1154</v>
      </c>
      <c r="AH124" s="79"/>
      <c r="AI124" s="85" t="s">
        <v>1072</v>
      </c>
      <c r="AJ124" s="79" t="b">
        <v>0</v>
      </c>
      <c r="AK124" s="79">
        <v>0</v>
      </c>
      <c r="AL124" s="85" t="s">
        <v>1072</v>
      </c>
      <c r="AM124" s="79" t="s">
        <v>1165</v>
      </c>
      <c r="AN124" s="79" t="b">
        <v>0</v>
      </c>
      <c r="AO124" s="85" t="s">
        <v>914</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12</v>
      </c>
      <c r="BC124" s="78" t="str">
        <f>REPLACE(INDEX(GroupVertices[Group],MATCH(Edges[[#This Row],[Vertex 2]],GroupVertices[Vertex],0)),1,1,"")</f>
        <v>12</v>
      </c>
      <c r="BD124" s="48">
        <v>0</v>
      </c>
      <c r="BE124" s="49">
        <v>0</v>
      </c>
      <c r="BF124" s="48">
        <v>1</v>
      </c>
      <c r="BG124" s="49">
        <v>33.333333333333336</v>
      </c>
      <c r="BH124" s="48">
        <v>0</v>
      </c>
      <c r="BI124" s="49">
        <v>0</v>
      </c>
      <c r="BJ124" s="48">
        <v>2</v>
      </c>
      <c r="BK124" s="49">
        <v>66.66666666666667</v>
      </c>
      <c r="BL124" s="48">
        <v>3</v>
      </c>
    </row>
    <row r="125" spans="1:64" ht="15">
      <c r="A125" s="64" t="s">
        <v>244</v>
      </c>
      <c r="B125" s="64" t="s">
        <v>241</v>
      </c>
      <c r="C125" s="65" t="s">
        <v>3274</v>
      </c>
      <c r="D125" s="66">
        <v>10</v>
      </c>
      <c r="E125" s="67" t="s">
        <v>136</v>
      </c>
      <c r="F125" s="68">
        <v>12</v>
      </c>
      <c r="G125" s="65"/>
      <c r="H125" s="69"/>
      <c r="I125" s="70"/>
      <c r="J125" s="70"/>
      <c r="K125" s="34" t="s">
        <v>66</v>
      </c>
      <c r="L125" s="77">
        <v>125</v>
      </c>
      <c r="M125" s="77"/>
      <c r="N125" s="72"/>
      <c r="O125" s="79" t="s">
        <v>402</v>
      </c>
      <c r="P125" s="81">
        <v>43455.651770833334</v>
      </c>
      <c r="Q125" s="79" t="s">
        <v>453</v>
      </c>
      <c r="R125" s="79"/>
      <c r="S125" s="79"/>
      <c r="T125" s="79"/>
      <c r="U125" s="79"/>
      <c r="V125" s="82" t="s">
        <v>635</v>
      </c>
      <c r="W125" s="81">
        <v>43455.651770833334</v>
      </c>
      <c r="X125" s="82" t="s">
        <v>699</v>
      </c>
      <c r="Y125" s="79"/>
      <c r="Z125" s="79"/>
      <c r="AA125" s="85" t="s">
        <v>862</v>
      </c>
      <c r="AB125" s="85" t="s">
        <v>914</v>
      </c>
      <c r="AC125" s="79" t="b">
        <v>0</v>
      </c>
      <c r="AD125" s="79">
        <v>0</v>
      </c>
      <c r="AE125" s="85" t="s">
        <v>1071</v>
      </c>
      <c r="AF125" s="79" t="b">
        <v>0</v>
      </c>
      <c r="AG125" s="79" t="s">
        <v>1154</v>
      </c>
      <c r="AH125" s="79"/>
      <c r="AI125" s="85" t="s">
        <v>1072</v>
      </c>
      <c r="AJ125" s="79" t="b">
        <v>0</v>
      </c>
      <c r="AK125" s="79">
        <v>0</v>
      </c>
      <c r="AL125" s="85" t="s">
        <v>1072</v>
      </c>
      <c r="AM125" s="79" t="s">
        <v>1165</v>
      </c>
      <c r="AN125" s="79" t="b">
        <v>0</v>
      </c>
      <c r="AO125" s="85" t="s">
        <v>914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12</v>
      </c>
      <c r="BC125" s="78" t="str">
        <f>REPLACE(INDEX(GroupVertices[Group],MATCH(Edges[[#This Row],[Vertex 2]],GroupVertices[Vertex],0)),1,1,"")</f>
        <v>1</v>
      </c>
      <c r="BD125" s="48"/>
      <c r="BE125" s="49"/>
      <c r="BF125" s="48"/>
      <c r="BG125" s="49"/>
      <c r="BH125" s="48"/>
      <c r="BI125" s="49"/>
      <c r="BJ125" s="48"/>
      <c r="BK125" s="49"/>
      <c r="BL125" s="48"/>
    </row>
    <row r="126" spans="1:64" ht="15">
      <c r="A126" s="64" t="s">
        <v>244</v>
      </c>
      <c r="B126" s="64" t="s">
        <v>315</v>
      </c>
      <c r="C126" s="65" t="s">
        <v>3274</v>
      </c>
      <c r="D126" s="66">
        <v>10</v>
      </c>
      <c r="E126" s="67" t="s">
        <v>136</v>
      </c>
      <c r="F126" s="68">
        <v>12</v>
      </c>
      <c r="G126" s="65"/>
      <c r="H126" s="69"/>
      <c r="I126" s="70"/>
      <c r="J126" s="70"/>
      <c r="K126" s="34" t="s">
        <v>65</v>
      </c>
      <c r="L126" s="77">
        <v>126</v>
      </c>
      <c r="M126" s="77"/>
      <c r="N126" s="72"/>
      <c r="O126" s="79" t="s">
        <v>401</v>
      </c>
      <c r="P126" s="81">
        <v>43455.71094907408</v>
      </c>
      <c r="Q126" s="79" t="s">
        <v>454</v>
      </c>
      <c r="R126" s="79"/>
      <c r="S126" s="79"/>
      <c r="T126" s="79"/>
      <c r="U126" s="79"/>
      <c r="V126" s="82" t="s">
        <v>635</v>
      </c>
      <c r="W126" s="81">
        <v>43455.71094907408</v>
      </c>
      <c r="X126" s="82" t="s">
        <v>700</v>
      </c>
      <c r="Y126" s="79"/>
      <c r="Z126" s="79"/>
      <c r="AA126" s="85" t="s">
        <v>863</v>
      </c>
      <c r="AB126" s="85" t="s">
        <v>864</v>
      </c>
      <c r="AC126" s="79" t="b">
        <v>0</v>
      </c>
      <c r="AD126" s="79">
        <v>0</v>
      </c>
      <c r="AE126" s="85" t="s">
        <v>1071</v>
      </c>
      <c r="AF126" s="79" t="b">
        <v>0</v>
      </c>
      <c r="AG126" s="79" t="s">
        <v>1154</v>
      </c>
      <c r="AH126" s="79"/>
      <c r="AI126" s="85" t="s">
        <v>1072</v>
      </c>
      <c r="AJ126" s="79" t="b">
        <v>0</v>
      </c>
      <c r="AK126" s="79">
        <v>0</v>
      </c>
      <c r="AL126" s="85" t="s">
        <v>1072</v>
      </c>
      <c r="AM126" s="79" t="s">
        <v>1165</v>
      </c>
      <c r="AN126" s="79" t="b">
        <v>0</v>
      </c>
      <c r="AO126" s="85" t="s">
        <v>864</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12</v>
      </c>
      <c r="BC126" s="78" t="str">
        <f>REPLACE(INDEX(GroupVertices[Group],MATCH(Edges[[#This Row],[Vertex 2]],GroupVertices[Vertex],0)),1,1,"")</f>
        <v>12</v>
      </c>
      <c r="BD126" s="48">
        <v>0</v>
      </c>
      <c r="BE126" s="49">
        <v>0</v>
      </c>
      <c r="BF126" s="48">
        <v>0</v>
      </c>
      <c r="BG126" s="49">
        <v>0</v>
      </c>
      <c r="BH126" s="48">
        <v>0</v>
      </c>
      <c r="BI126" s="49">
        <v>0</v>
      </c>
      <c r="BJ126" s="48">
        <v>11</v>
      </c>
      <c r="BK126" s="49">
        <v>100</v>
      </c>
      <c r="BL126" s="48">
        <v>11</v>
      </c>
    </row>
    <row r="127" spans="1:64" ht="15">
      <c r="A127" s="64" t="s">
        <v>244</v>
      </c>
      <c r="B127" s="64" t="s">
        <v>241</v>
      </c>
      <c r="C127" s="65" t="s">
        <v>3274</v>
      </c>
      <c r="D127" s="66">
        <v>10</v>
      </c>
      <c r="E127" s="67" t="s">
        <v>136</v>
      </c>
      <c r="F127" s="68">
        <v>12</v>
      </c>
      <c r="G127" s="65"/>
      <c r="H127" s="69"/>
      <c r="I127" s="70"/>
      <c r="J127" s="70"/>
      <c r="K127" s="34" t="s">
        <v>66</v>
      </c>
      <c r="L127" s="77">
        <v>127</v>
      </c>
      <c r="M127" s="77"/>
      <c r="N127" s="72"/>
      <c r="O127" s="79" t="s">
        <v>402</v>
      </c>
      <c r="P127" s="81">
        <v>43455.71094907408</v>
      </c>
      <c r="Q127" s="79" t="s">
        <v>454</v>
      </c>
      <c r="R127" s="79"/>
      <c r="S127" s="79"/>
      <c r="T127" s="79"/>
      <c r="U127" s="79"/>
      <c r="V127" s="82" t="s">
        <v>635</v>
      </c>
      <c r="W127" s="81">
        <v>43455.71094907408</v>
      </c>
      <c r="X127" s="82" t="s">
        <v>700</v>
      </c>
      <c r="Y127" s="79"/>
      <c r="Z127" s="79"/>
      <c r="AA127" s="85" t="s">
        <v>863</v>
      </c>
      <c r="AB127" s="85" t="s">
        <v>864</v>
      </c>
      <c r="AC127" s="79" t="b">
        <v>0</v>
      </c>
      <c r="AD127" s="79">
        <v>0</v>
      </c>
      <c r="AE127" s="85" t="s">
        <v>1071</v>
      </c>
      <c r="AF127" s="79" t="b">
        <v>0</v>
      </c>
      <c r="AG127" s="79" t="s">
        <v>1154</v>
      </c>
      <c r="AH127" s="79"/>
      <c r="AI127" s="85" t="s">
        <v>1072</v>
      </c>
      <c r="AJ127" s="79" t="b">
        <v>0</v>
      </c>
      <c r="AK127" s="79">
        <v>0</v>
      </c>
      <c r="AL127" s="85" t="s">
        <v>1072</v>
      </c>
      <c r="AM127" s="79" t="s">
        <v>1165</v>
      </c>
      <c r="AN127" s="79" t="b">
        <v>0</v>
      </c>
      <c r="AO127" s="85" t="s">
        <v>864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12</v>
      </c>
      <c r="BC127" s="78" t="str">
        <f>REPLACE(INDEX(GroupVertices[Group],MATCH(Edges[[#This Row],[Vertex 2]],GroupVertices[Vertex],0)),1,1,"")</f>
        <v>1</v>
      </c>
      <c r="BD127" s="48"/>
      <c r="BE127" s="49"/>
      <c r="BF127" s="48"/>
      <c r="BG127" s="49"/>
      <c r="BH127" s="48"/>
      <c r="BI127" s="49"/>
      <c r="BJ127" s="48"/>
      <c r="BK127" s="49"/>
      <c r="BL127" s="48"/>
    </row>
    <row r="128" spans="1:64" ht="15">
      <c r="A128" s="64" t="s">
        <v>241</v>
      </c>
      <c r="B128" s="64" t="s">
        <v>244</v>
      </c>
      <c r="C128" s="65" t="s">
        <v>3273</v>
      </c>
      <c r="D128" s="66">
        <v>3</v>
      </c>
      <c r="E128" s="67" t="s">
        <v>132</v>
      </c>
      <c r="F128" s="68">
        <v>35</v>
      </c>
      <c r="G128" s="65"/>
      <c r="H128" s="69"/>
      <c r="I128" s="70"/>
      <c r="J128" s="70"/>
      <c r="K128" s="34" t="s">
        <v>66</v>
      </c>
      <c r="L128" s="77">
        <v>128</v>
      </c>
      <c r="M128" s="77"/>
      <c r="N128" s="72"/>
      <c r="O128" s="79" t="s">
        <v>402</v>
      </c>
      <c r="P128" s="81">
        <v>43455.672002314815</v>
      </c>
      <c r="Q128" s="79" t="s">
        <v>455</v>
      </c>
      <c r="R128" s="79"/>
      <c r="S128" s="79"/>
      <c r="T128" s="79"/>
      <c r="U128" s="79"/>
      <c r="V128" s="82" t="s">
        <v>632</v>
      </c>
      <c r="W128" s="81">
        <v>43455.672002314815</v>
      </c>
      <c r="X128" s="82" t="s">
        <v>701</v>
      </c>
      <c r="Y128" s="79"/>
      <c r="Z128" s="79"/>
      <c r="AA128" s="85" t="s">
        <v>864</v>
      </c>
      <c r="AB128" s="85" t="s">
        <v>862</v>
      </c>
      <c r="AC128" s="79" t="b">
        <v>0</v>
      </c>
      <c r="AD128" s="79">
        <v>0</v>
      </c>
      <c r="AE128" s="85" t="s">
        <v>1091</v>
      </c>
      <c r="AF128" s="79" t="b">
        <v>0</v>
      </c>
      <c r="AG128" s="79" t="s">
        <v>1154</v>
      </c>
      <c r="AH128" s="79"/>
      <c r="AI128" s="85" t="s">
        <v>1072</v>
      </c>
      <c r="AJ128" s="79" t="b">
        <v>0</v>
      </c>
      <c r="AK128" s="79">
        <v>0</v>
      </c>
      <c r="AL128" s="85" t="s">
        <v>1072</v>
      </c>
      <c r="AM128" s="79" t="s">
        <v>1160</v>
      </c>
      <c r="AN128" s="79" t="b">
        <v>0</v>
      </c>
      <c r="AO128" s="85" t="s">
        <v>862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12</v>
      </c>
      <c r="BD128" s="48"/>
      <c r="BE128" s="49"/>
      <c r="BF128" s="48"/>
      <c r="BG128" s="49"/>
      <c r="BH128" s="48"/>
      <c r="BI128" s="49"/>
      <c r="BJ128" s="48"/>
      <c r="BK128" s="49"/>
      <c r="BL128" s="48"/>
    </row>
    <row r="129" spans="1:64" ht="15">
      <c r="A129" s="64" t="s">
        <v>245</v>
      </c>
      <c r="B129" s="64" t="s">
        <v>316</v>
      </c>
      <c r="C129" s="65" t="s">
        <v>3273</v>
      </c>
      <c r="D129" s="66">
        <v>3</v>
      </c>
      <c r="E129" s="67" t="s">
        <v>132</v>
      </c>
      <c r="F129" s="68">
        <v>35</v>
      </c>
      <c r="G129" s="65"/>
      <c r="H129" s="69"/>
      <c r="I129" s="70"/>
      <c r="J129" s="70"/>
      <c r="K129" s="34" t="s">
        <v>65</v>
      </c>
      <c r="L129" s="77">
        <v>129</v>
      </c>
      <c r="M129" s="77"/>
      <c r="N129" s="72"/>
      <c r="O129" s="79" t="s">
        <v>401</v>
      </c>
      <c r="P129" s="81">
        <v>43455.67820601852</v>
      </c>
      <c r="Q129" s="79" t="s">
        <v>456</v>
      </c>
      <c r="R129" s="79"/>
      <c r="S129" s="79"/>
      <c r="T129" s="79"/>
      <c r="U129" s="79"/>
      <c r="V129" s="82" t="s">
        <v>636</v>
      </c>
      <c r="W129" s="81">
        <v>43455.67820601852</v>
      </c>
      <c r="X129" s="82" t="s">
        <v>702</v>
      </c>
      <c r="Y129" s="79"/>
      <c r="Z129" s="79"/>
      <c r="AA129" s="85" t="s">
        <v>865</v>
      </c>
      <c r="AB129" s="85" t="s">
        <v>866</v>
      </c>
      <c r="AC129" s="79" t="b">
        <v>0</v>
      </c>
      <c r="AD129" s="79">
        <v>0</v>
      </c>
      <c r="AE129" s="85" t="s">
        <v>1071</v>
      </c>
      <c r="AF129" s="79" t="b">
        <v>0</v>
      </c>
      <c r="AG129" s="79" t="s">
        <v>1154</v>
      </c>
      <c r="AH129" s="79"/>
      <c r="AI129" s="85" t="s">
        <v>1072</v>
      </c>
      <c r="AJ129" s="79" t="b">
        <v>0</v>
      </c>
      <c r="AK129" s="79">
        <v>0</v>
      </c>
      <c r="AL129" s="85" t="s">
        <v>1072</v>
      </c>
      <c r="AM129" s="79" t="s">
        <v>1162</v>
      </c>
      <c r="AN129" s="79" t="b">
        <v>0</v>
      </c>
      <c r="AO129" s="85" t="s">
        <v>866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14.285714285714286</v>
      </c>
      <c r="BH129" s="48">
        <v>0</v>
      </c>
      <c r="BI129" s="49">
        <v>0</v>
      </c>
      <c r="BJ129" s="48">
        <v>6</v>
      </c>
      <c r="BK129" s="49">
        <v>85.71428571428571</v>
      </c>
      <c r="BL129" s="48">
        <v>7</v>
      </c>
    </row>
    <row r="130" spans="1:64" ht="15">
      <c r="A130" s="64" t="s">
        <v>241</v>
      </c>
      <c r="B130" s="64" t="s">
        <v>316</v>
      </c>
      <c r="C130" s="65" t="s">
        <v>3274</v>
      </c>
      <c r="D130" s="66">
        <v>10</v>
      </c>
      <c r="E130" s="67" t="s">
        <v>136</v>
      </c>
      <c r="F130" s="68">
        <v>12</v>
      </c>
      <c r="G130" s="65"/>
      <c r="H130" s="69"/>
      <c r="I130" s="70"/>
      <c r="J130" s="70"/>
      <c r="K130" s="34" t="s">
        <v>65</v>
      </c>
      <c r="L130" s="77">
        <v>130</v>
      </c>
      <c r="M130" s="77"/>
      <c r="N130" s="72"/>
      <c r="O130" s="79" t="s">
        <v>401</v>
      </c>
      <c r="P130" s="81">
        <v>43455.642800925925</v>
      </c>
      <c r="Q130" s="79" t="s">
        <v>457</v>
      </c>
      <c r="R130" s="79"/>
      <c r="S130" s="79"/>
      <c r="T130" s="79"/>
      <c r="U130" s="79"/>
      <c r="V130" s="82" t="s">
        <v>632</v>
      </c>
      <c r="W130" s="81">
        <v>43455.642800925925</v>
      </c>
      <c r="X130" s="82" t="s">
        <v>703</v>
      </c>
      <c r="Y130" s="79"/>
      <c r="Z130" s="79"/>
      <c r="AA130" s="85" t="s">
        <v>866</v>
      </c>
      <c r="AB130" s="85" t="s">
        <v>989</v>
      </c>
      <c r="AC130" s="79" t="b">
        <v>0</v>
      </c>
      <c r="AD130" s="79">
        <v>2</v>
      </c>
      <c r="AE130" s="85" t="s">
        <v>1090</v>
      </c>
      <c r="AF130" s="79" t="b">
        <v>0</v>
      </c>
      <c r="AG130" s="79" t="s">
        <v>1154</v>
      </c>
      <c r="AH130" s="79"/>
      <c r="AI130" s="85" t="s">
        <v>1072</v>
      </c>
      <c r="AJ130" s="79" t="b">
        <v>0</v>
      </c>
      <c r="AK130" s="79">
        <v>0</v>
      </c>
      <c r="AL130" s="85" t="s">
        <v>1072</v>
      </c>
      <c r="AM130" s="79" t="s">
        <v>1160</v>
      </c>
      <c r="AN130" s="79" t="b">
        <v>0</v>
      </c>
      <c r="AO130" s="85" t="s">
        <v>989</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2</v>
      </c>
      <c r="BD130" s="48">
        <v>0</v>
      </c>
      <c r="BE130" s="49">
        <v>0</v>
      </c>
      <c r="BF130" s="48">
        <v>0</v>
      </c>
      <c r="BG130" s="49">
        <v>0</v>
      </c>
      <c r="BH130" s="48">
        <v>0</v>
      </c>
      <c r="BI130" s="49">
        <v>0</v>
      </c>
      <c r="BJ130" s="48">
        <v>11</v>
      </c>
      <c r="BK130" s="49">
        <v>100</v>
      </c>
      <c r="BL130" s="48">
        <v>11</v>
      </c>
    </row>
    <row r="131" spans="1:64" ht="15">
      <c r="A131" s="64" t="s">
        <v>241</v>
      </c>
      <c r="B131" s="64" t="s">
        <v>316</v>
      </c>
      <c r="C131" s="65" t="s">
        <v>3274</v>
      </c>
      <c r="D131" s="66">
        <v>10</v>
      </c>
      <c r="E131" s="67" t="s">
        <v>136</v>
      </c>
      <c r="F131" s="68">
        <v>12</v>
      </c>
      <c r="G131" s="65"/>
      <c r="H131" s="69"/>
      <c r="I131" s="70"/>
      <c r="J131" s="70"/>
      <c r="K131" s="34" t="s">
        <v>65</v>
      </c>
      <c r="L131" s="77">
        <v>131</v>
      </c>
      <c r="M131" s="77"/>
      <c r="N131" s="72"/>
      <c r="O131" s="79" t="s">
        <v>401</v>
      </c>
      <c r="P131" s="81">
        <v>43455.67935185185</v>
      </c>
      <c r="Q131" s="79" t="s">
        <v>458</v>
      </c>
      <c r="R131" s="79"/>
      <c r="S131" s="79"/>
      <c r="T131" s="79"/>
      <c r="U131" s="79"/>
      <c r="V131" s="82" t="s">
        <v>632</v>
      </c>
      <c r="W131" s="81">
        <v>43455.67935185185</v>
      </c>
      <c r="X131" s="82" t="s">
        <v>704</v>
      </c>
      <c r="Y131" s="79"/>
      <c r="Z131" s="79"/>
      <c r="AA131" s="85" t="s">
        <v>867</v>
      </c>
      <c r="AB131" s="85" t="s">
        <v>865</v>
      </c>
      <c r="AC131" s="79" t="b">
        <v>0</v>
      </c>
      <c r="AD131" s="79">
        <v>2</v>
      </c>
      <c r="AE131" s="85" t="s">
        <v>1090</v>
      </c>
      <c r="AF131" s="79" t="b">
        <v>0</v>
      </c>
      <c r="AG131" s="79" t="s">
        <v>1154</v>
      </c>
      <c r="AH131" s="79"/>
      <c r="AI131" s="85" t="s">
        <v>1072</v>
      </c>
      <c r="AJ131" s="79" t="b">
        <v>0</v>
      </c>
      <c r="AK131" s="79">
        <v>0</v>
      </c>
      <c r="AL131" s="85" t="s">
        <v>1072</v>
      </c>
      <c r="AM131" s="79" t="s">
        <v>1160</v>
      </c>
      <c r="AN131" s="79" t="b">
        <v>0</v>
      </c>
      <c r="AO131" s="85" t="s">
        <v>865</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2</v>
      </c>
      <c r="BD131" s="48">
        <v>0</v>
      </c>
      <c r="BE131" s="49">
        <v>0</v>
      </c>
      <c r="BF131" s="48">
        <v>0</v>
      </c>
      <c r="BG131" s="49">
        <v>0</v>
      </c>
      <c r="BH131" s="48">
        <v>0</v>
      </c>
      <c r="BI131" s="49">
        <v>0</v>
      </c>
      <c r="BJ131" s="48">
        <v>16</v>
      </c>
      <c r="BK131" s="49">
        <v>100</v>
      </c>
      <c r="BL131" s="48">
        <v>16</v>
      </c>
    </row>
    <row r="132" spans="1:64" ht="15">
      <c r="A132" s="64" t="s">
        <v>241</v>
      </c>
      <c r="B132" s="64" t="s">
        <v>317</v>
      </c>
      <c r="C132" s="65" t="s">
        <v>3273</v>
      </c>
      <c r="D132" s="66">
        <v>3</v>
      </c>
      <c r="E132" s="67" t="s">
        <v>132</v>
      </c>
      <c r="F132" s="68">
        <v>35</v>
      </c>
      <c r="G132" s="65"/>
      <c r="H132" s="69"/>
      <c r="I132" s="70"/>
      <c r="J132" s="70"/>
      <c r="K132" s="34" t="s">
        <v>65</v>
      </c>
      <c r="L132" s="77">
        <v>132</v>
      </c>
      <c r="M132" s="77"/>
      <c r="N132" s="72"/>
      <c r="O132" s="79" t="s">
        <v>401</v>
      </c>
      <c r="P132" s="81">
        <v>43459.73094907407</v>
      </c>
      <c r="Q132" s="79" t="s">
        <v>459</v>
      </c>
      <c r="R132" s="79"/>
      <c r="S132" s="79"/>
      <c r="T132" s="79"/>
      <c r="U132" s="79"/>
      <c r="V132" s="82" t="s">
        <v>632</v>
      </c>
      <c r="W132" s="81">
        <v>43459.73094907407</v>
      </c>
      <c r="X132" s="82" t="s">
        <v>705</v>
      </c>
      <c r="Y132" s="79"/>
      <c r="Z132" s="79"/>
      <c r="AA132" s="85" t="s">
        <v>868</v>
      </c>
      <c r="AB132" s="85" t="s">
        <v>990</v>
      </c>
      <c r="AC132" s="79" t="b">
        <v>0</v>
      </c>
      <c r="AD132" s="79">
        <v>2</v>
      </c>
      <c r="AE132" s="85" t="s">
        <v>1092</v>
      </c>
      <c r="AF132" s="79" t="b">
        <v>0</v>
      </c>
      <c r="AG132" s="79" t="s">
        <v>1154</v>
      </c>
      <c r="AH132" s="79"/>
      <c r="AI132" s="85" t="s">
        <v>1072</v>
      </c>
      <c r="AJ132" s="79" t="b">
        <v>0</v>
      </c>
      <c r="AK132" s="79">
        <v>0</v>
      </c>
      <c r="AL132" s="85" t="s">
        <v>1072</v>
      </c>
      <c r="AM132" s="79" t="s">
        <v>1160</v>
      </c>
      <c r="AN132" s="79" t="b">
        <v>0</v>
      </c>
      <c r="AO132" s="85" t="s">
        <v>990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241</v>
      </c>
      <c r="B133" s="64" t="s">
        <v>318</v>
      </c>
      <c r="C133" s="65" t="s">
        <v>3273</v>
      </c>
      <c r="D133" s="66">
        <v>3</v>
      </c>
      <c r="E133" s="67" t="s">
        <v>132</v>
      </c>
      <c r="F133" s="68">
        <v>35</v>
      </c>
      <c r="G133" s="65"/>
      <c r="H133" s="69"/>
      <c r="I133" s="70"/>
      <c r="J133" s="70"/>
      <c r="K133" s="34" t="s">
        <v>65</v>
      </c>
      <c r="L133" s="77">
        <v>133</v>
      </c>
      <c r="M133" s="77"/>
      <c r="N133" s="72"/>
      <c r="O133" s="79" t="s">
        <v>401</v>
      </c>
      <c r="P133" s="81">
        <v>43459.73094907407</v>
      </c>
      <c r="Q133" s="79" t="s">
        <v>459</v>
      </c>
      <c r="R133" s="79"/>
      <c r="S133" s="79"/>
      <c r="T133" s="79"/>
      <c r="U133" s="79"/>
      <c r="V133" s="82" t="s">
        <v>632</v>
      </c>
      <c r="W133" s="81">
        <v>43459.73094907407</v>
      </c>
      <c r="X133" s="82" t="s">
        <v>705</v>
      </c>
      <c r="Y133" s="79"/>
      <c r="Z133" s="79"/>
      <c r="AA133" s="85" t="s">
        <v>868</v>
      </c>
      <c r="AB133" s="85" t="s">
        <v>990</v>
      </c>
      <c r="AC133" s="79" t="b">
        <v>0</v>
      </c>
      <c r="AD133" s="79">
        <v>2</v>
      </c>
      <c r="AE133" s="85" t="s">
        <v>1092</v>
      </c>
      <c r="AF133" s="79" t="b">
        <v>0</v>
      </c>
      <c r="AG133" s="79" t="s">
        <v>1154</v>
      </c>
      <c r="AH133" s="79"/>
      <c r="AI133" s="85" t="s">
        <v>1072</v>
      </c>
      <c r="AJ133" s="79" t="b">
        <v>0</v>
      </c>
      <c r="AK133" s="79">
        <v>0</v>
      </c>
      <c r="AL133" s="85" t="s">
        <v>1072</v>
      </c>
      <c r="AM133" s="79" t="s">
        <v>1160</v>
      </c>
      <c r="AN133" s="79" t="b">
        <v>0</v>
      </c>
      <c r="AO133" s="85" t="s">
        <v>990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241</v>
      </c>
      <c r="B134" s="64" t="s">
        <v>319</v>
      </c>
      <c r="C134" s="65" t="s">
        <v>3273</v>
      </c>
      <c r="D134" s="66">
        <v>3</v>
      </c>
      <c r="E134" s="67" t="s">
        <v>132</v>
      </c>
      <c r="F134" s="68">
        <v>35</v>
      </c>
      <c r="G134" s="65"/>
      <c r="H134" s="69"/>
      <c r="I134" s="70"/>
      <c r="J134" s="70"/>
      <c r="K134" s="34" t="s">
        <v>65</v>
      </c>
      <c r="L134" s="77">
        <v>134</v>
      </c>
      <c r="M134" s="77"/>
      <c r="N134" s="72"/>
      <c r="O134" s="79" t="s">
        <v>402</v>
      </c>
      <c r="P134" s="81">
        <v>43459.73094907407</v>
      </c>
      <c r="Q134" s="79" t="s">
        <v>459</v>
      </c>
      <c r="R134" s="79"/>
      <c r="S134" s="79"/>
      <c r="T134" s="79"/>
      <c r="U134" s="79"/>
      <c r="V134" s="82" t="s">
        <v>632</v>
      </c>
      <c r="W134" s="81">
        <v>43459.73094907407</v>
      </c>
      <c r="X134" s="82" t="s">
        <v>705</v>
      </c>
      <c r="Y134" s="79"/>
      <c r="Z134" s="79"/>
      <c r="AA134" s="85" t="s">
        <v>868</v>
      </c>
      <c r="AB134" s="85" t="s">
        <v>990</v>
      </c>
      <c r="AC134" s="79" t="b">
        <v>0</v>
      </c>
      <c r="AD134" s="79">
        <v>2</v>
      </c>
      <c r="AE134" s="85" t="s">
        <v>1092</v>
      </c>
      <c r="AF134" s="79" t="b">
        <v>0</v>
      </c>
      <c r="AG134" s="79" t="s">
        <v>1154</v>
      </c>
      <c r="AH134" s="79"/>
      <c r="AI134" s="85" t="s">
        <v>1072</v>
      </c>
      <c r="AJ134" s="79" t="b">
        <v>0</v>
      </c>
      <c r="AK134" s="79">
        <v>0</v>
      </c>
      <c r="AL134" s="85" t="s">
        <v>1072</v>
      </c>
      <c r="AM134" s="79" t="s">
        <v>1160</v>
      </c>
      <c r="AN134" s="79" t="b">
        <v>0</v>
      </c>
      <c r="AO134" s="85" t="s">
        <v>990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7.142857142857143</v>
      </c>
      <c r="BF134" s="48">
        <v>2</v>
      </c>
      <c r="BG134" s="49">
        <v>14.285714285714286</v>
      </c>
      <c r="BH134" s="48">
        <v>0</v>
      </c>
      <c r="BI134" s="49">
        <v>0</v>
      </c>
      <c r="BJ134" s="48">
        <v>11</v>
      </c>
      <c r="BK134" s="49">
        <v>78.57142857142857</v>
      </c>
      <c r="BL134" s="48">
        <v>14</v>
      </c>
    </row>
    <row r="135" spans="1:64" ht="15">
      <c r="A135" s="64" t="s">
        <v>241</v>
      </c>
      <c r="B135" s="64" t="s">
        <v>320</v>
      </c>
      <c r="C135" s="65" t="s">
        <v>3273</v>
      </c>
      <c r="D135" s="66">
        <v>3</v>
      </c>
      <c r="E135" s="67" t="s">
        <v>132</v>
      </c>
      <c r="F135" s="68">
        <v>35</v>
      </c>
      <c r="G135" s="65"/>
      <c r="H135" s="69"/>
      <c r="I135" s="70"/>
      <c r="J135" s="70"/>
      <c r="K135" s="34" t="s">
        <v>65</v>
      </c>
      <c r="L135" s="77">
        <v>135</v>
      </c>
      <c r="M135" s="77"/>
      <c r="N135" s="72"/>
      <c r="O135" s="79" t="s">
        <v>402</v>
      </c>
      <c r="P135" s="81">
        <v>43459.73269675926</v>
      </c>
      <c r="Q135" s="79" t="s">
        <v>460</v>
      </c>
      <c r="R135" s="79"/>
      <c r="S135" s="79"/>
      <c r="T135" s="79"/>
      <c r="U135" s="79"/>
      <c r="V135" s="82" t="s">
        <v>632</v>
      </c>
      <c r="W135" s="81">
        <v>43459.73269675926</v>
      </c>
      <c r="X135" s="82" t="s">
        <v>706</v>
      </c>
      <c r="Y135" s="79"/>
      <c r="Z135" s="79"/>
      <c r="AA135" s="85" t="s">
        <v>869</v>
      </c>
      <c r="AB135" s="85" t="s">
        <v>991</v>
      </c>
      <c r="AC135" s="79" t="b">
        <v>0</v>
      </c>
      <c r="AD135" s="79">
        <v>2</v>
      </c>
      <c r="AE135" s="85" t="s">
        <v>1093</v>
      </c>
      <c r="AF135" s="79" t="b">
        <v>0</v>
      </c>
      <c r="AG135" s="79" t="s">
        <v>1154</v>
      </c>
      <c r="AH135" s="79"/>
      <c r="AI135" s="85" t="s">
        <v>1072</v>
      </c>
      <c r="AJ135" s="79" t="b">
        <v>0</v>
      </c>
      <c r="AK135" s="79">
        <v>0</v>
      </c>
      <c r="AL135" s="85" t="s">
        <v>1072</v>
      </c>
      <c r="AM135" s="79" t="s">
        <v>1160</v>
      </c>
      <c r="AN135" s="79" t="b">
        <v>0</v>
      </c>
      <c r="AO135" s="85" t="s">
        <v>991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2</v>
      </c>
      <c r="BE135" s="49">
        <v>22.22222222222222</v>
      </c>
      <c r="BF135" s="48">
        <v>0</v>
      </c>
      <c r="BG135" s="49">
        <v>0</v>
      </c>
      <c r="BH135" s="48">
        <v>0</v>
      </c>
      <c r="BI135" s="49">
        <v>0</v>
      </c>
      <c r="BJ135" s="48">
        <v>7</v>
      </c>
      <c r="BK135" s="49">
        <v>77.77777777777777</v>
      </c>
      <c r="BL135" s="48">
        <v>9</v>
      </c>
    </row>
    <row r="136" spans="1:64" ht="15">
      <c r="A136" s="64" t="s">
        <v>241</v>
      </c>
      <c r="B136" s="64" t="s">
        <v>321</v>
      </c>
      <c r="C136" s="65" t="s">
        <v>3273</v>
      </c>
      <c r="D136" s="66">
        <v>3</v>
      </c>
      <c r="E136" s="67" t="s">
        <v>132</v>
      </c>
      <c r="F136" s="68">
        <v>35</v>
      </c>
      <c r="G136" s="65"/>
      <c r="H136" s="69"/>
      <c r="I136" s="70"/>
      <c r="J136" s="70"/>
      <c r="K136" s="34" t="s">
        <v>65</v>
      </c>
      <c r="L136" s="77">
        <v>136</v>
      </c>
      <c r="M136" s="77"/>
      <c r="N136" s="72"/>
      <c r="O136" s="79" t="s">
        <v>402</v>
      </c>
      <c r="P136" s="81">
        <v>43461.65702546296</v>
      </c>
      <c r="Q136" s="79" t="s">
        <v>461</v>
      </c>
      <c r="R136" s="79"/>
      <c r="S136" s="79"/>
      <c r="T136" s="79"/>
      <c r="U136" s="79"/>
      <c r="V136" s="82" t="s">
        <v>632</v>
      </c>
      <c r="W136" s="81">
        <v>43461.65702546296</v>
      </c>
      <c r="X136" s="82" t="s">
        <v>707</v>
      </c>
      <c r="Y136" s="79"/>
      <c r="Z136" s="79"/>
      <c r="AA136" s="85" t="s">
        <v>870</v>
      </c>
      <c r="AB136" s="85" t="s">
        <v>992</v>
      </c>
      <c r="AC136" s="79" t="b">
        <v>0</v>
      </c>
      <c r="AD136" s="79">
        <v>3</v>
      </c>
      <c r="AE136" s="85" t="s">
        <v>1094</v>
      </c>
      <c r="AF136" s="79" t="b">
        <v>0</v>
      </c>
      <c r="AG136" s="79" t="s">
        <v>1154</v>
      </c>
      <c r="AH136" s="79"/>
      <c r="AI136" s="85" t="s">
        <v>1072</v>
      </c>
      <c r="AJ136" s="79" t="b">
        <v>0</v>
      </c>
      <c r="AK136" s="79">
        <v>0</v>
      </c>
      <c r="AL136" s="85" t="s">
        <v>1072</v>
      </c>
      <c r="AM136" s="79" t="s">
        <v>1160</v>
      </c>
      <c r="AN136" s="79" t="b">
        <v>0</v>
      </c>
      <c r="AO136" s="85" t="s">
        <v>992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7.142857142857143</v>
      </c>
      <c r="BF136" s="48">
        <v>1</v>
      </c>
      <c r="BG136" s="49">
        <v>7.142857142857143</v>
      </c>
      <c r="BH136" s="48">
        <v>0</v>
      </c>
      <c r="BI136" s="49">
        <v>0</v>
      </c>
      <c r="BJ136" s="48">
        <v>12</v>
      </c>
      <c r="BK136" s="49">
        <v>85.71428571428571</v>
      </c>
      <c r="BL136" s="48">
        <v>14</v>
      </c>
    </row>
    <row r="137" spans="1:64" ht="15">
      <c r="A137" s="64" t="s">
        <v>241</v>
      </c>
      <c r="B137" s="64" t="s">
        <v>322</v>
      </c>
      <c r="C137" s="65" t="s">
        <v>3273</v>
      </c>
      <c r="D137" s="66">
        <v>3</v>
      </c>
      <c r="E137" s="67" t="s">
        <v>132</v>
      </c>
      <c r="F137" s="68">
        <v>35</v>
      </c>
      <c r="G137" s="65"/>
      <c r="H137" s="69"/>
      <c r="I137" s="70"/>
      <c r="J137" s="70"/>
      <c r="K137" s="34" t="s">
        <v>65</v>
      </c>
      <c r="L137" s="77">
        <v>137</v>
      </c>
      <c r="M137" s="77"/>
      <c r="N137" s="72"/>
      <c r="O137" s="79" t="s">
        <v>401</v>
      </c>
      <c r="P137" s="81">
        <v>43463.744942129626</v>
      </c>
      <c r="Q137" s="79" t="s">
        <v>462</v>
      </c>
      <c r="R137" s="79"/>
      <c r="S137" s="79"/>
      <c r="T137" s="79"/>
      <c r="U137" s="79"/>
      <c r="V137" s="82" t="s">
        <v>632</v>
      </c>
      <c r="W137" s="81">
        <v>43463.744942129626</v>
      </c>
      <c r="X137" s="82" t="s">
        <v>708</v>
      </c>
      <c r="Y137" s="79"/>
      <c r="Z137" s="79"/>
      <c r="AA137" s="85" t="s">
        <v>871</v>
      </c>
      <c r="AB137" s="85" t="s">
        <v>993</v>
      </c>
      <c r="AC137" s="79" t="b">
        <v>0</v>
      </c>
      <c r="AD137" s="79">
        <v>2</v>
      </c>
      <c r="AE137" s="85" t="s">
        <v>1095</v>
      </c>
      <c r="AF137" s="79" t="b">
        <v>0</v>
      </c>
      <c r="AG137" s="79" t="s">
        <v>1154</v>
      </c>
      <c r="AH137" s="79"/>
      <c r="AI137" s="85" t="s">
        <v>1072</v>
      </c>
      <c r="AJ137" s="79" t="b">
        <v>0</v>
      </c>
      <c r="AK137" s="79">
        <v>0</v>
      </c>
      <c r="AL137" s="85" t="s">
        <v>1072</v>
      </c>
      <c r="AM137" s="79" t="s">
        <v>1160</v>
      </c>
      <c r="AN137" s="79" t="b">
        <v>0</v>
      </c>
      <c r="AO137" s="85" t="s">
        <v>993</v>
      </c>
      <c r="AP137" s="79" t="s">
        <v>176</v>
      </c>
      <c r="AQ137" s="79">
        <v>0</v>
      </c>
      <c r="AR137" s="79">
        <v>0</v>
      </c>
      <c r="AS137" s="79" t="s">
        <v>1171</v>
      </c>
      <c r="AT137" s="79" t="s">
        <v>1177</v>
      </c>
      <c r="AU137" s="79" t="s">
        <v>1178</v>
      </c>
      <c r="AV137" s="79" t="s">
        <v>1183</v>
      </c>
      <c r="AW137" s="79" t="s">
        <v>1192</v>
      </c>
      <c r="AX137" s="79" t="s">
        <v>1201</v>
      </c>
      <c r="AY137" s="79" t="s">
        <v>1207</v>
      </c>
      <c r="AZ137" s="82" t="s">
        <v>1212</v>
      </c>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241</v>
      </c>
      <c r="B138" s="64" t="s">
        <v>323</v>
      </c>
      <c r="C138" s="65" t="s">
        <v>3273</v>
      </c>
      <c r="D138" s="66">
        <v>3</v>
      </c>
      <c r="E138" s="67" t="s">
        <v>132</v>
      </c>
      <c r="F138" s="68">
        <v>35</v>
      </c>
      <c r="G138" s="65"/>
      <c r="H138" s="69"/>
      <c r="I138" s="70"/>
      <c r="J138" s="70"/>
      <c r="K138" s="34" t="s">
        <v>65</v>
      </c>
      <c r="L138" s="77">
        <v>138</v>
      </c>
      <c r="M138" s="77"/>
      <c r="N138" s="72"/>
      <c r="O138" s="79" t="s">
        <v>402</v>
      </c>
      <c r="P138" s="81">
        <v>43463.744942129626</v>
      </c>
      <c r="Q138" s="79" t="s">
        <v>462</v>
      </c>
      <c r="R138" s="79"/>
      <c r="S138" s="79"/>
      <c r="T138" s="79"/>
      <c r="U138" s="79"/>
      <c r="V138" s="82" t="s">
        <v>632</v>
      </c>
      <c r="W138" s="81">
        <v>43463.744942129626</v>
      </c>
      <c r="X138" s="82" t="s">
        <v>708</v>
      </c>
      <c r="Y138" s="79"/>
      <c r="Z138" s="79"/>
      <c r="AA138" s="85" t="s">
        <v>871</v>
      </c>
      <c r="AB138" s="85" t="s">
        <v>993</v>
      </c>
      <c r="AC138" s="79" t="b">
        <v>0</v>
      </c>
      <c r="AD138" s="79">
        <v>2</v>
      </c>
      <c r="AE138" s="85" t="s">
        <v>1095</v>
      </c>
      <c r="AF138" s="79" t="b">
        <v>0</v>
      </c>
      <c r="AG138" s="79" t="s">
        <v>1154</v>
      </c>
      <c r="AH138" s="79"/>
      <c r="AI138" s="85" t="s">
        <v>1072</v>
      </c>
      <c r="AJ138" s="79" t="b">
        <v>0</v>
      </c>
      <c r="AK138" s="79">
        <v>0</v>
      </c>
      <c r="AL138" s="85" t="s">
        <v>1072</v>
      </c>
      <c r="AM138" s="79" t="s">
        <v>1160</v>
      </c>
      <c r="AN138" s="79" t="b">
        <v>0</v>
      </c>
      <c r="AO138" s="85" t="s">
        <v>993</v>
      </c>
      <c r="AP138" s="79" t="s">
        <v>176</v>
      </c>
      <c r="AQ138" s="79">
        <v>0</v>
      </c>
      <c r="AR138" s="79">
        <v>0</v>
      </c>
      <c r="AS138" s="79" t="s">
        <v>1171</v>
      </c>
      <c r="AT138" s="79" t="s">
        <v>1177</v>
      </c>
      <c r="AU138" s="79" t="s">
        <v>1178</v>
      </c>
      <c r="AV138" s="79" t="s">
        <v>1183</v>
      </c>
      <c r="AW138" s="79" t="s">
        <v>1192</v>
      </c>
      <c r="AX138" s="79" t="s">
        <v>1201</v>
      </c>
      <c r="AY138" s="79" t="s">
        <v>1207</v>
      </c>
      <c r="AZ138" s="82" t="s">
        <v>1212</v>
      </c>
      <c r="BA138">
        <v>1</v>
      </c>
      <c r="BB138" s="78" t="str">
        <f>REPLACE(INDEX(GroupVertices[Group],MATCH(Edges[[#This Row],[Vertex 1]],GroupVertices[Vertex],0)),1,1,"")</f>
        <v>1</v>
      </c>
      <c r="BC138" s="78" t="str">
        <f>REPLACE(INDEX(GroupVertices[Group],MATCH(Edges[[#This Row],[Vertex 2]],GroupVertices[Vertex],0)),1,1,"")</f>
        <v>1</v>
      </c>
      <c r="BD138" s="48">
        <v>1</v>
      </c>
      <c r="BE138" s="49">
        <v>4.761904761904762</v>
      </c>
      <c r="BF138" s="48">
        <v>3</v>
      </c>
      <c r="BG138" s="49">
        <v>14.285714285714286</v>
      </c>
      <c r="BH138" s="48">
        <v>0</v>
      </c>
      <c r="BI138" s="49">
        <v>0</v>
      </c>
      <c r="BJ138" s="48">
        <v>17</v>
      </c>
      <c r="BK138" s="49">
        <v>80.95238095238095</v>
      </c>
      <c r="BL138" s="48">
        <v>21</v>
      </c>
    </row>
    <row r="139" spans="1:64" ht="15">
      <c r="A139" s="64" t="s">
        <v>241</v>
      </c>
      <c r="B139" s="64" t="s">
        <v>324</v>
      </c>
      <c r="C139" s="65" t="s">
        <v>3273</v>
      </c>
      <c r="D139" s="66">
        <v>3</v>
      </c>
      <c r="E139" s="67" t="s">
        <v>132</v>
      </c>
      <c r="F139" s="68">
        <v>35</v>
      </c>
      <c r="G139" s="65"/>
      <c r="H139" s="69"/>
      <c r="I139" s="70"/>
      <c r="J139" s="70"/>
      <c r="K139" s="34" t="s">
        <v>65</v>
      </c>
      <c r="L139" s="77">
        <v>139</v>
      </c>
      <c r="M139" s="77"/>
      <c r="N139" s="72"/>
      <c r="O139" s="79" t="s">
        <v>401</v>
      </c>
      <c r="P139" s="81">
        <v>43466.29403935185</v>
      </c>
      <c r="Q139" s="79" t="s">
        <v>463</v>
      </c>
      <c r="R139" s="79"/>
      <c r="S139" s="79"/>
      <c r="T139" s="79"/>
      <c r="U139" s="79"/>
      <c r="V139" s="82" t="s">
        <v>632</v>
      </c>
      <c r="W139" s="81">
        <v>43466.29403935185</v>
      </c>
      <c r="X139" s="82" t="s">
        <v>709</v>
      </c>
      <c r="Y139" s="79"/>
      <c r="Z139" s="79"/>
      <c r="AA139" s="85" t="s">
        <v>872</v>
      </c>
      <c r="AB139" s="85" t="s">
        <v>873</v>
      </c>
      <c r="AC139" s="79" t="b">
        <v>0</v>
      </c>
      <c r="AD139" s="79">
        <v>0</v>
      </c>
      <c r="AE139" s="85" t="s">
        <v>1096</v>
      </c>
      <c r="AF139" s="79" t="b">
        <v>0</v>
      </c>
      <c r="AG139" s="79" t="s">
        <v>1154</v>
      </c>
      <c r="AH139" s="79"/>
      <c r="AI139" s="85" t="s">
        <v>1072</v>
      </c>
      <c r="AJ139" s="79" t="b">
        <v>0</v>
      </c>
      <c r="AK139" s="79">
        <v>0</v>
      </c>
      <c r="AL139" s="85" t="s">
        <v>1072</v>
      </c>
      <c r="AM139" s="79" t="s">
        <v>1160</v>
      </c>
      <c r="AN139" s="79" t="b">
        <v>0</v>
      </c>
      <c r="AO139" s="85" t="s">
        <v>873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246</v>
      </c>
      <c r="B140" s="64" t="s">
        <v>251</v>
      </c>
      <c r="C140" s="65" t="s">
        <v>3273</v>
      </c>
      <c r="D140" s="66">
        <v>3</v>
      </c>
      <c r="E140" s="67" t="s">
        <v>132</v>
      </c>
      <c r="F140" s="68">
        <v>35</v>
      </c>
      <c r="G140" s="65"/>
      <c r="H140" s="69"/>
      <c r="I140" s="70"/>
      <c r="J140" s="70"/>
      <c r="K140" s="34" t="s">
        <v>65</v>
      </c>
      <c r="L140" s="77">
        <v>140</v>
      </c>
      <c r="M140" s="77"/>
      <c r="N140" s="72"/>
      <c r="O140" s="79" t="s">
        <v>401</v>
      </c>
      <c r="P140" s="81">
        <v>43465.483078703706</v>
      </c>
      <c r="Q140" s="79" t="s">
        <v>464</v>
      </c>
      <c r="R140" s="82" t="s">
        <v>577</v>
      </c>
      <c r="S140" s="79" t="s">
        <v>589</v>
      </c>
      <c r="T140" s="79"/>
      <c r="U140" s="79"/>
      <c r="V140" s="82" t="s">
        <v>637</v>
      </c>
      <c r="W140" s="81">
        <v>43465.483078703706</v>
      </c>
      <c r="X140" s="82" t="s">
        <v>710</v>
      </c>
      <c r="Y140" s="79"/>
      <c r="Z140" s="79"/>
      <c r="AA140" s="85" t="s">
        <v>873</v>
      </c>
      <c r="AB140" s="85" t="s">
        <v>962</v>
      </c>
      <c r="AC140" s="79" t="b">
        <v>0</v>
      </c>
      <c r="AD140" s="79">
        <v>0</v>
      </c>
      <c r="AE140" s="85" t="s">
        <v>1071</v>
      </c>
      <c r="AF140" s="79" t="b">
        <v>0</v>
      </c>
      <c r="AG140" s="79" t="s">
        <v>1154</v>
      </c>
      <c r="AH140" s="79"/>
      <c r="AI140" s="85" t="s">
        <v>1072</v>
      </c>
      <c r="AJ140" s="79" t="b">
        <v>0</v>
      </c>
      <c r="AK140" s="79">
        <v>0</v>
      </c>
      <c r="AL140" s="85" t="s">
        <v>1072</v>
      </c>
      <c r="AM140" s="79" t="s">
        <v>1162</v>
      </c>
      <c r="AN140" s="79" t="b">
        <v>1</v>
      </c>
      <c r="AO140" s="85" t="s">
        <v>962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2</v>
      </c>
      <c r="BE140" s="49">
        <v>11.11111111111111</v>
      </c>
      <c r="BF140" s="48">
        <v>0</v>
      </c>
      <c r="BG140" s="49">
        <v>0</v>
      </c>
      <c r="BH140" s="48">
        <v>0</v>
      </c>
      <c r="BI140" s="49">
        <v>0</v>
      </c>
      <c r="BJ140" s="48">
        <v>16</v>
      </c>
      <c r="BK140" s="49">
        <v>88.88888888888889</v>
      </c>
      <c r="BL140" s="48">
        <v>18</v>
      </c>
    </row>
    <row r="141" spans="1:64" ht="15">
      <c r="A141" s="64" t="s">
        <v>246</v>
      </c>
      <c r="B141" s="64" t="s">
        <v>241</v>
      </c>
      <c r="C141" s="65" t="s">
        <v>3273</v>
      </c>
      <c r="D141" s="66">
        <v>3</v>
      </c>
      <c r="E141" s="67" t="s">
        <v>132</v>
      </c>
      <c r="F141" s="68">
        <v>35</v>
      </c>
      <c r="G141" s="65"/>
      <c r="H141" s="69"/>
      <c r="I141" s="70"/>
      <c r="J141" s="70"/>
      <c r="K141" s="34" t="s">
        <v>66</v>
      </c>
      <c r="L141" s="77">
        <v>141</v>
      </c>
      <c r="M141" s="77"/>
      <c r="N141" s="72"/>
      <c r="O141" s="79" t="s">
        <v>402</v>
      </c>
      <c r="P141" s="81">
        <v>43465.483078703706</v>
      </c>
      <c r="Q141" s="79" t="s">
        <v>464</v>
      </c>
      <c r="R141" s="82" t="s">
        <v>577</v>
      </c>
      <c r="S141" s="79" t="s">
        <v>589</v>
      </c>
      <c r="T141" s="79"/>
      <c r="U141" s="79"/>
      <c r="V141" s="82" t="s">
        <v>637</v>
      </c>
      <c r="W141" s="81">
        <v>43465.483078703706</v>
      </c>
      <c r="X141" s="82" t="s">
        <v>710</v>
      </c>
      <c r="Y141" s="79"/>
      <c r="Z141" s="79"/>
      <c r="AA141" s="85" t="s">
        <v>873</v>
      </c>
      <c r="AB141" s="85" t="s">
        <v>962</v>
      </c>
      <c r="AC141" s="79" t="b">
        <v>0</v>
      </c>
      <c r="AD141" s="79">
        <v>0</v>
      </c>
      <c r="AE141" s="85" t="s">
        <v>1071</v>
      </c>
      <c r="AF141" s="79" t="b">
        <v>0</v>
      </c>
      <c r="AG141" s="79" t="s">
        <v>1154</v>
      </c>
      <c r="AH141" s="79"/>
      <c r="AI141" s="85" t="s">
        <v>1072</v>
      </c>
      <c r="AJ141" s="79" t="b">
        <v>0</v>
      </c>
      <c r="AK141" s="79">
        <v>0</v>
      </c>
      <c r="AL141" s="85" t="s">
        <v>1072</v>
      </c>
      <c r="AM141" s="79" t="s">
        <v>1162</v>
      </c>
      <c r="AN141" s="79" t="b">
        <v>1</v>
      </c>
      <c r="AO141" s="85" t="s">
        <v>962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1</v>
      </c>
      <c r="BD141" s="48"/>
      <c r="BE141" s="49"/>
      <c r="BF141" s="48"/>
      <c r="BG141" s="49"/>
      <c r="BH141" s="48"/>
      <c r="BI141" s="49"/>
      <c r="BJ141" s="48"/>
      <c r="BK141" s="49"/>
      <c r="BL141" s="48"/>
    </row>
    <row r="142" spans="1:64" ht="15">
      <c r="A142" s="64" t="s">
        <v>241</v>
      </c>
      <c r="B142" s="64" t="s">
        <v>246</v>
      </c>
      <c r="C142" s="65" t="s">
        <v>3273</v>
      </c>
      <c r="D142" s="66">
        <v>3</v>
      </c>
      <c r="E142" s="67" t="s">
        <v>132</v>
      </c>
      <c r="F142" s="68">
        <v>35</v>
      </c>
      <c r="G142" s="65"/>
      <c r="H142" s="69"/>
      <c r="I142" s="70"/>
      <c r="J142" s="70"/>
      <c r="K142" s="34" t="s">
        <v>66</v>
      </c>
      <c r="L142" s="77">
        <v>142</v>
      </c>
      <c r="M142" s="77"/>
      <c r="N142" s="72"/>
      <c r="O142" s="79" t="s">
        <v>402</v>
      </c>
      <c r="P142" s="81">
        <v>43466.29403935185</v>
      </c>
      <c r="Q142" s="79" t="s">
        <v>463</v>
      </c>
      <c r="R142" s="79"/>
      <c r="S142" s="79"/>
      <c r="T142" s="79"/>
      <c r="U142" s="79"/>
      <c r="V142" s="82" t="s">
        <v>632</v>
      </c>
      <c r="W142" s="81">
        <v>43466.29403935185</v>
      </c>
      <c r="X142" s="82" t="s">
        <v>709</v>
      </c>
      <c r="Y142" s="79"/>
      <c r="Z142" s="79"/>
      <c r="AA142" s="85" t="s">
        <v>872</v>
      </c>
      <c r="AB142" s="85" t="s">
        <v>873</v>
      </c>
      <c r="AC142" s="79" t="b">
        <v>0</v>
      </c>
      <c r="AD142" s="79">
        <v>0</v>
      </c>
      <c r="AE142" s="85" t="s">
        <v>1096</v>
      </c>
      <c r="AF142" s="79" t="b">
        <v>0</v>
      </c>
      <c r="AG142" s="79" t="s">
        <v>1154</v>
      </c>
      <c r="AH142" s="79"/>
      <c r="AI142" s="85" t="s">
        <v>1072</v>
      </c>
      <c r="AJ142" s="79" t="b">
        <v>0</v>
      </c>
      <c r="AK142" s="79">
        <v>0</v>
      </c>
      <c r="AL142" s="85" t="s">
        <v>1072</v>
      </c>
      <c r="AM142" s="79" t="s">
        <v>1160</v>
      </c>
      <c r="AN142" s="79" t="b">
        <v>0</v>
      </c>
      <c r="AO142" s="85" t="s">
        <v>873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4</v>
      </c>
      <c r="BD142" s="48"/>
      <c r="BE142" s="49"/>
      <c r="BF142" s="48"/>
      <c r="BG142" s="49"/>
      <c r="BH142" s="48"/>
      <c r="BI142" s="49"/>
      <c r="BJ142" s="48"/>
      <c r="BK142" s="49"/>
      <c r="BL142" s="48"/>
    </row>
    <row r="143" spans="1:64" ht="15">
      <c r="A143" s="64" t="s">
        <v>241</v>
      </c>
      <c r="B143" s="64" t="s">
        <v>325</v>
      </c>
      <c r="C143" s="65" t="s">
        <v>3273</v>
      </c>
      <c r="D143" s="66">
        <v>3</v>
      </c>
      <c r="E143" s="67" t="s">
        <v>132</v>
      </c>
      <c r="F143" s="68">
        <v>35</v>
      </c>
      <c r="G143" s="65"/>
      <c r="H143" s="69"/>
      <c r="I143" s="70"/>
      <c r="J143" s="70"/>
      <c r="K143" s="34" t="s">
        <v>65</v>
      </c>
      <c r="L143" s="77">
        <v>143</v>
      </c>
      <c r="M143" s="77"/>
      <c r="N143" s="72"/>
      <c r="O143" s="79" t="s">
        <v>401</v>
      </c>
      <c r="P143" s="81">
        <v>43466.3028587963</v>
      </c>
      <c r="Q143" s="79" t="s">
        <v>465</v>
      </c>
      <c r="R143" s="82" t="s">
        <v>578</v>
      </c>
      <c r="S143" s="79" t="s">
        <v>588</v>
      </c>
      <c r="T143" s="79"/>
      <c r="U143" s="79"/>
      <c r="V143" s="82" t="s">
        <v>632</v>
      </c>
      <c r="W143" s="81">
        <v>43466.3028587963</v>
      </c>
      <c r="X143" s="82" t="s">
        <v>711</v>
      </c>
      <c r="Y143" s="79">
        <v>36.6005</v>
      </c>
      <c r="Z143" s="79">
        <v>-121.8921</v>
      </c>
      <c r="AA143" s="85" t="s">
        <v>874</v>
      </c>
      <c r="AB143" s="79"/>
      <c r="AC143" s="79" t="b">
        <v>0</v>
      </c>
      <c r="AD143" s="79">
        <v>2</v>
      </c>
      <c r="AE143" s="85" t="s">
        <v>1072</v>
      </c>
      <c r="AF143" s="79" t="b">
        <v>0</v>
      </c>
      <c r="AG143" s="79" t="s">
        <v>1154</v>
      </c>
      <c r="AH143" s="79"/>
      <c r="AI143" s="85" t="s">
        <v>1072</v>
      </c>
      <c r="AJ143" s="79" t="b">
        <v>0</v>
      </c>
      <c r="AK143" s="79">
        <v>0</v>
      </c>
      <c r="AL143" s="85" t="s">
        <v>1072</v>
      </c>
      <c r="AM143" s="79" t="s">
        <v>1159</v>
      </c>
      <c r="AN143" s="79" t="b">
        <v>0</v>
      </c>
      <c r="AO143" s="85" t="s">
        <v>874</v>
      </c>
      <c r="AP143" s="79" t="s">
        <v>176</v>
      </c>
      <c r="AQ143" s="79">
        <v>0</v>
      </c>
      <c r="AR143" s="79">
        <v>0</v>
      </c>
      <c r="AS143" s="79" t="s">
        <v>1172</v>
      </c>
      <c r="AT143" s="79" t="s">
        <v>1177</v>
      </c>
      <c r="AU143" s="79" t="s">
        <v>1178</v>
      </c>
      <c r="AV143" s="79" t="s">
        <v>1184</v>
      </c>
      <c r="AW143" s="79" t="s">
        <v>1193</v>
      </c>
      <c r="AX143" s="79" t="s">
        <v>1202</v>
      </c>
      <c r="AY143" s="79" t="s">
        <v>1206</v>
      </c>
      <c r="AZ143" s="82" t="s">
        <v>1213</v>
      </c>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241</v>
      </c>
      <c r="B144" s="64" t="s">
        <v>326</v>
      </c>
      <c r="C144" s="65" t="s">
        <v>3273</v>
      </c>
      <c r="D144" s="66">
        <v>3</v>
      </c>
      <c r="E144" s="67" t="s">
        <v>132</v>
      </c>
      <c r="F144" s="68">
        <v>35</v>
      </c>
      <c r="G144" s="65"/>
      <c r="H144" s="69"/>
      <c r="I144" s="70"/>
      <c r="J144" s="70"/>
      <c r="K144" s="34" t="s">
        <v>65</v>
      </c>
      <c r="L144" s="77">
        <v>144</v>
      </c>
      <c r="M144" s="77"/>
      <c r="N144" s="72"/>
      <c r="O144" s="79" t="s">
        <v>401</v>
      </c>
      <c r="P144" s="81">
        <v>43466.3028587963</v>
      </c>
      <c r="Q144" s="79" t="s">
        <v>465</v>
      </c>
      <c r="R144" s="82" t="s">
        <v>578</v>
      </c>
      <c r="S144" s="79" t="s">
        <v>588</v>
      </c>
      <c r="T144" s="79"/>
      <c r="U144" s="79"/>
      <c r="V144" s="82" t="s">
        <v>632</v>
      </c>
      <c r="W144" s="81">
        <v>43466.3028587963</v>
      </c>
      <c r="X144" s="82" t="s">
        <v>711</v>
      </c>
      <c r="Y144" s="79">
        <v>36.6005</v>
      </c>
      <c r="Z144" s="79">
        <v>-121.8921</v>
      </c>
      <c r="AA144" s="85" t="s">
        <v>874</v>
      </c>
      <c r="AB144" s="79"/>
      <c r="AC144" s="79" t="b">
        <v>0</v>
      </c>
      <c r="AD144" s="79">
        <v>2</v>
      </c>
      <c r="AE144" s="85" t="s">
        <v>1072</v>
      </c>
      <c r="AF144" s="79" t="b">
        <v>0</v>
      </c>
      <c r="AG144" s="79" t="s">
        <v>1154</v>
      </c>
      <c r="AH144" s="79"/>
      <c r="AI144" s="85" t="s">
        <v>1072</v>
      </c>
      <c r="AJ144" s="79" t="b">
        <v>0</v>
      </c>
      <c r="AK144" s="79">
        <v>0</v>
      </c>
      <c r="AL144" s="85" t="s">
        <v>1072</v>
      </c>
      <c r="AM144" s="79" t="s">
        <v>1159</v>
      </c>
      <c r="AN144" s="79" t="b">
        <v>0</v>
      </c>
      <c r="AO144" s="85" t="s">
        <v>874</v>
      </c>
      <c r="AP144" s="79" t="s">
        <v>176</v>
      </c>
      <c r="AQ144" s="79">
        <v>0</v>
      </c>
      <c r="AR144" s="79">
        <v>0</v>
      </c>
      <c r="AS144" s="79" t="s">
        <v>1172</v>
      </c>
      <c r="AT144" s="79" t="s">
        <v>1177</v>
      </c>
      <c r="AU144" s="79" t="s">
        <v>1178</v>
      </c>
      <c r="AV144" s="79" t="s">
        <v>1184</v>
      </c>
      <c r="AW144" s="79" t="s">
        <v>1193</v>
      </c>
      <c r="AX144" s="79" t="s">
        <v>1202</v>
      </c>
      <c r="AY144" s="79" t="s">
        <v>1206</v>
      </c>
      <c r="AZ144" s="82" t="s">
        <v>1213</v>
      </c>
      <c r="BA144">
        <v>1</v>
      </c>
      <c r="BB144" s="78" t="str">
        <f>REPLACE(INDEX(GroupVertices[Group],MATCH(Edges[[#This Row],[Vertex 1]],GroupVertices[Vertex],0)),1,1,"")</f>
        <v>1</v>
      </c>
      <c r="BC144" s="78" t="str">
        <f>REPLACE(INDEX(GroupVertices[Group],MATCH(Edges[[#This Row],[Vertex 2]],GroupVertices[Vertex],0)),1,1,"")</f>
        <v>1</v>
      </c>
      <c r="BD144" s="48">
        <v>3</v>
      </c>
      <c r="BE144" s="49">
        <v>11.11111111111111</v>
      </c>
      <c r="BF144" s="48">
        <v>1</v>
      </c>
      <c r="BG144" s="49">
        <v>3.7037037037037037</v>
      </c>
      <c r="BH144" s="48">
        <v>0</v>
      </c>
      <c r="BI144" s="49">
        <v>0</v>
      </c>
      <c r="BJ144" s="48">
        <v>23</v>
      </c>
      <c r="BK144" s="49">
        <v>85.18518518518519</v>
      </c>
      <c r="BL144" s="48">
        <v>27</v>
      </c>
    </row>
    <row r="145" spans="1:64" ht="15">
      <c r="A145" s="64" t="s">
        <v>247</v>
      </c>
      <c r="B145" s="64" t="s">
        <v>327</v>
      </c>
      <c r="C145" s="65" t="s">
        <v>3273</v>
      </c>
      <c r="D145" s="66">
        <v>3</v>
      </c>
      <c r="E145" s="67" t="s">
        <v>132</v>
      </c>
      <c r="F145" s="68">
        <v>35</v>
      </c>
      <c r="G145" s="65"/>
      <c r="H145" s="69"/>
      <c r="I145" s="70"/>
      <c r="J145" s="70"/>
      <c r="K145" s="34" t="s">
        <v>65</v>
      </c>
      <c r="L145" s="77">
        <v>145</v>
      </c>
      <c r="M145" s="77"/>
      <c r="N145" s="72"/>
      <c r="O145" s="79" t="s">
        <v>401</v>
      </c>
      <c r="P145" s="81">
        <v>43466.772361111114</v>
      </c>
      <c r="Q145" s="79" t="s">
        <v>466</v>
      </c>
      <c r="R145" s="79"/>
      <c r="S145" s="79"/>
      <c r="T145" s="79"/>
      <c r="U145" s="79"/>
      <c r="V145" s="82" t="s">
        <v>638</v>
      </c>
      <c r="W145" s="81">
        <v>43466.772361111114</v>
      </c>
      <c r="X145" s="82" t="s">
        <v>712</v>
      </c>
      <c r="Y145" s="79"/>
      <c r="Z145" s="79"/>
      <c r="AA145" s="85" t="s">
        <v>875</v>
      </c>
      <c r="AB145" s="85" t="s">
        <v>876</v>
      </c>
      <c r="AC145" s="79" t="b">
        <v>0</v>
      </c>
      <c r="AD145" s="79">
        <v>0</v>
      </c>
      <c r="AE145" s="85" t="s">
        <v>1071</v>
      </c>
      <c r="AF145" s="79" t="b">
        <v>0</v>
      </c>
      <c r="AG145" s="79" t="s">
        <v>1154</v>
      </c>
      <c r="AH145" s="79"/>
      <c r="AI145" s="85" t="s">
        <v>1072</v>
      </c>
      <c r="AJ145" s="79" t="b">
        <v>0</v>
      </c>
      <c r="AK145" s="79">
        <v>0</v>
      </c>
      <c r="AL145" s="85" t="s">
        <v>1072</v>
      </c>
      <c r="AM145" s="79" t="s">
        <v>1161</v>
      </c>
      <c r="AN145" s="79" t="b">
        <v>0</v>
      </c>
      <c r="AO145" s="85" t="s">
        <v>876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241</v>
      </c>
      <c r="B146" s="64" t="s">
        <v>327</v>
      </c>
      <c r="C146" s="65" t="s">
        <v>3273</v>
      </c>
      <c r="D146" s="66">
        <v>3</v>
      </c>
      <c r="E146" s="67" t="s">
        <v>132</v>
      </c>
      <c r="F146" s="68">
        <v>35</v>
      </c>
      <c r="G146" s="65"/>
      <c r="H146" s="69"/>
      <c r="I146" s="70"/>
      <c r="J146" s="70"/>
      <c r="K146" s="34" t="s">
        <v>65</v>
      </c>
      <c r="L146" s="77">
        <v>146</v>
      </c>
      <c r="M146" s="77"/>
      <c r="N146" s="72"/>
      <c r="O146" s="79" t="s">
        <v>401</v>
      </c>
      <c r="P146" s="81">
        <v>43466.725127314814</v>
      </c>
      <c r="Q146" s="79" t="s">
        <v>467</v>
      </c>
      <c r="R146" s="79"/>
      <c r="S146" s="79"/>
      <c r="T146" s="79"/>
      <c r="U146" s="79"/>
      <c r="V146" s="82" t="s">
        <v>632</v>
      </c>
      <c r="W146" s="81">
        <v>43466.725127314814</v>
      </c>
      <c r="X146" s="82" t="s">
        <v>713</v>
      </c>
      <c r="Y146" s="79"/>
      <c r="Z146" s="79"/>
      <c r="AA146" s="85" t="s">
        <v>876</v>
      </c>
      <c r="AB146" s="85" t="s">
        <v>994</v>
      </c>
      <c r="AC146" s="79" t="b">
        <v>0</v>
      </c>
      <c r="AD146" s="79">
        <v>1</v>
      </c>
      <c r="AE146" s="85" t="s">
        <v>1097</v>
      </c>
      <c r="AF146" s="79" t="b">
        <v>0</v>
      </c>
      <c r="AG146" s="79" t="s">
        <v>1154</v>
      </c>
      <c r="AH146" s="79"/>
      <c r="AI146" s="85" t="s">
        <v>1072</v>
      </c>
      <c r="AJ146" s="79" t="b">
        <v>0</v>
      </c>
      <c r="AK146" s="79">
        <v>0</v>
      </c>
      <c r="AL146" s="85" t="s">
        <v>1072</v>
      </c>
      <c r="AM146" s="79" t="s">
        <v>1160</v>
      </c>
      <c r="AN146" s="79" t="b">
        <v>0</v>
      </c>
      <c r="AO146" s="85" t="s">
        <v>994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4</v>
      </c>
      <c r="BD146" s="48"/>
      <c r="BE146" s="49"/>
      <c r="BF146" s="48"/>
      <c r="BG146" s="49"/>
      <c r="BH146" s="48"/>
      <c r="BI146" s="49"/>
      <c r="BJ146" s="48"/>
      <c r="BK146" s="49"/>
      <c r="BL146" s="48"/>
    </row>
    <row r="147" spans="1:64" ht="15">
      <c r="A147" s="64" t="s">
        <v>247</v>
      </c>
      <c r="B147" s="64" t="s">
        <v>328</v>
      </c>
      <c r="C147" s="65" t="s">
        <v>3273</v>
      </c>
      <c r="D147" s="66">
        <v>3</v>
      </c>
      <c r="E147" s="67" t="s">
        <v>132</v>
      </c>
      <c r="F147" s="68">
        <v>35</v>
      </c>
      <c r="G147" s="65"/>
      <c r="H147" s="69"/>
      <c r="I147" s="70"/>
      <c r="J147" s="70"/>
      <c r="K147" s="34" t="s">
        <v>65</v>
      </c>
      <c r="L147" s="77">
        <v>147</v>
      </c>
      <c r="M147" s="77"/>
      <c r="N147" s="72"/>
      <c r="O147" s="79" t="s">
        <v>401</v>
      </c>
      <c r="P147" s="81">
        <v>43466.772361111114</v>
      </c>
      <c r="Q147" s="79" t="s">
        <v>466</v>
      </c>
      <c r="R147" s="79"/>
      <c r="S147" s="79"/>
      <c r="T147" s="79"/>
      <c r="U147" s="79"/>
      <c r="V147" s="82" t="s">
        <v>638</v>
      </c>
      <c r="W147" s="81">
        <v>43466.772361111114</v>
      </c>
      <c r="X147" s="82" t="s">
        <v>712</v>
      </c>
      <c r="Y147" s="79"/>
      <c r="Z147" s="79"/>
      <c r="AA147" s="85" t="s">
        <v>875</v>
      </c>
      <c r="AB147" s="85" t="s">
        <v>876</v>
      </c>
      <c r="AC147" s="79" t="b">
        <v>0</v>
      </c>
      <c r="AD147" s="79">
        <v>0</v>
      </c>
      <c r="AE147" s="85" t="s">
        <v>1071</v>
      </c>
      <c r="AF147" s="79" t="b">
        <v>0</v>
      </c>
      <c r="AG147" s="79" t="s">
        <v>1154</v>
      </c>
      <c r="AH147" s="79"/>
      <c r="AI147" s="85" t="s">
        <v>1072</v>
      </c>
      <c r="AJ147" s="79" t="b">
        <v>0</v>
      </c>
      <c r="AK147" s="79">
        <v>0</v>
      </c>
      <c r="AL147" s="85" t="s">
        <v>1072</v>
      </c>
      <c r="AM147" s="79" t="s">
        <v>1161</v>
      </c>
      <c r="AN147" s="79" t="b">
        <v>0</v>
      </c>
      <c r="AO147" s="85" t="s">
        <v>876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1</v>
      </c>
      <c r="BE147" s="49">
        <v>9.090909090909092</v>
      </c>
      <c r="BF147" s="48">
        <v>1</v>
      </c>
      <c r="BG147" s="49">
        <v>9.090909090909092</v>
      </c>
      <c r="BH147" s="48">
        <v>0</v>
      </c>
      <c r="BI147" s="49">
        <v>0</v>
      </c>
      <c r="BJ147" s="48">
        <v>9</v>
      </c>
      <c r="BK147" s="49">
        <v>81.81818181818181</v>
      </c>
      <c r="BL147" s="48">
        <v>11</v>
      </c>
    </row>
    <row r="148" spans="1:64" ht="15">
      <c r="A148" s="64" t="s">
        <v>247</v>
      </c>
      <c r="B148" s="64" t="s">
        <v>251</v>
      </c>
      <c r="C148" s="65" t="s">
        <v>3273</v>
      </c>
      <c r="D148" s="66">
        <v>3</v>
      </c>
      <c r="E148" s="67" t="s">
        <v>132</v>
      </c>
      <c r="F148" s="68">
        <v>35</v>
      </c>
      <c r="G148" s="65"/>
      <c r="H148" s="69"/>
      <c r="I148" s="70"/>
      <c r="J148" s="70"/>
      <c r="K148" s="34" t="s">
        <v>65</v>
      </c>
      <c r="L148" s="77">
        <v>148</v>
      </c>
      <c r="M148" s="77"/>
      <c r="N148" s="72"/>
      <c r="O148" s="79" t="s">
        <v>401</v>
      </c>
      <c r="P148" s="81">
        <v>43466.772361111114</v>
      </c>
      <c r="Q148" s="79" t="s">
        <v>466</v>
      </c>
      <c r="R148" s="79"/>
      <c r="S148" s="79"/>
      <c r="T148" s="79"/>
      <c r="U148" s="79"/>
      <c r="V148" s="82" t="s">
        <v>638</v>
      </c>
      <c r="W148" s="81">
        <v>43466.772361111114</v>
      </c>
      <c r="X148" s="82" t="s">
        <v>712</v>
      </c>
      <c r="Y148" s="79"/>
      <c r="Z148" s="79"/>
      <c r="AA148" s="85" t="s">
        <v>875</v>
      </c>
      <c r="AB148" s="85" t="s">
        <v>876</v>
      </c>
      <c r="AC148" s="79" t="b">
        <v>0</v>
      </c>
      <c r="AD148" s="79">
        <v>0</v>
      </c>
      <c r="AE148" s="85" t="s">
        <v>1071</v>
      </c>
      <c r="AF148" s="79" t="b">
        <v>0</v>
      </c>
      <c r="AG148" s="79" t="s">
        <v>1154</v>
      </c>
      <c r="AH148" s="79"/>
      <c r="AI148" s="85" t="s">
        <v>1072</v>
      </c>
      <c r="AJ148" s="79" t="b">
        <v>0</v>
      </c>
      <c r="AK148" s="79">
        <v>0</v>
      </c>
      <c r="AL148" s="85" t="s">
        <v>1072</v>
      </c>
      <c r="AM148" s="79" t="s">
        <v>1161</v>
      </c>
      <c r="AN148" s="79" t="b">
        <v>0</v>
      </c>
      <c r="AO148" s="85" t="s">
        <v>876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247</v>
      </c>
      <c r="B149" s="64" t="s">
        <v>241</v>
      </c>
      <c r="C149" s="65" t="s">
        <v>3273</v>
      </c>
      <c r="D149" s="66">
        <v>3</v>
      </c>
      <c r="E149" s="67" t="s">
        <v>132</v>
      </c>
      <c r="F149" s="68">
        <v>35</v>
      </c>
      <c r="G149" s="65"/>
      <c r="H149" s="69"/>
      <c r="I149" s="70"/>
      <c r="J149" s="70"/>
      <c r="K149" s="34" t="s">
        <v>66</v>
      </c>
      <c r="L149" s="77">
        <v>149</v>
      </c>
      <c r="M149" s="77"/>
      <c r="N149" s="72"/>
      <c r="O149" s="79" t="s">
        <v>402</v>
      </c>
      <c r="P149" s="81">
        <v>43466.772361111114</v>
      </c>
      <c r="Q149" s="79" t="s">
        <v>466</v>
      </c>
      <c r="R149" s="79"/>
      <c r="S149" s="79"/>
      <c r="T149" s="79"/>
      <c r="U149" s="79"/>
      <c r="V149" s="82" t="s">
        <v>638</v>
      </c>
      <c r="W149" s="81">
        <v>43466.772361111114</v>
      </c>
      <c r="X149" s="82" t="s">
        <v>712</v>
      </c>
      <c r="Y149" s="79"/>
      <c r="Z149" s="79"/>
      <c r="AA149" s="85" t="s">
        <v>875</v>
      </c>
      <c r="AB149" s="85" t="s">
        <v>876</v>
      </c>
      <c r="AC149" s="79" t="b">
        <v>0</v>
      </c>
      <c r="AD149" s="79">
        <v>0</v>
      </c>
      <c r="AE149" s="85" t="s">
        <v>1071</v>
      </c>
      <c r="AF149" s="79" t="b">
        <v>0</v>
      </c>
      <c r="AG149" s="79" t="s">
        <v>1154</v>
      </c>
      <c r="AH149" s="79"/>
      <c r="AI149" s="85" t="s">
        <v>1072</v>
      </c>
      <c r="AJ149" s="79" t="b">
        <v>0</v>
      </c>
      <c r="AK149" s="79">
        <v>0</v>
      </c>
      <c r="AL149" s="85" t="s">
        <v>1072</v>
      </c>
      <c r="AM149" s="79" t="s">
        <v>1161</v>
      </c>
      <c r="AN149" s="79" t="b">
        <v>0</v>
      </c>
      <c r="AO149" s="85" t="s">
        <v>876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1</v>
      </c>
      <c r="BD149" s="48"/>
      <c r="BE149" s="49"/>
      <c r="BF149" s="48"/>
      <c r="BG149" s="49"/>
      <c r="BH149" s="48"/>
      <c r="BI149" s="49"/>
      <c r="BJ149" s="48"/>
      <c r="BK149" s="49"/>
      <c r="BL149" s="48"/>
    </row>
    <row r="150" spans="1:64" ht="15">
      <c r="A150" s="64" t="s">
        <v>241</v>
      </c>
      <c r="B150" s="64" t="s">
        <v>247</v>
      </c>
      <c r="C150" s="65" t="s">
        <v>3273</v>
      </c>
      <c r="D150" s="66">
        <v>3</v>
      </c>
      <c r="E150" s="67" t="s">
        <v>132</v>
      </c>
      <c r="F150" s="68">
        <v>35</v>
      </c>
      <c r="G150" s="65"/>
      <c r="H150" s="69"/>
      <c r="I150" s="70"/>
      <c r="J150" s="70"/>
      <c r="K150" s="34" t="s">
        <v>66</v>
      </c>
      <c r="L150" s="77">
        <v>150</v>
      </c>
      <c r="M150" s="77"/>
      <c r="N150" s="72"/>
      <c r="O150" s="79" t="s">
        <v>402</v>
      </c>
      <c r="P150" s="81">
        <v>43466.725127314814</v>
      </c>
      <c r="Q150" s="79" t="s">
        <v>467</v>
      </c>
      <c r="R150" s="79"/>
      <c r="S150" s="79"/>
      <c r="T150" s="79"/>
      <c r="U150" s="79"/>
      <c r="V150" s="82" t="s">
        <v>632</v>
      </c>
      <c r="W150" s="81">
        <v>43466.725127314814</v>
      </c>
      <c r="X150" s="82" t="s">
        <v>713</v>
      </c>
      <c r="Y150" s="79"/>
      <c r="Z150" s="79"/>
      <c r="AA150" s="85" t="s">
        <v>876</v>
      </c>
      <c r="AB150" s="85" t="s">
        <v>994</v>
      </c>
      <c r="AC150" s="79" t="b">
        <v>0</v>
      </c>
      <c r="AD150" s="79">
        <v>1</v>
      </c>
      <c r="AE150" s="85" t="s">
        <v>1097</v>
      </c>
      <c r="AF150" s="79" t="b">
        <v>0</v>
      </c>
      <c r="AG150" s="79" t="s">
        <v>1154</v>
      </c>
      <c r="AH150" s="79"/>
      <c r="AI150" s="85" t="s">
        <v>1072</v>
      </c>
      <c r="AJ150" s="79" t="b">
        <v>0</v>
      </c>
      <c r="AK150" s="79">
        <v>0</v>
      </c>
      <c r="AL150" s="85" t="s">
        <v>1072</v>
      </c>
      <c r="AM150" s="79" t="s">
        <v>1160</v>
      </c>
      <c r="AN150" s="79" t="b">
        <v>0</v>
      </c>
      <c r="AO150" s="85" t="s">
        <v>994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4</v>
      </c>
      <c r="BD150" s="48"/>
      <c r="BE150" s="49"/>
      <c r="BF150" s="48"/>
      <c r="BG150" s="49"/>
      <c r="BH150" s="48"/>
      <c r="BI150" s="49"/>
      <c r="BJ150" s="48"/>
      <c r="BK150" s="49"/>
      <c r="BL150" s="48"/>
    </row>
    <row r="151" spans="1:64" ht="15">
      <c r="A151" s="64" t="s">
        <v>241</v>
      </c>
      <c r="B151" s="64" t="s">
        <v>329</v>
      </c>
      <c r="C151" s="65" t="s">
        <v>3273</v>
      </c>
      <c r="D151" s="66">
        <v>3</v>
      </c>
      <c r="E151" s="67" t="s">
        <v>132</v>
      </c>
      <c r="F151" s="68">
        <v>35</v>
      </c>
      <c r="G151" s="65"/>
      <c r="H151" s="69"/>
      <c r="I151" s="70"/>
      <c r="J151" s="70"/>
      <c r="K151" s="34" t="s">
        <v>65</v>
      </c>
      <c r="L151" s="77">
        <v>151</v>
      </c>
      <c r="M151" s="77"/>
      <c r="N151" s="72"/>
      <c r="O151" s="79" t="s">
        <v>402</v>
      </c>
      <c r="P151" s="81">
        <v>43466.72582175926</v>
      </c>
      <c r="Q151" s="79" t="s">
        <v>468</v>
      </c>
      <c r="R151" s="79"/>
      <c r="S151" s="79"/>
      <c r="T151" s="79"/>
      <c r="U151" s="79"/>
      <c r="V151" s="82" t="s">
        <v>632</v>
      </c>
      <c r="W151" s="81">
        <v>43466.72582175926</v>
      </c>
      <c r="X151" s="82" t="s">
        <v>714</v>
      </c>
      <c r="Y151" s="79"/>
      <c r="Z151" s="79"/>
      <c r="AA151" s="85" t="s">
        <v>877</v>
      </c>
      <c r="AB151" s="85" t="s">
        <v>995</v>
      </c>
      <c r="AC151" s="79" t="b">
        <v>0</v>
      </c>
      <c r="AD151" s="79">
        <v>0</v>
      </c>
      <c r="AE151" s="85" t="s">
        <v>1098</v>
      </c>
      <c r="AF151" s="79" t="b">
        <v>0</v>
      </c>
      <c r="AG151" s="79" t="s">
        <v>1154</v>
      </c>
      <c r="AH151" s="79"/>
      <c r="AI151" s="85" t="s">
        <v>1072</v>
      </c>
      <c r="AJ151" s="79" t="b">
        <v>0</v>
      </c>
      <c r="AK151" s="79">
        <v>0</v>
      </c>
      <c r="AL151" s="85" t="s">
        <v>1072</v>
      </c>
      <c r="AM151" s="79" t="s">
        <v>1160</v>
      </c>
      <c r="AN151" s="79" t="b">
        <v>0</v>
      </c>
      <c r="AO151" s="85" t="s">
        <v>995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5</v>
      </c>
      <c r="BF151" s="48">
        <v>1</v>
      </c>
      <c r="BG151" s="49">
        <v>5</v>
      </c>
      <c r="BH151" s="48">
        <v>0</v>
      </c>
      <c r="BI151" s="49">
        <v>0</v>
      </c>
      <c r="BJ151" s="48">
        <v>18</v>
      </c>
      <c r="BK151" s="49">
        <v>90</v>
      </c>
      <c r="BL151" s="48">
        <v>20</v>
      </c>
    </row>
    <row r="152" spans="1:64" ht="15">
      <c r="A152" s="64" t="s">
        <v>241</v>
      </c>
      <c r="B152" s="64" t="s">
        <v>330</v>
      </c>
      <c r="C152" s="65" t="s">
        <v>3273</v>
      </c>
      <c r="D152" s="66">
        <v>3</v>
      </c>
      <c r="E152" s="67" t="s">
        <v>132</v>
      </c>
      <c r="F152" s="68">
        <v>35</v>
      </c>
      <c r="G152" s="65"/>
      <c r="H152" s="69"/>
      <c r="I152" s="70"/>
      <c r="J152" s="70"/>
      <c r="K152" s="34" t="s">
        <v>65</v>
      </c>
      <c r="L152" s="77">
        <v>152</v>
      </c>
      <c r="M152" s="77"/>
      <c r="N152" s="72"/>
      <c r="O152" s="79" t="s">
        <v>401</v>
      </c>
      <c r="P152" s="81">
        <v>43467.33111111111</v>
      </c>
      <c r="Q152" s="79" t="s">
        <v>469</v>
      </c>
      <c r="R152" s="79"/>
      <c r="S152" s="79"/>
      <c r="T152" s="79"/>
      <c r="U152" s="79"/>
      <c r="V152" s="82" t="s">
        <v>632</v>
      </c>
      <c r="W152" s="81">
        <v>43467.33111111111</v>
      </c>
      <c r="X152" s="82" t="s">
        <v>715</v>
      </c>
      <c r="Y152" s="79"/>
      <c r="Z152" s="79"/>
      <c r="AA152" s="85" t="s">
        <v>878</v>
      </c>
      <c r="AB152" s="85" t="s">
        <v>996</v>
      </c>
      <c r="AC152" s="79" t="b">
        <v>0</v>
      </c>
      <c r="AD152" s="79">
        <v>0</v>
      </c>
      <c r="AE152" s="85" t="s">
        <v>1099</v>
      </c>
      <c r="AF152" s="79" t="b">
        <v>0</v>
      </c>
      <c r="AG152" s="79" t="s">
        <v>1154</v>
      </c>
      <c r="AH152" s="79"/>
      <c r="AI152" s="85" t="s">
        <v>1072</v>
      </c>
      <c r="AJ152" s="79" t="b">
        <v>0</v>
      </c>
      <c r="AK152" s="79">
        <v>0</v>
      </c>
      <c r="AL152" s="85" t="s">
        <v>1072</v>
      </c>
      <c r="AM152" s="79" t="s">
        <v>1160</v>
      </c>
      <c r="AN152" s="79" t="b">
        <v>0</v>
      </c>
      <c r="AO152" s="85" t="s">
        <v>996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241</v>
      </c>
      <c r="B153" s="64" t="s">
        <v>331</v>
      </c>
      <c r="C153" s="65" t="s">
        <v>3273</v>
      </c>
      <c r="D153" s="66">
        <v>3</v>
      </c>
      <c r="E153" s="67" t="s">
        <v>132</v>
      </c>
      <c r="F153" s="68">
        <v>35</v>
      </c>
      <c r="G153" s="65"/>
      <c r="H153" s="69"/>
      <c r="I153" s="70"/>
      <c r="J153" s="70"/>
      <c r="K153" s="34" t="s">
        <v>65</v>
      </c>
      <c r="L153" s="77">
        <v>153</v>
      </c>
      <c r="M153" s="77"/>
      <c r="N153" s="72"/>
      <c r="O153" s="79" t="s">
        <v>402</v>
      </c>
      <c r="P153" s="81">
        <v>43467.33111111111</v>
      </c>
      <c r="Q153" s="79" t="s">
        <v>469</v>
      </c>
      <c r="R153" s="79"/>
      <c r="S153" s="79"/>
      <c r="T153" s="79"/>
      <c r="U153" s="79"/>
      <c r="V153" s="82" t="s">
        <v>632</v>
      </c>
      <c r="W153" s="81">
        <v>43467.33111111111</v>
      </c>
      <c r="X153" s="82" t="s">
        <v>715</v>
      </c>
      <c r="Y153" s="79"/>
      <c r="Z153" s="79"/>
      <c r="AA153" s="85" t="s">
        <v>878</v>
      </c>
      <c r="AB153" s="85" t="s">
        <v>996</v>
      </c>
      <c r="AC153" s="79" t="b">
        <v>0</v>
      </c>
      <c r="AD153" s="79">
        <v>0</v>
      </c>
      <c r="AE153" s="85" t="s">
        <v>1099</v>
      </c>
      <c r="AF153" s="79" t="b">
        <v>0</v>
      </c>
      <c r="AG153" s="79" t="s">
        <v>1154</v>
      </c>
      <c r="AH153" s="79"/>
      <c r="AI153" s="85" t="s">
        <v>1072</v>
      </c>
      <c r="AJ153" s="79" t="b">
        <v>0</v>
      </c>
      <c r="AK153" s="79">
        <v>0</v>
      </c>
      <c r="AL153" s="85" t="s">
        <v>1072</v>
      </c>
      <c r="AM153" s="79" t="s">
        <v>1160</v>
      </c>
      <c r="AN153" s="79" t="b">
        <v>0</v>
      </c>
      <c r="AO153" s="85" t="s">
        <v>996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2</v>
      </c>
      <c r="BG153" s="49">
        <v>12.5</v>
      </c>
      <c r="BH153" s="48">
        <v>0</v>
      </c>
      <c r="BI153" s="49">
        <v>0</v>
      </c>
      <c r="BJ153" s="48">
        <v>14</v>
      </c>
      <c r="BK153" s="49">
        <v>87.5</v>
      </c>
      <c r="BL153" s="48">
        <v>16</v>
      </c>
    </row>
    <row r="154" spans="1:64" ht="15">
      <c r="A154" s="64" t="s">
        <v>241</v>
      </c>
      <c r="B154" s="64" t="s">
        <v>332</v>
      </c>
      <c r="C154" s="65" t="s">
        <v>3273</v>
      </c>
      <c r="D154" s="66">
        <v>3</v>
      </c>
      <c r="E154" s="67" t="s">
        <v>132</v>
      </c>
      <c r="F154" s="68">
        <v>35</v>
      </c>
      <c r="G154" s="65"/>
      <c r="H154" s="69"/>
      <c r="I154" s="70"/>
      <c r="J154" s="70"/>
      <c r="K154" s="34" t="s">
        <v>65</v>
      </c>
      <c r="L154" s="77">
        <v>154</v>
      </c>
      <c r="M154" s="77"/>
      <c r="N154" s="72"/>
      <c r="O154" s="79" t="s">
        <v>402</v>
      </c>
      <c r="P154" s="81">
        <v>43436.387974537036</v>
      </c>
      <c r="Q154" s="79" t="s">
        <v>470</v>
      </c>
      <c r="R154" s="79"/>
      <c r="S154" s="79"/>
      <c r="T154" s="79"/>
      <c r="U154" s="79"/>
      <c r="V154" s="82" t="s">
        <v>632</v>
      </c>
      <c r="W154" s="81">
        <v>43436.387974537036</v>
      </c>
      <c r="X154" s="82" t="s">
        <v>716</v>
      </c>
      <c r="Y154" s="79"/>
      <c r="Z154" s="79"/>
      <c r="AA154" s="85" t="s">
        <v>879</v>
      </c>
      <c r="AB154" s="85" t="s">
        <v>997</v>
      </c>
      <c r="AC154" s="79" t="b">
        <v>0</v>
      </c>
      <c r="AD154" s="79">
        <v>1</v>
      </c>
      <c r="AE154" s="85" t="s">
        <v>1100</v>
      </c>
      <c r="AF154" s="79" t="b">
        <v>0</v>
      </c>
      <c r="AG154" s="79" t="s">
        <v>1154</v>
      </c>
      <c r="AH154" s="79"/>
      <c r="AI154" s="85" t="s">
        <v>1072</v>
      </c>
      <c r="AJ154" s="79" t="b">
        <v>0</v>
      </c>
      <c r="AK154" s="79">
        <v>0</v>
      </c>
      <c r="AL154" s="85" t="s">
        <v>1072</v>
      </c>
      <c r="AM154" s="79" t="s">
        <v>1160</v>
      </c>
      <c r="AN154" s="79" t="b">
        <v>0</v>
      </c>
      <c r="AO154" s="85" t="s">
        <v>997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2</v>
      </c>
      <c r="BE154" s="49">
        <v>7.407407407407407</v>
      </c>
      <c r="BF154" s="48">
        <v>0</v>
      </c>
      <c r="BG154" s="49">
        <v>0</v>
      </c>
      <c r="BH154" s="48">
        <v>0</v>
      </c>
      <c r="BI154" s="49">
        <v>0</v>
      </c>
      <c r="BJ154" s="48">
        <v>25</v>
      </c>
      <c r="BK154" s="49">
        <v>92.5925925925926</v>
      </c>
      <c r="BL154" s="48">
        <v>27</v>
      </c>
    </row>
    <row r="155" spans="1:64" ht="15">
      <c r="A155" s="64" t="s">
        <v>241</v>
      </c>
      <c r="B155" s="64" t="s">
        <v>332</v>
      </c>
      <c r="C155" s="65" t="s">
        <v>3273</v>
      </c>
      <c r="D155" s="66">
        <v>3</v>
      </c>
      <c r="E155" s="67" t="s">
        <v>132</v>
      </c>
      <c r="F155" s="68">
        <v>35</v>
      </c>
      <c r="G155" s="65"/>
      <c r="H155" s="69"/>
      <c r="I155" s="70"/>
      <c r="J155" s="70"/>
      <c r="K155" s="34" t="s">
        <v>65</v>
      </c>
      <c r="L155" s="77">
        <v>155</v>
      </c>
      <c r="M155" s="77"/>
      <c r="N155" s="72"/>
      <c r="O155" s="79" t="s">
        <v>401</v>
      </c>
      <c r="P155" s="81">
        <v>43467.35016203704</v>
      </c>
      <c r="Q155" s="79" t="s">
        <v>471</v>
      </c>
      <c r="R155" s="79"/>
      <c r="S155" s="79"/>
      <c r="T155" s="79"/>
      <c r="U155" s="79"/>
      <c r="V155" s="82" t="s">
        <v>632</v>
      </c>
      <c r="W155" s="81">
        <v>43467.35016203704</v>
      </c>
      <c r="X155" s="82" t="s">
        <v>717</v>
      </c>
      <c r="Y155" s="79"/>
      <c r="Z155" s="79"/>
      <c r="AA155" s="85" t="s">
        <v>880</v>
      </c>
      <c r="AB155" s="85" t="s">
        <v>998</v>
      </c>
      <c r="AC155" s="79" t="b">
        <v>0</v>
      </c>
      <c r="AD155" s="79">
        <v>0</v>
      </c>
      <c r="AE155" s="85" t="s">
        <v>1101</v>
      </c>
      <c r="AF155" s="79" t="b">
        <v>0</v>
      </c>
      <c r="AG155" s="79" t="s">
        <v>1154</v>
      </c>
      <c r="AH155" s="79"/>
      <c r="AI155" s="85" t="s">
        <v>1072</v>
      </c>
      <c r="AJ155" s="79" t="b">
        <v>0</v>
      </c>
      <c r="AK155" s="79">
        <v>0</v>
      </c>
      <c r="AL155" s="85" t="s">
        <v>1072</v>
      </c>
      <c r="AM155" s="79" t="s">
        <v>1160</v>
      </c>
      <c r="AN155" s="79" t="b">
        <v>0</v>
      </c>
      <c r="AO155" s="85" t="s">
        <v>998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241</v>
      </c>
      <c r="B156" s="64" t="s">
        <v>277</v>
      </c>
      <c r="C156" s="65" t="s">
        <v>3274</v>
      </c>
      <c r="D156" s="66">
        <v>10</v>
      </c>
      <c r="E156" s="67" t="s">
        <v>136</v>
      </c>
      <c r="F156" s="68">
        <v>12</v>
      </c>
      <c r="G156" s="65"/>
      <c r="H156" s="69"/>
      <c r="I156" s="70"/>
      <c r="J156" s="70"/>
      <c r="K156" s="34" t="s">
        <v>65</v>
      </c>
      <c r="L156" s="77">
        <v>156</v>
      </c>
      <c r="M156" s="77"/>
      <c r="N156" s="72"/>
      <c r="O156" s="79" t="s">
        <v>401</v>
      </c>
      <c r="P156" s="81">
        <v>43448.73170138889</v>
      </c>
      <c r="Q156" s="79" t="s">
        <v>442</v>
      </c>
      <c r="R156" s="79"/>
      <c r="S156" s="79"/>
      <c r="T156" s="79"/>
      <c r="U156" s="79"/>
      <c r="V156" s="82" t="s">
        <v>632</v>
      </c>
      <c r="W156" s="81">
        <v>43448.73170138889</v>
      </c>
      <c r="X156" s="82" t="s">
        <v>688</v>
      </c>
      <c r="Y156" s="79"/>
      <c r="Z156" s="79"/>
      <c r="AA156" s="85" t="s">
        <v>851</v>
      </c>
      <c r="AB156" s="85" t="s">
        <v>981</v>
      </c>
      <c r="AC156" s="79" t="b">
        <v>0</v>
      </c>
      <c r="AD156" s="79">
        <v>2</v>
      </c>
      <c r="AE156" s="85" t="s">
        <v>1083</v>
      </c>
      <c r="AF156" s="79" t="b">
        <v>0</v>
      </c>
      <c r="AG156" s="79" t="s">
        <v>1154</v>
      </c>
      <c r="AH156" s="79"/>
      <c r="AI156" s="85" t="s">
        <v>1072</v>
      </c>
      <c r="AJ156" s="79" t="b">
        <v>0</v>
      </c>
      <c r="AK156" s="79">
        <v>0</v>
      </c>
      <c r="AL156" s="85" t="s">
        <v>1072</v>
      </c>
      <c r="AM156" s="79" t="s">
        <v>1160</v>
      </c>
      <c r="AN156" s="79" t="b">
        <v>0</v>
      </c>
      <c r="AO156" s="85" t="s">
        <v>981</v>
      </c>
      <c r="AP156" s="79" t="s">
        <v>176</v>
      </c>
      <c r="AQ156" s="79">
        <v>0</v>
      </c>
      <c r="AR156" s="79">
        <v>0</v>
      </c>
      <c r="AS156" s="79" t="s">
        <v>1171</v>
      </c>
      <c r="AT156" s="79" t="s">
        <v>1177</v>
      </c>
      <c r="AU156" s="79" t="s">
        <v>1178</v>
      </c>
      <c r="AV156" s="79" t="s">
        <v>1183</v>
      </c>
      <c r="AW156" s="79" t="s">
        <v>1192</v>
      </c>
      <c r="AX156" s="79" t="s">
        <v>1201</v>
      </c>
      <c r="AY156" s="79" t="s">
        <v>1207</v>
      </c>
      <c r="AZ156" s="82" t="s">
        <v>1212</v>
      </c>
      <c r="BA156">
        <v>2</v>
      </c>
      <c r="BB156" s="78" t="str">
        <f>REPLACE(INDEX(GroupVertices[Group],MATCH(Edges[[#This Row],[Vertex 1]],GroupVertices[Vertex],0)),1,1,"")</f>
        <v>1</v>
      </c>
      <c r="BC156" s="78" t="str">
        <f>REPLACE(INDEX(GroupVertices[Group],MATCH(Edges[[#This Row],[Vertex 2]],GroupVertices[Vertex],0)),1,1,"")</f>
        <v>7</v>
      </c>
      <c r="BD156" s="48"/>
      <c r="BE156" s="49"/>
      <c r="BF156" s="48"/>
      <c r="BG156" s="49"/>
      <c r="BH156" s="48"/>
      <c r="BI156" s="49"/>
      <c r="BJ156" s="48"/>
      <c r="BK156" s="49"/>
      <c r="BL156" s="48"/>
    </row>
    <row r="157" spans="1:64" ht="15">
      <c r="A157" s="64" t="s">
        <v>241</v>
      </c>
      <c r="B157" s="64" t="s">
        <v>277</v>
      </c>
      <c r="C157" s="65" t="s">
        <v>3274</v>
      </c>
      <c r="D157" s="66">
        <v>10</v>
      </c>
      <c r="E157" s="67" t="s">
        <v>136</v>
      </c>
      <c r="F157" s="68">
        <v>12</v>
      </c>
      <c r="G157" s="65"/>
      <c r="H157" s="69"/>
      <c r="I157" s="70"/>
      <c r="J157" s="70"/>
      <c r="K157" s="34" t="s">
        <v>65</v>
      </c>
      <c r="L157" s="77">
        <v>157</v>
      </c>
      <c r="M157" s="77"/>
      <c r="N157" s="72"/>
      <c r="O157" s="79" t="s">
        <v>401</v>
      </c>
      <c r="P157" s="81">
        <v>43467.70075231481</v>
      </c>
      <c r="Q157" s="79" t="s">
        <v>472</v>
      </c>
      <c r="R157" s="79"/>
      <c r="S157" s="79"/>
      <c r="T157" s="79"/>
      <c r="U157" s="79"/>
      <c r="V157" s="82" t="s">
        <v>632</v>
      </c>
      <c r="W157" s="81">
        <v>43467.70075231481</v>
      </c>
      <c r="X157" s="82" t="s">
        <v>718</v>
      </c>
      <c r="Y157" s="79"/>
      <c r="Z157" s="79"/>
      <c r="AA157" s="85" t="s">
        <v>881</v>
      </c>
      <c r="AB157" s="85" t="s">
        <v>999</v>
      </c>
      <c r="AC157" s="79" t="b">
        <v>0</v>
      </c>
      <c r="AD157" s="79">
        <v>3</v>
      </c>
      <c r="AE157" s="85" t="s">
        <v>1102</v>
      </c>
      <c r="AF157" s="79" t="b">
        <v>0</v>
      </c>
      <c r="AG157" s="79" t="s">
        <v>1154</v>
      </c>
      <c r="AH157" s="79"/>
      <c r="AI157" s="85" t="s">
        <v>1072</v>
      </c>
      <c r="AJ157" s="79" t="b">
        <v>0</v>
      </c>
      <c r="AK157" s="79">
        <v>0</v>
      </c>
      <c r="AL157" s="85" t="s">
        <v>1072</v>
      </c>
      <c r="AM157" s="79" t="s">
        <v>1160</v>
      </c>
      <c r="AN157" s="79" t="b">
        <v>0</v>
      </c>
      <c r="AO157" s="85" t="s">
        <v>999</v>
      </c>
      <c r="AP157" s="79" t="s">
        <v>176</v>
      </c>
      <c r="AQ157" s="79">
        <v>0</v>
      </c>
      <c r="AR157" s="79">
        <v>0</v>
      </c>
      <c r="AS157" s="79" t="s">
        <v>1171</v>
      </c>
      <c r="AT157" s="79" t="s">
        <v>1177</v>
      </c>
      <c r="AU157" s="79" t="s">
        <v>1178</v>
      </c>
      <c r="AV157" s="79" t="s">
        <v>1183</v>
      </c>
      <c r="AW157" s="79" t="s">
        <v>1192</v>
      </c>
      <c r="AX157" s="79" t="s">
        <v>1201</v>
      </c>
      <c r="AY157" s="79" t="s">
        <v>1207</v>
      </c>
      <c r="AZ157" s="82" t="s">
        <v>1212</v>
      </c>
      <c r="BA157">
        <v>2</v>
      </c>
      <c r="BB157" s="78" t="str">
        <f>REPLACE(INDEX(GroupVertices[Group],MATCH(Edges[[#This Row],[Vertex 1]],GroupVertices[Vertex],0)),1,1,"")</f>
        <v>1</v>
      </c>
      <c r="BC157" s="78" t="str">
        <f>REPLACE(INDEX(GroupVertices[Group],MATCH(Edges[[#This Row],[Vertex 2]],GroupVertices[Vertex],0)),1,1,"")</f>
        <v>7</v>
      </c>
      <c r="BD157" s="48"/>
      <c r="BE157" s="49"/>
      <c r="BF157" s="48"/>
      <c r="BG157" s="49"/>
      <c r="BH157" s="48"/>
      <c r="BI157" s="49"/>
      <c r="BJ157" s="48"/>
      <c r="BK157" s="49"/>
      <c r="BL157" s="48"/>
    </row>
    <row r="158" spans="1:64" ht="15">
      <c r="A158" s="64" t="s">
        <v>241</v>
      </c>
      <c r="B158" s="64" t="s">
        <v>333</v>
      </c>
      <c r="C158" s="65" t="s">
        <v>3273</v>
      </c>
      <c r="D158" s="66">
        <v>3</v>
      </c>
      <c r="E158" s="67" t="s">
        <v>132</v>
      </c>
      <c r="F158" s="68">
        <v>35</v>
      </c>
      <c r="G158" s="65"/>
      <c r="H158" s="69"/>
      <c r="I158" s="70"/>
      <c r="J158" s="70"/>
      <c r="K158" s="34" t="s">
        <v>65</v>
      </c>
      <c r="L158" s="77">
        <v>158</v>
      </c>
      <c r="M158" s="77"/>
      <c r="N158" s="72"/>
      <c r="O158" s="79" t="s">
        <v>402</v>
      </c>
      <c r="P158" s="81">
        <v>43454.1109375</v>
      </c>
      <c r="Q158" s="79" t="s">
        <v>449</v>
      </c>
      <c r="R158" s="79"/>
      <c r="S158" s="79"/>
      <c r="T158" s="79"/>
      <c r="U158" s="79"/>
      <c r="V158" s="82" t="s">
        <v>632</v>
      </c>
      <c r="W158" s="81">
        <v>43454.1109375</v>
      </c>
      <c r="X158" s="82" t="s">
        <v>695</v>
      </c>
      <c r="Y158" s="79"/>
      <c r="Z158" s="79"/>
      <c r="AA158" s="85" t="s">
        <v>858</v>
      </c>
      <c r="AB158" s="85" t="s">
        <v>985</v>
      </c>
      <c r="AC158" s="79" t="b">
        <v>0</v>
      </c>
      <c r="AD158" s="79">
        <v>0</v>
      </c>
      <c r="AE158" s="85" t="s">
        <v>1087</v>
      </c>
      <c r="AF158" s="79" t="b">
        <v>0</v>
      </c>
      <c r="AG158" s="79" t="s">
        <v>1154</v>
      </c>
      <c r="AH158" s="79"/>
      <c r="AI158" s="85" t="s">
        <v>1072</v>
      </c>
      <c r="AJ158" s="79" t="b">
        <v>0</v>
      </c>
      <c r="AK158" s="79">
        <v>0</v>
      </c>
      <c r="AL158" s="85" t="s">
        <v>1072</v>
      </c>
      <c r="AM158" s="79" t="s">
        <v>1160</v>
      </c>
      <c r="AN158" s="79" t="b">
        <v>0</v>
      </c>
      <c r="AO158" s="85" t="s">
        <v>985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8.333333333333334</v>
      </c>
      <c r="BF158" s="48">
        <v>0</v>
      </c>
      <c r="BG158" s="49">
        <v>0</v>
      </c>
      <c r="BH158" s="48">
        <v>0</v>
      </c>
      <c r="BI158" s="49">
        <v>0</v>
      </c>
      <c r="BJ158" s="48">
        <v>11</v>
      </c>
      <c r="BK158" s="49">
        <v>91.66666666666667</v>
      </c>
      <c r="BL158" s="48">
        <v>12</v>
      </c>
    </row>
    <row r="159" spans="1:64" ht="15">
      <c r="A159" s="64" t="s">
        <v>241</v>
      </c>
      <c r="B159" s="64" t="s">
        <v>333</v>
      </c>
      <c r="C159" s="65" t="s">
        <v>3273</v>
      </c>
      <c r="D159" s="66">
        <v>3</v>
      </c>
      <c r="E159" s="67" t="s">
        <v>132</v>
      </c>
      <c r="F159" s="68">
        <v>35</v>
      </c>
      <c r="G159" s="65"/>
      <c r="H159" s="69"/>
      <c r="I159" s="70"/>
      <c r="J159" s="70"/>
      <c r="K159" s="34" t="s">
        <v>65</v>
      </c>
      <c r="L159" s="77">
        <v>159</v>
      </c>
      <c r="M159" s="77"/>
      <c r="N159" s="72"/>
      <c r="O159" s="79" t="s">
        <v>401</v>
      </c>
      <c r="P159" s="81">
        <v>43467.70075231481</v>
      </c>
      <c r="Q159" s="79" t="s">
        <v>472</v>
      </c>
      <c r="R159" s="79"/>
      <c r="S159" s="79"/>
      <c r="T159" s="79"/>
      <c r="U159" s="79"/>
      <c r="V159" s="82" t="s">
        <v>632</v>
      </c>
      <c r="W159" s="81">
        <v>43467.70075231481</v>
      </c>
      <c r="X159" s="82" t="s">
        <v>718</v>
      </c>
      <c r="Y159" s="79"/>
      <c r="Z159" s="79"/>
      <c r="AA159" s="85" t="s">
        <v>881</v>
      </c>
      <c r="AB159" s="85" t="s">
        <v>999</v>
      </c>
      <c r="AC159" s="79" t="b">
        <v>0</v>
      </c>
      <c r="AD159" s="79">
        <v>3</v>
      </c>
      <c r="AE159" s="85" t="s">
        <v>1102</v>
      </c>
      <c r="AF159" s="79" t="b">
        <v>0</v>
      </c>
      <c r="AG159" s="79" t="s">
        <v>1154</v>
      </c>
      <c r="AH159" s="79"/>
      <c r="AI159" s="85" t="s">
        <v>1072</v>
      </c>
      <c r="AJ159" s="79" t="b">
        <v>0</v>
      </c>
      <c r="AK159" s="79">
        <v>0</v>
      </c>
      <c r="AL159" s="85" t="s">
        <v>1072</v>
      </c>
      <c r="AM159" s="79" t="s">
        <v>1160</v>
      </c>
      <c r="AN159" s="79" t="b">
        <v>0</v>
      </c>
      <c r="AO159" s="85" t="s">
        <v>999</v>
      </c>
      <c r="AP159" s="79" t="s">
        <v>176</v>
      </c>
      <c r="AQ159" s="79">
        <v>0</v>
      </c>
      <c r="AR159" s="79">
        <v>0</v>
      </c>
      <c r="AS159" s="79" t="s">
        <v>1171</v>
      </c>
      <c r="AT159" s="79" t="s">
        <v>1177</v>
      </c>
      <c r="AU159" s="79" t="s">
        <v>1178</v>
      </c>
      <c r="AV159" s="79" t="s">
        <v>1183</v>
      </c>
      <c r="AW159" s="79" t="s">
        <v>1192</v>
      </c>
      <c r="AX159" s="79" t="s">
        <v>1201</v>
      </c>
      <c r="AY159" s="79" t="s">
        <v>1207</v>
      </c>
      <c r="AZ159" s="82" t="s">
        <v>1212</v>
      </c>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241</v>
      </c>
      <c r="B160" s="64" t="s">
        <v>334</v>
      </c>
      <c r="C160" s="65" t="s">
        <v>3273</v>
      </c>
      <c r="D160" s="66">
        <v>3</v>
      </c>
      <c r="E160" s="67" t="s">
        <v>132</v>
      </c>
      <c r="F160" s="68">
        <v>35</v>
      </c>
      <c r="G160" s="65"/>
      <c r="H160" s="69"/>
      <c r="I160" s="70"/>
      <c r="J160" s="70"/>
      <c r="K160" s="34" t="s">
        <v>65</v>
      </c>
      <c r="L160" s="77">
        <v>160</v>
      </c>
      <c r="M160" s="77"/>
      <c r="N160" s="72"/>
      <c r="O160" s="79" t="s">
        <v>402</v>
      </c>
      <c r="P160" s="81">
        <v>43467.70075231481</v>
      </c>
      <c r="Q160" s="79" t="s">
        <v>472</v>
      </c>
      <c r="R160" s="79"/>
      <c r="S160" s="79"/>
      <c r="T160" s="79"/>
      <c r="U160" s="79"/>
      <c r="V160" s="82" t="s">
        <v>632</v>
      </c>
      <c r="W160" s="81">
        <v>43467.70075231481</v>
      </c>
      <c r="X160" s="82" t="s">
        <v>718</v>
      </c>
      <c r="Y160" s="79"/>
      <c r="Z160" s="79"/>
      <c r="AA160" s="85" t="s">
        <v>881</v>
      </c>
      <c r="AB160" s="85" t="s">
        <v>999</v>
      </c>
      <c r="AC160" s="79" t="b">
        <v>0</v>
      </c>
      <c r="AD160" s="79">
        <v>3</v>
      </c>
      <c r="AE160" s="85" t="s">
        <v>1102</v>
      </c>
      <c r="AF160" s="79" t="b">
        <v>0</v>
      </c>
      <c r="AG160" s="79" t="s">
        <v>1154</v>
      </c>
      <c r="AH160" s="79"/>
      <c r="AI160" s="85" t="s">
        <v>1072</v>
      </c>
      <c r="AJ160" s="79" t="b">
        <v>0</v>
      </c>
      <c r="AK160" s="79">
        <v>0</v>
      </c>
      <c r="AL160" s="85" t="s">
        <v>1072</v>
      </c>
      <c r="AM160" s="79" t="s">
        <v>1160</v>
      </c>
      <c r="AN160" s="79" t="b">
        <v>0</v>
      </c>
      <c r="AO160" s="85" t="s">
        <v>999</v>
      </c>
      <c r="AP160" s="79" t="s">
        <v>176</v>
      </c>
      <c r="AQ160" s="79">
        <v>0</v>
      </c>
      <c r="AR160" s="79">
        <v>0</v>
      </c>
      <c r="AS160" s="79" t="s">
        <v>1171</v>
      </c>
      <c r="AT160" s="79" t="s">
        <v>1177</v>
      </c>
      <c r="AU160" s="79" t="s">
        <v>1178</v>
      </c>
      <c r="AV160" s="79" t="s">
        <v>1183</v>
      </c>
      <c r="AW160" s="79" t="s">
        <v>1192</v>
      </c>
      <c r="AX160" s="79" t="s">
        <v>1201</v>
      </c>
      <c r="AY160" s="79" t="s">
        <v>1207</v>
      </c>
      <c r="AZ160" s="82" t="s">
        <v>1212</v>
      </c>
      <c r="BA160">
        <v>1</v>
      </c>
      <c r="BB160" s="78" t="str">
        <f>REPLACE(INDEX(GroupVertices[Group],MATCH(Edges[[#This Row],[Vertex 1]],GroupVertices[Vertex],0)),1,1,"")</f>
        <v>1</v>
      </c>
      <c r="BC160" s="78" t="str">
        <f>REPLACE(INDEX(GroupVertices[Group],MATCH(Edges[[#This Row],[Vertex 2]],GroupVertices[Vertex],0)),1,1,"")</f>
        <v>1</v>
      </c>
      <c r="BD160" s="48">
        <v>2</v>
      </c>
      <c r="BE160" s="49">
        <v>7.407407407407407</v>
      </c>
      <c r="BF160" s="48">
        <v>1</v>
      </c>
      <c r="BG160" s="49">
        <v>3.7037037037037037</v>
      </c>
      <c r="BH160" s="48">
        <v>0</v>
      </c>
      <c r="BI160" s="49">
        <v>0</v>
      </c>
      <c r="BJ160" s="48">
        <v>24</v>
      </c>
      <c r="BK160" s="49">
        <v>88.88888888888889</v>
      </c>
      <c r="BL160" s="48">
        <v>27</v>
      </c>
    </row>
    <row r="161" spans="1:64" ht="15">
      <c r="A161" s="64" t="s">
        <v>241</v>
      </c>
      <c r="B161" s="64" t="s">
        <v>335</v>
      </c>
      <c r="C161" s="65" t="s">
        <v>3273</v>
      </c>
      <c r="D161" s="66">
        <v>3</v>
      </c>
      <c r="E161" s="67" t="s">
        <v>132</v>
      </c>
      <c r="F161" s="68">
        <v>35</v>
      </c>
      <c r="G161" s="65"/>
      <c r="H161" s="69"/>
      <c r="I161" s="70"/>
      <c r="J161" s="70"/>
      <c r="K161" s="34" t="s">
        <v>65</v>
      </c>
      <c r="L161" s="77">
        <v>161</v>
      </c>
      <c r="M161" s="77"/>
      <c r="N161" s="72"/>
      <c r="O161" s="79" t="s">
        <v>402</v>
      </c>
      <c r="P161" s="81">
        <v>43468.029282407406</v>
      </c>
      <c r="Q161" s="79" t="s">
        <v>473</v>
      </c>
      <c r="R161" s="79"/>
      <c r="S161" s="79"/>
      <c r="T161" s="79"/>
      <c r="U161" s="79"/>
      <c r="V161" s="82" t="s">
        <v>632</v>
      </c>
      <c r="W161" s="81">
        <v>43468.029282407406</v>
      </c>
      <c r="X161" s="82" t="s">
        <v>719</v>
      </c>
      <c r="Y161" s="79"/>
      <c r="Z161" s="79"/>
      <c r="AA161" s="85" t="s">
        <v>882</v>
      </c>
      <c r="AB161" s="85" t="s">
        <v>1000</v>
      </c>
      <c r="AC161" s="79" t="b">
        <v>0</v>
      </c>
      <c r="AD161" s="79">
        <v>2</v>
      </c>
      <c r="AE161" s="85" t="s">
        <v>1103</v>
      </c>
      <c r="AF161" s="79" t="b">
        <v>0</v>
      </c>
      <c r="AG161" s="79" t="s">
        <v>1154</v>
      </c>
      <c r="AH161" s="79"/>
      <c r="AI161" s="85" t="s">
        <v>1072</v>
      </c>
      <c r="AJ161" s="79" t="b">
        <v>0</v>
      </c>
      <c r="AK161" s="79">
        <v>0</v>
      </c>
      <c r="AL161" s="85" t="s">
        <v>1072</v>
      </c>
      <c r="AM161" s="79" t="s">
        <v>1160</v>
      </c>
      <c r="AN161" s="79" t="b">
        <v>0</v>
      </c>
      <c r="AO161" s="85" t="s">
        <v>1000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248</v>
      </c>
      <c r="B162" s="64" t="s">
        <v>241</v>
      </c>
      <c r="C162" s="65" t="s">
        <v>3273</v>
      </c>
      <c r="D162" s="66">
        <v>3</v>
      </c>
      <c r="E162" s="67" t="s">
        <v>132</v>
      </c>
      <c r="F162" s="68">
        <v>35</v>
      </c>
      <c r="G162" s="65"/>
      <c r="H162" s="69"/>
      <c r="I162" s="70"/>
      <c r="J162" s="70"/>
      <c r="K162" s="34" t="s">
        <v>66</v>
      </c>
      <c r="L162" s="77">
        <v>162</v>
      </c>
      <c r="M162" s="77"/>
      <c r="N162" s="72"/>
      <c r="O162" s="79" t="s">
        <v>402</v>
      </c>
      <c r="P162" s="81">
        <v>43468.03528935185</v>
      </c>
      <c r="Q162" s="79" t="s">
        <v>474</v>
      </c>
      <c r="R162" s="79"/>
      <c r="S162" s="79"/>
      <c r="T162" s="79"/>
      <c r="U162" s="79"/>
      <c r="V162" s="82" t="s">
        <v>639</v>
      </c>
      <c r="W162" s="81">
        <v>43468.03528935185</v>
      </c>
      <c r="X162" s="82" t="s">
        <v>720</v>
      </c>
      <c r="Y162" s="79"/>
      <c r="Z162" s="79"/>
      <c r="AA162" s="85" t="s">
        <v>883</v>
      </c>
      <c r="AB162" s="85" t="s">
        <v>884</v>
      </c>
      <c r="AC162" s="79" t="b">
        <v>0</v>
      </c>
      <c r="AD162" s="79">
        <v>0</v>
      </c>
      <c r="AE162" s="85" t="s">
        <v>1071</v>
      </c>
      <c r="AF162" s="79" t="b">
        <v>0</v>
      </c>
      <c r="AG162" s="79" t="s">
        <v>1154</v>
      </c>
      <c r="AH162" s="79"/>
      <c r="AI162" s="85" t="s">
        <v>1072</v>
      </c>
      <c r="AJ162" s="79" t="b">
        <v>0</v>
      </c>
      <c r="AK162" s="79">
        <v>0</v>
      </c>
      <c r="AL162" s="85" t="s">
        <v>1072</v>
      </c>
      <c r="AM162" s="79" t="s">
        <v>1161</v>
      </c>
      <c r="AN162" s="79" t="b">
        <v>0</v>
      </c>
      <c r="AO162" s="85" t="s">
        <v>884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15</v>
      </c>
      <c r="BK162" s="49">
        <v>100</v>
      </c>
      <c r="BL162" s="48">
        <v>15</v>
      </c>
    </row>
    <row r="163" spans="1:64" ht="15">
      <c r="A163" s="64" t="s">
        <v>241</v>
      </c>
      <c r="B163" s="64" t="s">
        <v>248</v>
      </c>
      <c r="C163" s="65" t="s">
        <v>3273</v>
      </c>
      <c r="D163" s="66">
        <v>3</v>
      </c>
      <c r="E163" s="67" t="s">
        <v>132</v>
      </c>
      <c r="F163" s="68">
        <v>35</v>
      </c>
      <c r="G163" s="65"/>
      <c r="H163" s="69"/>
      <c r="I163" s="70"/>
      <c r="J163" s="70"/>
      <c r="K163" s="34" t="s">
        <v>66</v>
      </c>
      <c r="L163" s="77">
        <v>163</v>
      </c>
      <c r="M163" s="77"/>
      <c r="N163" s="72"/>
      <c r="O163" s="79" t="s">
        <v>402</v>
      </c>
      <c r="P163" s="81">
        <v>43468.03061342592</v>
      </c>
      <c r="Q163" s="79" t="s">
        <v>475</v>
      </c>
      <c r="R163" s="79"/>
      <c r="S163" s="79"/>
      <c r="T163" s="79"/>
      <c r="U163" s="79"/>
      <c r="V163" s="82" t="s">
        <v>632</v>
      </c>
      <c r="W163" s="81">
        <v>43468.03061342592</v>
      </c>
      <c r="X163" s="82" t="s">
        <v>721</v>
      </c>
      <c r="Y163" s="79"/>
      <c r="Z163" s="79"/>
      <c r="AA163" s="85" t="s">
        <v>884</v>
      </c>
      <c r="AB163" s="85" t="s">
        <v>1001</v>
      </c>
      <c r="AC163" s="79" t="b">
        <v>0</v>
      </c>
      <c r="AD163" s="79">
        <v>2</v>
      </c>
      <c r="AE163" s="85" t="s">
        <v>1104</v>
      </c>
      <c r="AF163" s="79" t="b">
        <v>0</v>
      </c>
      <c r="AG163" s="79" t="s">
        <v>1154</v>
      </c>
      <c r="AH163" s="79"/>
      <c r="AI163" s="85" t="s">
        <v>1072</v>
      </c>
      <c r="AJ163" s="79" t="b">
        <v>0</v>
      </c>
      <c r="AK163" s="79">
        <v>0</v>
      </c>
      <c r="AL163" s="85" t="s">
        <v>1072</v>
      </c>
      <c r="AM163" s="79" t="s">
        <v>1160</v>
      </c>
      <c r="AN163" s="79" t="b">
        <v>0</v>
      </c>
      <c r="AO163" s="85" t="s">
        <v>1001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3.3333333333333335</v>
      </c>
      <c r="BF163" s="48">
        <v>1</v>
      </c>
      <c r="BG163" s="49">
        <v>3.3333333333333335</v>
      </c>
      <c r="BH163" s="48">
        <v>0</v>
      </c>
      <c r="BI163" s="49">
        <v>0</v>
      </c>
      <c r="BJ163" s="48">
        <v>28</v>
      </c>
      <c r="BK163" s="49">
        <v>93.33333333333333</v>
      </c>
      <c r="BL163" s="48">
        <v>30</v>
      </c>
    </row>
    <row r="164" spans="1:64" ht="15">
      <c r="A164" s="64" t="s">
        <v>241</v>
      </c>
      <c r="B164" s="64" t="s">
        <v>336</v>
      </c>
      <c r="C164" s="65" t="s">
        <v>3273</v>
      </c>
      <c r="D164" s="66">
        <v>3</v>
      </c>
      <c r="E164" s="67" t="s">
        <v>132</v>
      </c>
      <c r="F164" s="68">
        <v>35</v>
      </c>
      <c r="G164" s="65"/>
      <c r="H164" s="69"/>
      <c r="I164" s="70"/>
      <c r="J164" s="70"/>
      <c r="K164" s="34" t="s">
        <v>65</v>
      </c>
      <c r="L164" s="77">
        <v>164</v>
      </c>
      <c r="M164" s="77"/>
      <c r="N164" s="72"/>
      <c r="O164" s="79" t="s">
        <v>402</v>
      </c>
      <c r="P164" s="81">
        <v>43468.03314814815</v>
      </c>
      <c r="Q164" s="79" t="s">
        <v>476</v>
      </c>
      <c r="R164" s="79"/>
      <c r="S164" s="79"/>
      <c r="T164" s="79"/>
      <c r="U164" s="79"/>
      <c r="V164" s="82" t="s">
        <v>632</v>
      </c>
      <c r="W164" s="81">
        <v>43468.03314814815</v>
      </c>
      <c r="X164" s="82" t="s">
        <v>722</v>
      </c>
      <c r="Y164" s="79"/>
      <c r="Z164" s="79"/>
      <c r="AA164" s="85" t="s">
        <v>885</v>
      </c>
      <c r="AB164" s="85" t="s">
        <v>1002</v>
      </c>
      <c r="AC164" s="79" t="b">
        <v>0</v>
      </c>
      <c r="AD164" s="79">
        <v>1</v>
      </c>
      <c r="AE164" s="85" t="s">
        <v>1105</v>
      </c>
      <c r="AF164" s="79" t="b">
        <v>0</v>
      </c>
      <c r="AG164" s="79" t="s">
        <v>1154</v>
      </c>
      <c r="AH164" s="79"/>
      <c r="AI164" s="85" t="s">
        <v>1072</v>
      </c>
      <c r="AJ164" s="79" t="b">
        <v>0</v>
      </c>
      <c r="AK164" s="79">
        <v>0</v>
      </c>
      <c r="AL164" s="85" t="s">
        <v>1072</v>
      </c>
      <c r="AM164" s="79" t="s">
        <v>1160</v>
      </c>
      <c r="AN164" s="79" t="b">
        <v>0</v>
      </c>
      <c r="AO164" s="85" t="s">
        <v>1002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14.285714285714286</v>
      </c>
      <c r="BF164" s="48">
        <v>0</v>
      </c>
      <c r="BG164" s="49">
        <v>0</v>
      </c>
      <c r="BH164" s="48">
        <v>0</v>
      </c>
      <c r="BI164" s="49">
        <v>0</v>
      </c>
      <c r="BJ164" s="48">
        <v>6</v>
      </c>
      <c r="BK164" s="49">
        <v>85.71428571428571</v>
      </c>
      <c r="BL164" s="48">
        <v>7</v>
      </c>
    </row>
    <row r="165" spans="1:64" ht="15">
      <c r="A165" s="64" t="s">
        <v>249</v>
      </c>
      <c r="B165" s="64" t="s">
        <v>241</v>
      </c>
      <c r="C165" s="65" t="s">
        <v>3273</v>
      </c>
      <c r="D165" s="66">
        <v>3</v>
      </c>
      <c r="E165" s="67" t="s">
        <v>132</v>
      </c>
      <c r="F165" s="68">
        <v>35</v>
      </c>
      <c r="G165" s="65"/>
      <c r="H165" s="69"/>
      <c r="I165" s="70"/>
      <c r="J165" s="70"/>
      <c r="K165" s="34" t="s">
        <v>66</v>
      </c>
      <c r="L165" s="77">
        <v>165</v>
      </c>
      <c r="M165" s="77"/>
      <c r="N165" s="72"/>
      <c r="O165" s="79" t="s">
        <v>402</v>
      </c>
      <c r="P165" s="81">
        <v>43468.74931712963</v>
      </c>
      <c r="Q165" s="79" t="s">
        <v>477</v>
      </c>
      <c r="R165" s="79"/>
      <c r="S165" s="79"/>
      <c r="T165" s="79"/>
      <c r="U165" s="79"/>
      <c r="V165" s="82" t="s">
        <v>640</v>
      </c>
      <c r="W165" s="81">
        <v>43468.74931712963</v>
      </c>
      <c r="X165" s="82" t="s">
        <v>723</v>
      </c>
      <c r="Y165" s="79"/>
      <c r="Z165" s="79"/>
      <c r="AA165" s="85" t="s">
        <v>886</v>
      </c>
      <c r="AB165" s="85" t="s">
        <v>887</v>
      </c>
      <c r="AC165" s="79" t="b">
        <v>0</v>
      </c>
      <c r="AD165" s="79">
        <v>0</v>
      </c>
      <c r="AE165" s="85" t="s">
        <v>1071</v>
      </c>
      <c r="AF165" s="79" t="b">
        <v>0</v>
      </c>
      <c r="AG165" s="79" t="s">
        <v>1153</v>
      </c>
      <c r="AH165" s="79"/>
      <c r="AI165" s="85" t="s">
        <v>1072</v>
      </c>
      <c r="AJ165" s="79" t="b">
        <v>0</v>
      </c>
      <c r="AK165" s="79">
        <v>0</v>
      </c>
      <c r="AL165" s="85" t="s">
        <v>1072</v>
      </c>
      <c r="AM165" s="79" t="s">
        <v>1166</v>
      </c>
      <c r="AN165" s="79" t="b">
        <v>0</v>
      </c>
      <c r="AO165" s="85" t="s">
        <v>887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1</v>
      </c>
      <c r="BD165" s="48">
        <v>0</v>
      </c>
      <c r="BE165" s="49">
        <v>0</v>
      </c>
      <c r="BF165" s="48">
        <v>0</v>
      </c>
      <c r="BG165" s="49">
        <v>0</v>
      </c>
      <c r="BH165" s="48">
        <v>0</v>
      </c>
      <c r="BI165" s="49">
        <v>0</v>
      </c>
      <c r="BJ165" s="48">
        <v>1</v>
      </c>
      <c r="BK165" s="49">
        <v>100</v>
      </c>
      <c r="BL165" s="48">
        <v>1</v>
      </c>
    </row>
    <row r="166" spans="1:64" ht="15">
      <c r="A166" s="64" t="s">
        <v>241</v>
      </c>
      <c r="B166" s="64" t="s">
        <v>249</v>
      </c>
      <c r="C166" s="65" t="s">
        <v>3273</v>
      </c>
      <c r="D166" s="66">
        <v>3</v>
      </c>
      <c r="E166" s="67" t="s">
        <v>132</v>
      </c>
      <c r="F166" s="68">
        <v>35</v>
      </c>
      <c r="G166" s="65"/>
      <c r="H166" s="69"/>
      <c r="I166" s="70"/>
      <c r="J166" s="70"/>
      <c r="K166" s="34" t="s">
        <v>66</v>
      </c>
      <c r="L166" s="77">
        <v>166</v>
      </c>
      <c r="M166" s="77"/>
      <c r="N166" s="72"/>
      <c r="O166" s="79" t="s">
        <v>401</v>
      </c>
      <c r="P166" s="81">
        <v>43468.17594907407</v>
      </c>
      <c r="Q166" s="79" t="s">
        <v>478</v>
      </c>
      <c r="R166" s="82" t="s">
        <v>579</v>
      </c>
      <c r="S166" s="79" t="s">
        <v>589</v>
      </c>
      <c r="T166" s="79"/>
      <c r="U166" s="79"/>
      <c r="V166" s="82" t="s">
        <v>632</v>
      </c>
      <c r="W166" s="81">
        <v>43468.17594907407</v>
      </c>
      <c r="X166" s="82" t="s">
        <v>724</v>
      </c>
      <c r="Y166" s="79"/>
      <c r="Z166" s="79"/>
      <c r="AA166" s="85" t="s">
        <v>887</v>
      </c>
      <c r="AB166" s="79"/>
      <c r="AC166" s="79" t="b">
        <v>0</v>
      </c>
      <c r="AD166" s="79">
        <v>0</v>
      </c>
      <c r="AE166" s="85" t="s">
        <v>1072</v>
      </c>
      <c r="AF166" s="79" t="b">
        <v>0</v>
      </c>
      <c r="AG166" s="79" t="s">
        <v>1154</v>
      </c>
      <c r="AH166" s="79"/>
      <c r="AI166" s="85" t="s">
        <v>1072</v>
      </c>
      <c r="AJ166" s="79" t="b">
        <v>0</v>
      </c>
      <c r="AK166" s="79">
        <v>0</v>
      </c>
      <c r="AL166" s="85" t="s">
        <v>1072</v>
      </c>
      <c r="AM166" s="79" t="s">
        <v>1160</v>
      </c>
      <c r="AN166" s="79" t="b">
        <v>1</v>
      </c>
      <c r="AO166" s="85" t="s">
        <v>887</v>
      </c>
      <c r="AP166" s="79" t="s">
        <v>176</v>
      </c>
      <c r="AQ166" s="79">
        <v>0</v>
      </c>
      <c r="AR166" s="79">
        <v>0</v>
      </c>
      <c r="AS166" s="79" t="s">
        <v>1173</v>
      </c>
      <c r="AT166" s="79" t="s">
        <v>1177</v>
      </c>
      <c r="AU166" s="79" t="s">
        <v>1178</v>
      </c>
      <c r="AV166" s="79" t="s">
        <v>1183</v>
      </c>
      <c r="AW166" s="79" t="s">
        <v>1192</v>
      </c>
      <c r="AX166" s="79" t="s">
        <v>1201</v>
      </c>
      <c r="AY166" s="79" t="s">
        <v>1207</v>
      </c>
      <c r="AZ166" s="82" t="s">
        <v>1212</v>
      </c>
      <c r="BA166">
        <v>1</v>
      </c>
      <c r="BB166" s="78" t="str">
        <f>REPLACE(INDEX(GroupVertices[Group],MATCH(Edges[[#This Row],[Vertex 1]],GroupVertices[Vertex],0)),1,1,"")</f>
        <v>1</v>
      </c>
      <c r="BC166" s="78" t="str">
        <f>REPLACE(INDEX(GroupVertices[Group],MATCH(Edges[[#This Row],[Vertex 2]],GroupVertices[Vertex],0)),1,1,"")</f>
        <v>6</v>
      </c>
      <c r="BD166" s="48">
        <v>0</v>
      </c>
      <c r="BE166" s="49">
        <v>0</v>
      </c>
      <c r="BF166" s="48">
        <v>0</v>
      </c>
      <c r="BG166" s="49">
        <v>0</v>
      </c>
      <c r="BH166" s="48">
        <v>0</v>
      </c>
      <c r="BI166" s="49">
        <v>0</v>
      </c>
      <c r="BJ166" s="48">
        <v>17</v>
      </c>
      <c r="BK166" s="49">
        <v>100</v>
      </c>
      <c r="BL166" s="48">
        <v>17</v>
      </c>
    </row>
    <row r="167" spans="1:64" ht="15">
      <c r="A167" s="64" t="s">
        <v>241</v>
      </c>
      <c r="B167" s="64" t="s">
        <v>337</v>
      </c>
      <c r="C167" s="65" t="s">
        <v>3274</v>
      </c>
      <c r="D167" s="66">
        <v>10</v>
      </c>
      <c r="E167" s="67" t="s">
        <v>136</v>
      </c>
      <c r="F167" s="68">
        <v>12</v>
      </c>
      <c r="G167" s="65"/>
      <c r="H167" s="69"/>
      <c r="I167" s="70"/>
      <c r="J167" s="70"/>
      <c r="K167" s="34" t="s">
        <v>65</v>
      </c>
      <c r="L167" s="77">
        <v>167</v>
      </c>
      <c r="M167" s="77"/>
      <c r="N167" s="72"/>
      <c r="O167" s="79" t="s">
        <v>402</v>
      </c>
      <c r="P167" s="81">
        <v>43439.98165509259</v>
      </c>
      <c r="Q167" s="79" t="s">
        <v>479</v>
      </c>
      <c r="R167" s="79"/>
      <c r="S167" s="79"/>
      <c r="T167" s="79"/>
      <c r="U167" s="79"/>
      <c r="V167" s="82" t="s">
        <v>632</v>
      </c>
      <c r="W167" s="81">
        <v>43439.98165509259</v>
      </c>
      <c r="X167" s="82" t="s">
        <v>725</v>
      </c>
      <c r="Y167" s="79"/>
      <c r="Z167" s="79"/>
      <c r="AA167" s="85" t="s">
        <v>888</v>
      </c>
      <c r="AB167" s="85" t="s">
        <v>1003</v>
      </c>
      <c r="AC167" s="79" t="b">
        <v>0</v>
      </c>
      <c r="AD167" s="79">
        <v>2</v>
      </c>
      <c r="AE167" s="85" t="s">
        <v>1106</v>
      </c>
      <c r="AF167" s="79" t="b">
        <v>0</v>
      </c>
      <c r="AG167" s="79" t="s">
        <v>1154</v>
      </c>
      <c r="AH167" s="79"/>
      <c r="AI167" s="85" t="s">
        <v>1072</v>
      </c>
      <c r="AJ167" s="79" t="b">
        <v>0</v>
      </c>
      <c r="AK167" s="79">
        <v>1</v>
      </c>
      <c r="AL167" s="85" t="s">
        <v>1072</v>
      </c>
      <c r="AM167" s="79" t="s">
        <v>1160</v>
      </c>
      <c r="AN167" s="79" t="b">
        <v>0</v>
      </c>
      <c r="AO167" s="85" t="s">
        <v>1003</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241</v>
      </c>
      <c r="B168" s="64" t="s">
        <v>337</v>
      </c>
      <c r="C168" s="65" t="s">
        <v>3274</v>
      </c>
      <c r="D168" s="66">
        <v>10</v>
      </c>
      <c r="E168" s="67" t="s">
        <v>136</v>
      </c>
      <c r="F168" s="68">
        <v>12</v>
      </c>
      <c r="G168" s="65"/>
      <c r="H168" s="69"/>
      <c r="I168" s="70"/>
      <c r="J168" s="70"/>
      <c r="K168" s="34" t="s">
        <v>65</v>
      </c>
      <c r="L168" s="77">
        <v>168</v>
      </c>
      <c r="M168" s="77"/>
      <c r="N168" s="72"/>
      <c r="O168" s="79" t="s">
        <v>402</v>
      </c>
      <c r="P168" s="81">
        <v>43469.63701388889</v>
      </c>
      <c r="Q168" s="79" t="s">
        <v>480</v>
      </c>
      <c r="R168" s="79"/>
      <c r="S168" s="79"/>
      <c r="T168" s="79"/>
      <c r="U168" s="79"/>
      <c r="V168" s="82" t="s">
        <v>632</v>
      </c>
      <c r="W168" s="81">
        <v>43469.63701388889</v>
      </c>
      <c r="X168" s="82" t="s">
        <v>726</v>
      </c>
      <c r="Y168" s="79"/>
      <c r="Z168" s="79"/>
      <c r="AA168" s="85" t="s">
        <v>889</v>
      </c>
      <c r="AB168" s="85" t="s">
        <v>1004</v>
      </c>
      <c r="AC168" s="79" t="b">
        <v>0</v>
      </c>
      <c r="AD168" s="79">
        <v>1</v>
      </c>
      <c r="AE168" s="85" t="s">
        <v>1106</v>
      </c>
      <c r="AF168" s="79" t="b">
        <v>0</v>
      </c>
      <c r="AG168" s="79" t="s">
        <v>1154</v>
      </c>
      <c r="AH168" s="79"/>
      <c r="AI168" s="85" t="s">
        <v>1072</v>
      </c>
      <c r="AJ168" s="79" t="b">
        <v>0</v>
      </c>
      <c r="AK168" s="79">
        <v>0</v>
      </c>
      <c r="AL168" s="85" t="s">
        <v>1072</v>
      </c>
      <c r="AM168" s="79" t="s">
        <v>1160</v>
      </c>
      <c r="AN168" s="79" t="b">
        <v>0</v>
      </c>
      <c r="AO168" s="85" t="s">
        <v>1004</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2</v>
      </c>
      <c r="BG168" s="49">
        <v>28.571428571428573</v>
      </c>
      <c r="BH168" s="48">
        <v>0</v>
      </c>
      <c r="BI168" s="49">
        <v>0</v>
      </c>
      <c r="BJ168" s="48">
        <v>5</v>
      </c>
      <c r="BK168" s="49">
        <v>71.42857142857143</v>
      </c>
      <c r="BL168" s="48">
        <v>7</v>
      </c>
    </row>
    <row r="169" spans="1:64" ht="15">
      <c r="A169" s="64" t="s">
        <v>241</v>
      </c>
      <c r="B169" s="64" t="s">
        <v>338</v>
      </c>
      <c r="C169" s="65" t="s">
        <v>3273</v>
      </c>
      <c r="D169" s="66">
        <v>3</v>
      </c>
      <c r="E169" s="67" t="s">
        <v>132</v>
      </c>
      <c r="F169" s="68">
        <v>35</v>
      </c>
      <c r="G169" s="65"/>
      <c r="H169" s="69"/>
      <c r="I169" s="70"/>
      <c r="J169" s="70"/>
      <c r="K169" s="34" t="s">
        <v>65</v>
      </c>
      <c r="L169" s="77">
        <v>169</v>
      </c>
      <c r="M169" s="77"/>
      <c r="N169" s="72"/>
      <c r="O169" s="79" t="s">
        <v>401</v>
      </c>
      <c r="P169" s="81">
        <v>43472.07200231482</v>
      </c>
      <c r="Q169" s="79" t="s">
        <v>481</v>
      </c>
      <c r="R169" s="79"/>
      <c r="S169" s="79"/>
      <c r="T169" s="79"/>
      <c r="U169" s="79"/>
      <c r="V169" s="82" t="s">
        <v>632</v>
      </c>
      <c r="W169" s="81">
        <v>43472.07200231482</v>
      </c>
      <c r="X169" s="82" t="s">
        <v>727</v>
      </c>
      <c r="Y169" s="79"/>
      <c r="Z169" s="79"/>
      <c r="AA169" s="85" t="s">
        <v>890</v>
      </c>
      <c r="AB169" s="85" t="s">
        <v>1005</v>
      </c>
      <c r="AC169" s="79" t="b">
        <v>0</v>
      </c>
      <c r="AD169" s="79">
        <v>0</v>
      </c>
      <c r="AE169" s="85" t="s">
        <v>1107</v>
      </c>
      <c r="AF169" s="79" t="b">
        <v>0</v>
      </c>
      <c r="AG169" s="79" t="s">
        <v>1154</v>
      </c>
      <c r="AH169" s="79"/>
      <c r="AI169" s="85" t="s">
        <v>1072</v>
      </c>
      <c r="AJ169" s="79" t="b">
        <v>0</v>
      </c>
      <c r="AK169" s="79">
        <v>0</v>
      </c>
      <c r="AL169" s="85" t="s">
        <v>1072</v>
      </c>
      <c r="AM169" s="79" t="s">
        <v>1160</v>
      </c>
      <c r="AN169" s="79" t="b">
        <v>0</v>
      </c>
      <c r="AO169" s="85" t="s">
        <v>1005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241</v>
      </c>
      <c r="B170" s="64" t="s">
        <v>339</v>
      </c>
      <c r="C170" s="65" t="s">
        <v>3274</v>
      </c>
      <c r="D170" s="66">
        <v>10</v>
      </c>
      <c r="E170" s="67" t="s">
        <v>136</v>
      </c>
      <c r="F170" s="68">
        <v>12</v>
      </c>
      <c r="G170" s="65"/>
      <c r="H170" s="69"/>
      <c r="I170" s="70"/>
      <c r="J170" s="70"/>
      <c r="K170" s="34" t="s">
        <v>65</v>
      </c>
      <c r="L170" s="77">
        <v>170</v>
      </c>
      <c r="M170" s="77"/>
      <c r="N170" s="72"/>
      <c r="O170" s="79" t="s">
        <v>402</v>
      </c>
      <c r="P170" s="81">
        <v>43439.97965277778</v>
      </c>
      <c r="Q170" s="79" t="s">
        <v>482</v>
      </c>
      <c r="R170" s="79"/>
      <c r="S170" s="79"/>
      <c r="T170" s="79"/>
      <c r="U170" s="79"/>
      <c r="V170" s="82" t="s">
        <v>632</v>
      </c>
      <c r="W170" s="81">
        <v>43439.97965277778</v>
      </c>
      <c r="X170" s="82" t="s">
        <v>728</v>
      </c>
      <c r="Y170" s="79"/>
      <c r="Z170" s="79"/>
      <c r="AA170" s="85" t="s">
        <v>891</v>
      </c>
      <c r="AB170" s="85" t="s">
        <v>1006</v>
      </c>
      <c r="AC170" s="79" t="b">
        <v>0</v>
      </c>
      <c r="AD170" s="79">
        <v>0</v>
      </c>
      <c r="AE170" s="85" t="s">
        <v>1107</v>
      </c>
      <c r="AF170" s="79" t="b">
        <v>0</v>
      </c>
      <c r="AG170" s="79" t="s">
        <v>1154</v>
      </c>
      <c r="AH170" s="79"/>
      <c r="AI170" s="85" t="s">
        <v>1072</v>
      </c>
      <c r="AJ170" s="79" t="b">
        <v>0</v>
      </c>
      <c r="AK170" s="79">
        <v>0</v>
      </c>
      <c r="AL170" s="85" t="s">
        <v>1072</v>
      </c>
      <c r="AM170" s="79" t="s">
        <v>1160</v>
      </c>
      <c r="AN170" s="79" t="b">
        <v>0</v>
      </c>
      <c r="AO170" s="85" t="s">
        <v>1006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7.142857142857143</v>
      </c>
      <c r="BH170" s="48">
        <v>0</v>
      </c>
      <c r="BI170" s="49">
        <v>0</v>
      </c>
      <c r="BJ170" s="48">
        <v>13</v>
      </c>
      <c r="BK170" s="49">
        <v>92.85714285714286</v>
      </c>
      <c r="BL170" s="48">
        <v>14</v>
      </c>
    </row>
    <row r="171" spans="1:64" ht="15">
      <c r="A171" s="64" t="s">
        <v>241</v>
      </c>
      <c r="B171" s="64" t="s">
        <v>339</v>
      </c>
      <c r="C171" s="65" t="s">
        <v>3274</v>
      </c>
      <c r="D171" s="66">
        <v>10</v>
      </c>
      <c r="E171" s="67" t="s">
        <v>136</v>
      </c>
      <c r="F171" s="68">
        <v>12</v>
      </c>
      <c r="G171" s="65"/>
      <c r="H171" s="69"/>
      <c r="I171" s="70"/>
      <c r="J171" s="70"/>
      <c r="K171" s="34" t="s">
        <v>65</v>
      </c>
      <c r="L171" s="77">
        <v>171</v>
      </c>
      <c r="M171" s="77"/>
      <c r="N171" s="72"/>
      <c r="O171" s="79" t="s">
        <v>402</v>
      </c>
      <c r="P171" s="81">
        <v>43472.07200231482</v>
      </c>
      <c r="Q171" s="79" t="s">
        <v>481</v>
      </c>
      <c r="R171" s="79"/>
      <c r="S171" s="79"/>
      <c r="T171" s="79"/>
      <c r="U171" s="79"/>
      <c r="V171" s="82" t="s">
        <v>632</v>
      </c>
      <c r="W171" s="81">
        <v>43472.07200231482</v>
      </c>
      <c r="X171" s="82" t="s">
        <v>727</v>
      </c>
      <c r="Y171" s="79"/>
      <c r="Z171" s="79"/>
      <c r="AA171" s="85" t="s">
        <v>890</v>
      </c>
      <c r="AB171" s="85" t="s">
        <v>1005</v>
      </c>
      <c r="AC171" s="79" t="b">
        <v>0</v>
      </c>
      <c r="AD171" s="79">
        <v>0</v>
      </c>
      <c r="AE171" s="85" t="s">
        <v>1107</v>
      </c>
      <c r="AF171" s="79" t="b">
        <v>0</v>
      </c>
      <c r="AG171" s="79" t="s">
        <v>1154</v>
      </c>
      <c r="AH171" s="79"/>
      <c r="AI171" s="85" t="s">
        <v>1072</v>
      </c>
      <c r="AJ171" s="79" t="b">
        <v>0</v>
      </c>
      <c r="AK171" s="79">
        <v>0</v>
      </c>
      <c r="AL171" s="85" t="s">
        <v>1072</v>
      </c>
      <c r="AM171" s="79" t="s">
        <v>1160</v>
      </c>
      <c r="AN171" s="79" t="b">
        <v>0</v>
      </c>
      <c r="AO171" s="85" t="s">
        <v>1005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1</v>
      </c>
      <c r="BE171" s="49">
        <v>16.666666666666668</v>
      </c>
      <c r="BF171" s="48">
        <v>1</v>
      </c>
      <c r="BG171" s="49">
        <v>16.666666666666668</v>
      </c>
      <c r="BH171" s="48">
        <v>0</v>
      </c>
      <c r="BI171" s="49">
        <v>0</v>
      </c>
      <c r="BJ171" s="48">
        <v>4</v>
      </c>
      <c r="BK171" s="49">
        <v>66.66666666666667</v>
      </c>
      <c r="BL171" s="48">
        <v>6</v>
      </c>
    </row>
    <row r="172" spans="1:64" ht="15">
      <c r="A172" s="64" t="s">
        <v>245</v>
      </c>
      <c r="B172" s="64" t="s">
        <v>241</v>
      </c>
      <c r="C172" s="65" t="s">
        <v>3273</v>
      </c>
      <c r="D172" s="66">
        <v>3</v>
      </c>
      <c r="E172" s="67" t="s">
        <v>132</v>
      </c>
      <c r="F172" s="68">
        <v>35</v>
      </c>
      <c r="G172" s="65"/>
      <c r="H172" s="69"/>
      <c r="I172" s="70"/>
      <c r="J172" s="70"/>
      <c r="K172" s="34" t="s">
        <v>66</v>
      </c>
      <c r="L172" s="77">
        <v>172</v>
      </c>
      <c r="M172" s="77"/>
      <c r="N172" s="72"/>
      <c r="O172" s="79" t="s">
        <v>402</v>
      </c>
      <c r="P172" s="81">
        <v>43455.67820601852</v>
      </c>
      <c r="Q172" s="79" t="s">
        <v>456</v>
      </c>
      <c r="R172" s="79"/>
      <c r="S172" s="79"/>
      <c r="T172" s="79"/>
      <c r="U172" s="79"/>
      <c r="V172" s="82" t="s">
        <v>636</v>
      </c>
      <c r="W172" s="81">
        <v>43455.67820601852</v>
      </c>
      <c r="X172" s="82" t="s">
        <v>702</v>
      </c>
      <c r="Y172" s="79"/>
      <c r="Z172" s="79"/>
      <c r="AA172" s="85" t="s">
        <v>865</v>
      </c>
      <c r="AB172" s="85" t="s">
        <v>866</v>
      </c>
      <c r="AC172" s="79" t="b">
        <v>0</v>
      </c>
      <c r="AD172" s="79">
        <v>0</v>
      </c>
      <c r="AE172" s="85" t="s">
        <v>1071</v>
      </c>
      <c r="AF172" s="79" t="b">
        <v>0</v>
      </c>
      <c r="AG172" s="79" t="s">
        <v>1154</v>
      </c>
      <c r="AH172" s="79"/>
      <c r="AI172" s="85" t="s">
        <v>1072</v>
      </c>
      <c r="AJ172" s="79" t="b">
        <v>0</v>
      </c>
      <c r="AK172" s="79">
        <v>0</v>
      </c>
      <c r="AL172" s="85" t="s">
        <v>1072</v>
      </c>
      <c r="AM172" s="79" t="s">
        <v>1162</v>
      </c>
      <c r="AN172" s="79" t="b">
        <v>0</v>
      </c>
      <c r="AO172" s="85" t="s">
        <v>866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241</v>
      </c>
      <c r="B173" s="64" t="s">
        <v>245</v>
      </c>
      <c r="C173" s="65" t="s">
        <v>3274</v>
      </c>
      <c r="D173" s="66">
        <v>10</v>
      </c>
      <c r="E173" s="67" t="s">
        <v>136</v>
      </c>
      <c r="F173" s="68">
        <v>12</v>
      </c>
      <c r="G173" s="65"/>
      <c r="H173" s="69"/>
      <c r="I173" s="70"/>
      <c r="J173" s="70"/>
      <c r="K173" s="34" t="s">
        <v>66</v>
      </c>
      <c r="L173" s="77">
        <v>173</v>
      </c>
      <c r="M173" s="77"/>
      <c r="N173" s="72"/>
      <c r="O173" s="79" t="s">
        <v>402</v>
      </c>
      <c r="P173" s="81">
        <v>43455.039513888885</v>
      </c>
      <c r="Q173" s="79" t="s">
        <v>452</v>
      </c>
      <c r="R173" s="79"/>
      <c r="S173" s="79"/>
      <c r="T173" s="79"/>
      <c r="U173" s="79"/>
      <c r="V173" s="82" t="s">
        <v>632</v>
      </c>
      <c r="W173" s="81">
        <v>43455.039513888885</v>
      </c>
      <c r="X173" s="82" t="s">
        <v>698</v>
      </c>
      <c r="Y173" s="79"/>
      <c r="Z173" s="79"/>
      <c r="AA173" s="85" t="s">
        <v>861</v>
      </c>
      <c r="AB173" s="85" t="s">
        <v>988</v>
      </c>
      <c r="AC173" s="79" t="b">
        <v>0</v>
      </c>
      <c r="AD173" s="79">
        <v>1</v>
      </c>
      <c r="AE173" s="85" t="s">
        <v>1090</v>
      </c>
      <c r="AF173" s="79" t="b">
        <v>0</v>
      </c>
      <c r="AG173" s="79" t="s">
        <v>1154</v>
      </c>
      <c r="AH173" s="79"/>
      <c r="AI173" s="85" t="s">
        <v>1072</v>
      </c>
      <c r="AJ173" s="79" t="b">
        <v>0</v>
      </c>
      <c r="AK173" s="79">
        <v>0</v>
      </c>
      <c r="AL173" s="85" t="s">
        <v>1072</v>
      </c>
      <c r="AM173" s="79" t="s">
        <v>1160</v>
      </c>
      <c r="AN173" s="79" t="b">
        <v>0</v>
      </c>
      <c r="AO173" s="85" t="s">
        <v>988</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1</v>
      </c>
      <c r="BC173" s="78" t="str">
        <f>REPLACE(INDEX(GroupVertices[Group],MATCH(Edges[[#This Row],[Vertex 2]],GroupVertices[Vertex],0)),1,1,"")</f>
        <v>2</v>
      </c>
      <c r="BD173" s="48"/>
      <c r="BE173" s="49"/>
      <c r="BF173" s="48"/>
      <c r="BG173" s="49"/>
      <c r="BH173" s="48"/>
      <c r="BI173" s="49"/>
      <c r="BJ173" s="48"/>
      <c r="BK173" s="49"/>
      <c r="BL173" s="48"/>
    </row>
    <row r="174" spans="1:64" ht="15">
      <c r="A174" s="64" t="s">
        <v>241</v>
      </c>
      <c r="B174" s="64" t="s">
        <v>245</v>
      </c>
      <c r="C174" s="65" t="s">
        <v>3274</v>
      </c>
      <c r="D174" s="66">
        <v>10</v>
      </c>
      <c r="E174" s="67" t="s">
        <v>136</v>
      </c>
      <c r="F174" s="68">
        <v>12</v>
      </c>
      <c r="G174" s="65"/>
      <c r="H174" s="69"/>
      <c r="I174" s="70"/>
      <c r="J174" s="70"/>
      <c r="K174" s="34" t="s">
        <v>66</v>
      </c>
      <c r="L174" s="77">
        <v>174</v>
      </c>
      <c r="M174" s="77"/>
      <c r="N174" s="72"/>
      <c r="O174" s="79" t="s">
        <v>402</v>
      </c>
      <c r="P174" s="81">
        <v>43455.642800925925</v>
      </c>
      <c r="Q174" s="79" t="s">
        <v>457</v>
      </c>
      <c r="R174" s="79"/>
      <c r="S174" s="79"/>
      <c r="T174" s="79"/>
      <c r="U174" s="79"/>
      <c r="V174" s="82" t="s">
        <v>632</v>
      </c>
      <c r="W174" s="81">
        <v>43455.642800925925</v>
      </c>
      <c r="X174" s="82" t="s">
        <v>703</v>
      </c>
      <c r="Y174" s="79"/>
      <c r="Z174" s="79"/>
      <c r="AA174" s="85" t="s">
        <v>866</v>
      </c>
      <c r="AB174" s="85" t="s">
        <v>989</v>
      </c>
      <c r="AC174" s="79" t="b">
        <v>0</v>
      </c>
      <c r="AD174" s="79">
        <v>2</v>
      </c>
      <c r="AE174" s="85" t="s">
        <v>1090</v>
      </c>
      <c r="AF174" s="79" t="b">
        <v>0</v>
      </c>
      <c r="AG174" s="79" t="s">
        <v>1154</v>
      </c>
      <c r="AH174" s="79"/>
      <c r="AI174" s="85" t="s">
        <v>1072</v>
      </c>
      <c r="AJ174" s="79" t="b">
        <v>0</v>
      </c>
      <c r="AK174" s="79">
        <v>0</v>
      </c>
      <c r="AL174" s="85" t="s">
        <v>1072</v>
      </c>
      <c r="AM174" s="79" t="s">
        <v>1160</v>
      </c>
      <c r="AN174" s="79" t="b">
        <v>0</v>
      </c>
      <c r="AO174" s="85" t="s">
        <v>989</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1</v>
      </c>
      <c r="BC174" s="78" t="str">
        <f>REPLACE(INDEX(GroupVertices[Group],MATCH(Edges[[#This Row],[Vertex 2]],GroupVertices[Vertex],0)),1,1,"")</f>
        <v>2</v>
      </c>
      <c r="BD174" s="48"/>
      <c r="BE174" s="49"/>
      <c r="BF174" s="48"/>
      <c r="BG174" s="49"/>
      <c r="BH174" s="48"/>
      <c r="BI174" s="49"/>
      <c r="BJ174" s="48"/>
      <c r="BK174" s="49"/>
      <c r="BL174" s="48"/>
    </row>
    <row r="175" spans="1:64" ht="15">
      <c r="A175" s="64" t="s">
        <v>241</v>
      </c>
      <c r="B175" s="64" t="s">
        <v>245</v>
      </c>
      <c r="C175" s="65" t="s">
        <v>3274</v>
      </c>
      <c r="D175" s="66">
        <v>10</v>
      </c>
      <c r="E175" s="67" t="s">
        <v>136</v>
      </c>
      <c r="F175" s="68">
        <v>12</v>
      </c>
      <c r="G175" s="65"/>
      <c r="H175" s="69"/>
      <c r="I175" s="70"/>
      <c r="J175" s="70"/>
      <c r="K175" s="34" t="s">
        <v>66</v>
      </c>
      <c r="L175" s="77">
        <v>175</v>
      </c>
      <c r="M175" s="77"/>
      <c r="N175" s="72"/>
      <c r="O175" s="79" t="s">
        <v>402</v>
      </c>
      <c r="P175" s="81">
        <v>43455.67935185185</v>
      </c>
      <c r="Q175" s="79" t="s">
        <v>458</v>
      </c>
      <c r="R175" s="79"/>
      <c r="S175" s="79"/>
      <c r="T175" s="79"/>
      <c r="U175" s="79"/>
      <c r="V175" s="82" t="s">
        <v>632</v>
      </c>
      <c r="W175" s="81">
        <v>43455.67935185185</v>
      </c>
      <c r="X175" s="82" t="s">
        <v>704</v>
      </c>
      <c r="Y175" s="79"/>
      <c r="Z175" s="79"/>
      <c r="AA175" s="85" t="s">
        <v>867</v>
      </c>
      <c r="AB175" s="85" t="s">
        <v>865</v>
      </c>
      <c r="AC175" s="79" t="b">
        <v>0</v>
      </c>
      <c r="AD175" s="79">
        <v>2</v>
      </c>
      <c r="AE175" s="85" t="s">
        <v>1090</v>
      </c>
      <c r="AF175" s="79" t="b">
        <v>0</v>
      </c>
      <c r="AG175" s="79" t="s">
        <v>1154</v>
      </c>
      <c r="AH175" s="79"/>
      <c r="AI175" s="85" t="s">
        <v>1072</v>
      </c>
      <c r="AJ175" s="79" t="b">
        <v>0</v>
      </c>
      <c r="AK175" s="79">
        <v>0</v>
      </c>
      <c r="AL175" s="85" t="s">
        <v>1072</v>
      </c>
      <c r="AM175" s="79" t="s">
        <v>1160</v>
      </c>
      <c r="AN175" s="79" t="b">
        <v>0</v>
      </c>
      <c r="AO175" s="85" t="s">
        <v>865</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2</v>
      </c>
      <c r="BD175" s="48"/>
      <c r="BE175" s="49"/>
      <c r="BF175" s="48"/>
      <c r="BG175" s="49"/>
      <c r="BH175" s="48"/>
      <c r="BI175" s="49"/>
      <c r="BJ175" s="48"/>
      <c r="BK175" s="49"/>
      <c r="BL175" s="48"/>
    </row>
    <row r="176" spans="1:64" ht="15">
      <c r="A176" s="64" t="s">
        <v>241</v>
      </c>
      <c r="B176" s="64" t="s">
        <v>245</v>
      </c>
      <c r="C176" s="65" t="s">
        <v>3274</v>
      </c>
      <c r="D176" s="66">
        <v>10</v>
      </c>
      <c r="E176" s="67" t="s">
        <v>136</v>
      </c>
      <c r="F176" s="68">
        <v>12</v>
      </c>
      <c r="G176" s="65"/>
      <c r="H176" s="69"/>
      <c r="I176" s="70"/>
      <c r="J176" s="70"/>
      <c r="K176" s="34" t="s">
        <v>66</v>
      </c>
      <c r="L176" s="77">
        <v>176</v>
      </c>
      <c r="M176" s="77"/>
      <c r="N176" s="72"/>
      <c r="O176" s="79" t="s">
        <v>402</v>
      </c>
      <c r="P176" s="81">
        <v>43476.07611111111</v>
      </c>
      <c r="Q176" s="79" t="s">
        <v>483</v>
      </c>
      <c r="R176" s="79"/>
      <c r="S176" s="79"/>
      <c r="T176" s="79"/>
      <c r="U176" s="79"/>
      <c r="V176" s="82" t="s">
        <v>632</v>
      </c>
      <c r="W176" s="81">
        <v>43476.07611111111</v>
      </c>
      <c r="X176" s="82" t="s">
        <v>729</v>
      </c>
      <c r="Y176" s="79"/>
      <c r="Z176" s="79"/>
      <c r="AA176" s="85" t="s">
        <v>892</v>
      </c>
      <c r="AB176" s="85" t="s">
        <v>1007</v>
      </c>
      <c r="AC176" s="79" t="b">
        <v>0</v>
      </c>
      <c r="AD176" s="79">
        <v>2</v>
      </c>
      <c r="AE176" s="85" t="s">
        <v>1090</v>
      </c>
      <c r="AF176" s="79" t="b">
        <v>0</v>
      </c>
      <c r="AG176" s="79" t="s">
        <v>1153</v>
      </c>
      <c r="AH176" s="79"/>
      <c r="AI176" s="85" t="s">
        <v>1072</v>
      </c>
      <c r="AJ176" s="79" t="b">
        <v>0</v>
      </c>
      <c r="AK176" s="79">
        <v>1</v>
      </c>
      <c r="AL176" s="85" t="s">
        <v>1072</v>
      </c>
      <c r="AM176" s="79" t="s">
        <v>1160</v>
      </c>
      <c r="AN176" s="79" t="b">
        <v>0</v>
      </c>
      <c r="AO176" s="85" t="s">
        <v>1007</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2</v>
      </c>
      <c r="BD176" s="48">
        <v>0</v>
      </c>
      <c r="BE176" s="49">
        <v>0</v>
      </c>
      <c r="BF176" s="48">
        <v>0</v>
      </c>
      <c r="BG176" s="49">
        <v>0</v>
      </c>
      <c r="BH176" s="48">
        <v>0</v>
      </c>
      <c r="BI176" s="49">
        <v>0</v>
      </c>
      <c r="BJ176" s="48">
        <v>1</v>
      </c>
      <c r="BK176" s="49">
        <v>100</v>
      </c>
      <c r="BL176" s="48">
        <v>1</v>
      </c>
    </row>
    <row r="177" spans="1:64" ht="15">
      <c r="A177" s="64" t="s">
        <v>241</v>
      </c>
      <c r="B177" s="64" t="s">
        <v>340</v>
      </c>
      <c r="C177" s="65" t="s">
        <v>3273</v>
      </c>
      <c r="D177" s="66">
        <v>3</v>
      </c>
      <c r="E177" s="67" t="s">
        <v>132</v>
      </c>
      <c r="F177" s="68">
        <v>35</v>
      </c>
      <c r="G177" s="65"/>
      <c r="H177" s="69"/>
      <c r="I177" s="70"/>
      <c r="J177" s="70"/>
      <c r="K177" s="34" t="s">
        <v>65</v>
      </c>
      <c r="L177" s="77">
        <v>177</v>
      </c>
      <c r="M177" s="77"/>
      <c r="N177" s="72"/>
      <c r="O177" s="79" t="s">
        <v>402</v>
      </c>
      <c r="P177" s="81">
        <v>43476.31285879629</v>
      </c>
      <c r="Q177" s="79" t="s">
        <v>484</v>
      </c>
      <c r="R177" s="79"/>
      <c r="S177" s="79"/>
      <c r="T177" s="79"/>
      <c r="U177" s="79"/>
      <c r="V177" s="82" t="s">
        <v>632</v>
      </c>
      <c r="W177" s="81">
        <v>43476.31285879629</v>
      </c>
      <c r="X177" s="82" t="s">
        <v>730</v>
      </c>
      <c r="Y177" s="79"/>
      <c r="Z177" s="79"/>
      <c r="AA177" s="85" t="s">
        <v>893</v>
      </c>
      <c r="AB177" s="85" t="s">
        <v>1008</v>
      </c>
      <c r="AC177" s="79" t="b">
        <v>0</v>
      </c>
      <c r="AD177" s="79">
        <v>1</v>
      </c>
      <c r="AE177" s="85" t="s">
        <v>1108</v>
      </c>
      <c r="AF177" s="79" t="b">
        <v>0</v>
      </c>
      <c r="AG177" s="79" t="s">
        <v>1154</v>
      </c>
      <c r="AH177" s="79"/>
      <c r="AI177" s="85" t="s">
        <v>1072</v>
      </c>
      <c r="AJ177" s="79" t="b">
        <v>0</v>
      </c>
      <c r="AK177" s="79">
        <v>0</v>
      </c>
      <c r="AL177" s="85" t="s">
        <v>1072</v>
      </c>
      <c r="AM177" s="79" t="s">
        <v>1160</v>
      </c>
      <c r="AN177" s="79" t="b">
        <v>0</v>
      </c>
      <c r="AO177" s="85" t="s">
        <v>1008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4.761904761904762</v>
      </c>
      <c r="BF177" s="48">
        <v>0</v>
      </c>
      <c r="BG177" s="49">
        <v>0</v>
      </c>
      <c r="BH177" s="48">
        <v>0</v>
      </c>
      <c r="BI177" s="49">
        <v>0</v>
      </c>
      <c r="BJ177" s="48">
        <v>20</v>
      </c>
      <c r="BK177" s="49">
        <v>95.23809523809524</v>
      </c>
      <c r="BL177" s="48">
        <v>21</v>
      </c>
    </row>
    <row r="178" spans="1:64" ht="15">
      <c r="A178" s="64" t="s">
        <v>241</v>
      </c>
      <c r="B178" s="64" t="s">
        <v>341</v>
      </c>
      <c r="C178" s="65" t="s">
        <v>3273</v>
      </c>
      <c r="D178" s="66">
        <v>3</v>
      </c>
      <c r="E178" s="67" t="s">
        <v>132</v>
      </c>
      <c r="F178" s="68">
        <v>35</v>
      </c>
      <c r="G178" s="65"/>
      <c r="H178" s="69"/>
      <c r="I178" s="70"/>
      <c r="J178" s="70"/>
      <c r="K178" s="34" t="s">
        <v>65</v>
      </c>
      <c r="L178" s="77">
        <v>178</v>
      </c>
      <c r="M178" s="77"/>
      <c r="N178" s="72"/>
      <c r="O178" s="79" t="s">
        <v>402</v>
      </c>
      <c r="P178" s="81">
        <v>43476.374074074076</v>
      </c>
      <c r="Q178" s="79" t="s">
        <v>485</v>
      </c>
      <c r="R178" s="79"/>
      <c r="S178" s="79"/>
      <c r="T178" s="79"/>
      <c r="U178" s="79"/>
      <c r="V178" s="82" t="s">
        <v>632</v>
      </c>
      <c r="W178" s="81">
        <v>43476.374074074076</v>
      </c>
      <c r="X178" s="82" t="s">
        <v>731</v>
      </c>
      <c r="Y178" s="79"/>
      <c r="Z178" s="79"/>
      <c r="AA178" s="85" t="s">
        <v>894</v>
      </c>
      <c r="AB178" s="85" t="s">
        <v>1009</v>
      </c>
      <c r="AC178" s="79" t="b">
        <v>0</v>
      </c>
      <c r="AD178" s="79">
        <v>0</v>
      </c>
      <c r="AE178" s="85" t="s">
        <v>1109</v>
      </c>
      <c r="AF178" s="79" t="b">
        <v>0</v>
      </c>
      <c r="AG178" s="79" t="s">
        <v>1154</v>
      </c>
      <c r="AH178" s="79"/>
      <c r="AI178" s="85" t="s">
        <v>1072</v>
      </c>
      <c r="AJ178" s="79" t="b">
        <v>0</v>
      </c>
      <c r="AK178" s="79">
        <v>0</v>
      </c>
      <c r="AL178" s="85" t="s">
        <v>1072</v>
      </c>
      <c r="AM178" s="79" t="s">
        <v>1160</v>
      </c>
      <c r="AN178" s="79" t="b">
        <v>0</v>
      </c>
      <c r="AO178" s="85" t="s">
        <v>1009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3</v>
      </c>
      <c r="BK178" s="49">
        <v>100</v>
      </c>
      <c r="BL178" s="48">
        <v>3</v>
      </c>
    </row>
    <row r="179" spans="1:64" ht="15">
      <c r="A179" s="64" t="s">
        <v>241</v>
      </c>
      <c r="B179" s="64" t="s">
        <v>342</v>
      </c>
      <c r="C179" s="65" t="s">
        <v>3273</v>
      </c>
      <c r="D179" s="66">
        <v>3</v>
      </c>
      <c r="E179" s="67" t="s">
        <v>132</v>
      </c>
      <c r="F179" s="68">
        <v>35</v>
      </c>
      <c r="G179" s="65"/>
      <c r="H179" s="69"/>
      <c r="I179" s="70"/>
      <c r="J179" s="70"/>
      <c r="K179" s="34" t="s">
        <v>65</v>
      </c>
      <c r="L179" s="77">
        <v>179</v>
      </c>
      <c r="M179" s="77"/>
      <c r="N179" s="72"/>
      <c r="O179" s="79" t="s">
        <v>401</v>
      </c>
      <c r="P179" s="81">
        <v>43479.7859837963</v>
      </c>
      <c r="Q179" s="79" t="s">
        <v>486</v>
      </c>
      <c r="R179" s="79"/>
      <c r="S179" s="79"/>
      <c r="T179" s="79"/>
      <c r="U179" s="79"/>
      <c r="V179" s="82" t="s">
        <v>632</v>
      </c>
      <c r="W179" s="81">
        <v>43479.7859837963</v>
      </c>
      <c r="X179" s="82" t="s">
        <v>732</v>
      </c>
      <c r="Y179" s="79"/>
      <c r="Z179" s="79"/>
      <c r="AA179" s="85" t="s">
        <v>895</v>
      </c>
      <c r="AB179" s="85" t="s">
        <v>1010</v>
      </c>
      <c r="AC179" s="79" t="b">
        <v>0</v>
      </c>
      <c r="AD179" s="79">
        <v>1</v>
      </c>
      <c r="AE179" s="85" t="s">
        <v>1110</v>
      </c>
      <c r="AF179" s="79" t="b">
        <v>0</v>
      </c>
      <c r="AG179" s="79" t="s">
        <v>1154</v>
      </c>
      <c r="AH179" s="79"/>
      <c r="AI179" s="85" t="s">
        <v>1072</v>
      </c>
      <c r="AJ179" s="79" t="b">
        <v>0</v>
      </c>
      <c r="AK179" s="79">
        <v>0</v>
      </c>
      <c r="AL179" s="85" t="s">
        <v>1072</v>
      </c>
      <c r="AM179" s="79" t="s">
        <v>1160</v>
      </c>
      <c r="AN179" s="79" t="b">
        <v>0</v>
      </c>
      <c r="AO179" s="85" t="s">
        <v>1010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241</v>
      </c>
      <c r="B180" s="64" t="s">
        <v>343</v>
      </c>
      <c r="C180" s="65" t="s">
        <v>3273</v>
      </c>
      <c r="D180" s="66">
        <v>3</v>
      </c>
      <c r="E180" s="67" t="s">
        <v>132</v>
      </c>
      <c r="F180" s="68">
        <v>35</v>
      </c>
      <c r="G180" s="65"/>
      <c r="H180" s="69"/>
      <c r="I180" s="70"/>
      <c r="J180" s="70"/>
      <c r="K180" s="34" t="s">
        <v>65</v>
      </c>
      <c r="L180" s="77">
        <v>180</v>
      </c>
      <c r="M180" s="77"/>
      <c r="N180" s="72"/>
      <c r="O180" s="79" t="s">
        <v>401</v>
      </c>
      <c r="P180" s="81">
        <v>43479.7859837963</v>
      </c>
      <c r="Q180" s="79" t="s">
        <v>486</v>
      </c>
      <c r="R180" s="79"/>
      <c r="S180" s="79"/>
      <c r="T180" s="79"/>
      <c r="U180" s="79"/>
      <c r="V180" s="82" t="s">
        <v>632</v>
      </c>
      <c r="W180" s="81">
        <v>43479.7859837963</v>
      </c>
      <c r="X180" s="82" t="s">
        <v>732</v>
      </c>
      <c r="Y180" s="79"/>
      <c r="Z180" s="79"/>
      <c r="AA180" s="85" t="s">
        <v>895</v>
      </c>
      <c r="AB180" s="85" t="s">
        <v>1010</v>
      </c>
      <c r="AC180" s="79" t="b">
        <v>0</v>
      </c>
      <c r="AD180" s="79">
        <v>1</v>
      </c>
      <c r="AE180" s="85" t="s">
        <v>1110</v>
      </c>
      <c r="AF180" s="79" t="b">
        <v>0</v>
      </c>
      <c r="AG180" s="79" t="s">
        <v>1154</v>
      </c>
      <c r="AH180" s="79"/>
      <c r="AI180" s="85" t="s">
        <v>1072</v>
      </c>
      <c r="AJ180" s="79" t="b">
        <v>0</v>
      </c>
      <c r="AK180" s="79">
        <v>0</v>
      </c>
      <c r="AL180" s="85" t="s">
        <v>1072</v>
      </c>
      <c r="AM180" s="79" t="s">
        <v>1160</v>
      </c>
      <c r="AN180" s="79" t="b">
        <v>0</v>
      </c>
      <c r="AO180" s="85" t="s">
        <v>1010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241</v>
      </c>
      <c r="B181" s="64" t="s">
        <v>344</v>
      </c>
      <c r="C181" s="65" t="s">
        <v>3273</v>
      </c>
      <c r="D181" s="66">
        <v>3</v>
      </c>
      <c r="E181" s="67" t="s">
        <v>132</v>
      </c>
      <c r="F181" s="68">
        <v>35</v>
      </c>
      <c r="G181" s="65"/>
      <c r="H181" s="69"/>
      <c r="I181" s="70"/>
      <c r="J181" s="70"/>
      <c r="K181" s="34" t="s">
        <v>65</v>
      </c>
      <c r="L181" s="77">
        <v>181</v>
      </c>
      <c r="M181" s="77"/>
      <c r="N181" s="72"/>
      <c r="O181" s="79" t="s">
        <v>401</v>
      </c>
      <c r="P181" s="81">
        <v>43479.7859837963</v>
      </c>
      <c r="Q181" s="79" t="s">
        <v>486</v>
      </c>
      <c r="R181" s="79"/>
      <c r="S181" s="79"/>
      <c r="T181" s="79"/>
      <c r="U181" s="79"/>
      <c r="V181" s="82" t="s">
        <v>632</v>
      </c>
      <c r="W181" s="81">
        <v>43479.7859837963</v>
      </c>
      <c r="X181" s="82" t="s">
        <v>732</v>
      </c>
      <c r="Y181" s="79"/>
      <c r="Z181" s="79"/>
      <c r="AA181" s="85" t="s">
        <v>895</v>
      </c>
      <c r="AB181" s="85" t="s">
        <v>1010</v>
      </c>
      <c r="AC181" s="79" t="b">
        <v>0</v>
      </c>
      <c r="AD181" s="79">
        <v>1</v>
      </c>
      <c r="AE181" s="85" t="s">
        <v>1110</v>
      </c>
      <c r="AF181" s="79" t="b">
        <v>0</v>
      </c>
      <c r="AG181" s="79" t="s">
        <v>1154</v>
      </c>
      <c r="AH181" s="79"/>
      <c r="AI181" s="85" t="s">
        <v>1072</v>
      </c>
      <c r="AJ181" s="79" t="b">
        <v>0</v>
      </c>
      <c r="AK181" s="79">
        <v>0</v>
      </c>
      <c r="AL181" s="85" t="s">
        <v>1072</v>
      </c>
      <c r="AM181" s="79" t="s">
        <v>1160</v>
      </c>
      <c r="AN181" s="79" t="b">
        <v>0</v>
      </c>
      <c r="AO181" s="85" t="s">
        <v>1010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241</v>
      </c>
      <c r="B182" s="64" t="s">
        <v>345</v>
      </c>
      <c r="C182" s="65" t="s">
        <v>3273</v>
      </c>
      <c r="D182" s="66">
        <v>3</v>
      </c>
      <c r="E182" s="67" t="s">
        <v>132</v>
      </c>
      <c r="F182" s="68">
        <v>35</v>
      </c>
      <c r="G182" s="65"/>
      <c r="H182" s="69"/>
      <c r="I182" s="70"/>
      <c r="J182" s="70"/>
      <c r="K182" s="34" t="s">
        <v>65</v>
      </c>
      <c r="L182" s="77">
        <v>182</v>
      </c>
      <c r="M182" s="77"/>
      <c r="N182" s="72"/>
      <c r="O182" s="79" t="s">
        <v>402</v>
      </c>
      <c r="P182" s="81">
        <v>43479.7859837963</v>
      </c>
      <c r="Q182" s="79" t="s">
        <v>486</v>
      </c>
      <c r="R182" s="79"/>
      <c r="S182" s="79"/>
      <c r="T182" s="79"/>
      <c r="U182" s="79"/>
      <c r="V182" s="82" t="s">
        <v>632</v>
      </c>
      <c r="W182" s="81">
        <v>43479.7859837963</v>
      </c>
      <c r="X182" s="82" t="s">
        <v>732</v>
      </c>
      <c r="Y182" s="79"/>
      <c r="Z182" s="79"/>
      <c r="AA182" s="85" t="s">
        <v>895</v>
      </c>
      <c r="AB182" s="85" t="s">
        <v>1010</v>
      </c>
      <c r="AC182" s="79" t="b">
        <v>0</v>
      </c>
      <c r="AD182" s="79">
        <v>1</v>
      </c>
      <c r="AE182" s="85" t="s">
        <v>1110</v>
      </c>
      <c r="AF182" s="79" t="b">
        <v>0</v>
      </c>
      <c r="AG182" s="79" t="s">
        <v>1154</v>
      </c>
      <c r="AH182" s="79"/>
      <c r="AI182" s="85" t="s">
        <v>1072</v>
      </c>
      <c r="AJ182" s="79" t="b">
        <v>0</v>
      </c>
      <c r="AK182" s="79">
        <v>0</v>
      </c>
      <c r="AL182" s="85" t="s">
        <v>1072</v>
      </c>
      <c r="AM182" s="79" t="s">
        <v>1160</v>
      </c>
      <c r="AN182" s="79" t="b">
        <v>0</v>
      </c>
      <c r="AO182" s="85" t="s">
        <v>1010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6.666666666666667</v>
      </c>
      <c r="BF182" s="48">
        <v>0</v>
      </c>
      <c r="BG182" s="49">
        <v>0</v>
      </c>
      <c r="BH182" s="48">
        <v>0</v>
      </c>
      <c r="BI182" s="49">
        <v>0</v>
      </c>
      <c r="BJ182" s="48">
        <v>14</v>
      </c>
      <c r="BK182" s="49">
        <v>93.33333333333333</v>
      </c>
      <c r="BL182" s="48">
        <v>15</v>
      </c>
    </row>
    <row r="183" spans="1:64" ht="15">
      <c r="A183" s="64" t="s">
        <v>241</v>
      </c>
      <c r="B183" s="64" t="s">
        <v>346</v>
      </c>
      <c r="C183" s="65" t="s">
        <v>3273</v>
      </c>
      <c r="D183" s="66">
        <v>3</v>
      </c>
      <c r="E183" s="67" t="s">
        <v>132</v>
      </c>
      <c r="F183" s="68">
        <v>35</v>
      </c>
      <c r="G183" s="65"/>
      <c r="H183" s="69"/>
      <c r="I183" s="70"/>
      <c r="J183" s="70"/>
      <c r="K183" s="34" t="s">
        <v>65</v>
      </c>
      <c r="L183" s="77">
        <v>183</v>
      </c>
      <c r="M183" s="77"/>
      <c r="N183" s="72"/>
      <c r="O183" s="79" t="s">
        <v>401</v>
      </c>
      <c r="P183" s="81">
        <v>43480.718206018515</v>
      </c>
      <c r="Q183" s="79" t="s">
        <v>487</v>
      </c>
      <c r="R183" s="79"/>
      <c r="S183" s="79"/>
      <c r="T183" s="79"/>
      <c r="U183" s="79"/>
      <c r="V183" s="82" t="s">
        <v>632</v>
      </c>
      <c r="W183" s="81">
        <v>43480.718206018515</v>
      </c>
      <c r="X183" s="82" t="s">
        <v>733</v>
      </c>
      <c r="Y183" s="79"/>
      <c r="Z183" s="79"/>
      <c r="AA183" s="85" t="s">
        <v>896</v>
      </c>
      <c r="AB183" s="85" t="s">
        <v>1011</v>
      </c>
      <c r="AC183" s="79" t="b">
        <v>0</v>
      </c>
      <c r="AD183" s="79">
        <v>0</v>
      </c>
      <c r="AE183" s="85" t="s">
        <v>1111</v>
      </c>
      <c r="AF183" s="79" t="b">
        <v>0</v>
      </c>
      <c r="AG183" s="79" t="s">
        <v>1154</v>
      </c>
      <c r="AH183" s="79"/>
      <c r="AI183" s="85" t="s">
        <v>1072</v>
      </c>
      <c r="AJ183" s="79" t="b">
        <v>0</v>
      </c>
      <c r="AK183" s="79">
        <v>0</v>
      </c>
      <c r="AL183" s="85" t="s">
        <v>1072</v>
      </c>
      <c r="AM183" s="79" t="s">
        <v>1160</v>
      </c>
      <c r="AN183" s="79" t="b">
        <v>0</v>
      </c>
      <c r="AO183" s="85" t="s">
        <v>1011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241</v>
      </c>
      <c r="B184" s="64" t="s">
        <v>347</v>
      </c>
      <c r="C184" s="65" t="s">
        <v>3273</v>
      </c>
      <c r="D184" s="66">
        <v>3</v>
      </c>
      <c r="E184" s="67" t="s">
        <v>132</v>
      </c>
      <c r="F184" s="68">
        <v>35</v>
      </c>
      <c r="G184" s="65"/>
      <c r="H184" s="69"/>
      <c r="I184" s="70"/>
      <c r="J184" s="70"/>
      <c r="K184" s="34" t="s">
        <v>65</v>
      </c>
      <c r="L184" s="77">
        <v>184</v>
      </c>
      <c r="M184" s="77"/>
      <c r="N184" s="72"/>
      <c r="O184" s="79" t="s">
        <v>401</v>
      </c>
      <c r="P184" s="81">
        <v>43480.718206018515</v>
      </c>
      <c r="Q184" s="79" t="s">
        <v>487</v>
      </c>
      <c r="R184" s="79"/>
      <c r="S184" s="79"/>
      <c r="T184" s="79"/>
      <c r="U184" s="79"/>
      <c r="V184" s="82" t="s">
        <v>632</v>
      </c>
      <c r="W184" s="81">
        <v>43480.718206018515</v>
      </c>
      <c r="X184" s="82" t="s">
        <v>733</v>
      </c>
      <c r="Y184" s="79"/>
      <c r="Z184" s="79"/>
      <c r="AA184" s="85" t="s">
        <v>896</v>
      </c>
      <c r="AB184" s="85" t="s">
        <v>1011</v>
      </c>
      <c r="AC184" s="79" t="b">
        <v>0</v>
      </c>
      <c r="AD184" s="79">
        <v>0</v>
      </c>
      <c r="AE184" s="85" t="s">
        <v>1111</v>
      </c>
      <c r="AF184" s="79" t="b">
        <v>0</v>
      </c>
      <c r="AG184" s="79" t="s">
        <v>1154</v>
      </c>
      <c r="AH184" s="79"/>
      <c r="AI184" s="85" t="s">
        <v>1072</v>
      </c>
      <c r="AJ184" s="79" t="b">
        <v>0</v>
      </c>
      <c r="AK184" s="79">
        <v>0</v>
      </c>
      <c r="AL184" s="85" t="s">
        <v>1072</v>
      </c>
      <c r="AM184" s="79" t="s">
        <v>1160</v>
      </c>
      <c r="AN184" s="79" t="b">
        <v>0</v>
      </c>
      <c r="AO184" s="85" t="s">
        <v>1011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241</v>
      </c>
      <c r="B185" s="64" t="s">
        <v>348</v>
      </c>
      <c r="C185" s="65" t="s">
        <v>3273</v>
      </c>
      <c r="D185" s="66">
        <v>3</v>
      </c>
      <c r="E185" s="67" t="s">
        <v>132</v>
      </c>
      <c r="F185" s="68">
        <v>35</v>
      </c>
      <c r="G185" s="65"/>
      <c r="H185" s="69"/>
      <c r="I185" s="70"/>
      <c r="J185" s="70"/>
      <c r="K185" s="34" t="s">
        <v>65</v>
      </c>
      <c r="L185" s="77">
        <v>185</v>
      </c>
      <c r="M185" s="77"/>
      <c r="N185" s="72"/>
      <c r="O185" s="79" t="s">
        <v>402</v>
      </c>
      <c r="P185" s="81">
        <v>43480.718206018515</v>
      </c>
      <c r="Q185" s="79" t="s">
        <v>487</v>
      </c>
      <c r="R185" s="79"/>
      <c r="S185" s="79"/>
      <c r="T185" s="79"/>
      <c r="U185" s="79"/>
      <c r="V185" s="82" t="s">
        <v>632</v>
      </c>
      <c r="W185" s="81">
        <v>43480.718206018515</v>
      </c>
      <c r="X185" s="82" t="s">
        <v>733</v>
      </c>
      <c r="Y185" s="79"/>
      <c r="Z185" s="79"/>
      <c r="AA185" s="85" t="s">
        <v>896</v>
      </c>
      <c r="AB185" s="85" t="s">
        <v>1011</v>
      </c>
      <c r="AC185" s="79" t="b">
        <v>0</v>
      </c>
      <c r="AD185" s="79">
        <v>0</v>
      </c>
      <c r="AE185" s="85" t="s">
        <v>1111</v>
      </c>
      <c r="AF185" s="79" t="b">
        <v>0</v>
      </c>
      <c r="AG185" s="79" t="s">
        <v>1154</v>
      </c>
      <c r="AH185" s="79"/>
      <c r="AI185" s="85" t="s">
        <v>1072</v>
      </c>
      <c r="AJ185" s="79" t="b">
        <v>0</v>
      </c>
      <c r="AK185" s="79">
        <v>0</v>
      </c>
      <c r="AL185" s="85" t="s">
        <v>1072</v>
      </c>
      <c r="AM185" s="79" t="s">
        <v>1160</v>
      </c>
      <c r="AN185" s="79" t="b">
        <v>0</v>
      </c>
      <c r="AO185" s="85" t="s">
        <v>1011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2</v>
      </c>
      <c r="BG185" s="49">
        <v>6.25</v>
      </c>
      <c r="BH185" s="48">
        <v>0</v>
      </c>
      <c r="BI185" s="49">
        <v>0</v>
      </c>
      <c r="BJ185" s="48">
        <v>30</v>
      </c>
      <c r="BK185" s="49">
        <v>93.75</v>
      </c>
      <c r="BL185" s="48">
        <v>32</v>
      </c>
    </row>
    <row r="186" spans="1:64" ht="15">
      <c r="A186" s="64" t="s">
        <v>241</v>
      </c>
      <c r="B186" s="64" t="s">
        <v>349</v>
      </c>
      <c r="C186" s="65" t="s">
        <v>3273</v>
      </c>
      <c r="D186" s="66">
        <v>3</v>
      </c>
      <c r="E186" s="67" t="s">
        <v>132</v>
      </c>
      <c r="F186" s="68">
        <v>35</v>
      </c>
      <c r="G186" s="65"/>
      <c r="H186" s="69"/>
      <c r="I186" s="70"/>
      <c r="J186" s="70"/>
      <c r="K186" s="34" t="s">
        <v>65</v>
      </c>
      <c r="L186" s="77">
        <v>186</v>
      </c>
      <c r="M186" s="77"/>
      <c r="N186" s="72"/>
      <c r="O186" s="79" t="s">
        <v>401</v>
      </c>
      <c r="P186" s="81">
        <v>43480.719664351855</v>
      </c>
      <c r="Q186" s="79" t="s">
        <v>488</v>
      </c>
      <c r="R186" s="79"/>
      <c r="S186" s="79"/>
      <c r="T186" s="79"/>
      <c r="U186" s="79"/>
      <c r="V186" s="82" t="s">
        <v>632</v>
      </c>
      <c r="W186" s="81">
        <v>43480.719664351855</v>
      </c>
      <c r="X186" s="82" t="s">
        <v>734</v>
      </c>
      <c r="Y186" s="79"/>
      <c r="Z186" s="79"/>
      <c r="AA186" s="85" t="s">
        <v>897</v>
      </c>
      <c r="AB186" s="85" t="s">
        <v>1012</v>
      </c>
      <c r="AC186" s="79" t="b">
        <v>0</v>
      </c>
      <c r="AD186" s="79">
        <v>0</v>
      </c>
      <c r="AE186" s="85" t="s">
        <v>1112</v>
      </c>
      <c r="AF186" s="79" t="b">
        <v>0</v>
      </c>
      <c r="AG186" s="79" t="s">
        <v>1154</v>
      </c>
      <c r="AH186" s="79"/>
      <c r="AI186" s="85" t="s">
        <v>1072</v>
      </c>
      <c r="AJ186" s="79" t="b">
        <v>0</v>
      </c>
      <c r="AK186" s="79">
        <v>0</v>
      </c>
      <c r="AL186" s="85" t="s">
        <v>1072</v>
      </c>
      <c r="AM186" s="79" t="s">
        <v>1160</v>
      </c>
      <c r="AN186" s="79" t="b">
        <v>0</v>
      </c>
      <c r="AO186" s="85" t="s">
        <v>1012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241</v>
      </c>
      <c r="B187" s="64" t="s">
        <v>350</v>
      </c>
      <c r="C187" s="65" t="s">
        <v>3273</v>
      </c>
      <c r="D187" s="66">
        <v>3</v>
      </c>
      <c r="E187" s="67" t="s">
        <v>132</v>
      </c>
      <c r="F187" s="68">
        <v>35</v>
      </c>
      <c r="G187" s="65"/>
      <c r="H187" s="69"/>
      <c r="I187" s="70"/>
      <c r="J187" s="70"/>
      <c r="K187" s="34" t="s">
        <v>65</v>
      </c>
      <c r="L187" s="77">
        <v>187</v>
      </c>
      <c r="M187" s="77"/>
      <c r="N187" s="72"/>
      <c r="O187" s="79" t="s">
        <v>402</v>
      </c>
      <c r="P187" s="81">
        <v>43480.719664351855</v>
      </c>
      <c r="Q187" s="79" t="s">
        <v>488</v>
      </c>
      <c r="R187" s="79"/>
      <c r="S187" s="79"/>
      <c r="T187" s="79"/>
      <c r="U187" s="79"/>
      <c r="V187" s="82" t="s">
        <v>632</v>
      </c>
      <c r="W187" s="81">
        <v>43480.719664351855</v>
      </c>
      <c r="X187" s="82" t="s">
        <v>734</v>
      </c>
      <c r="Y187" s="79"/>
      <c r="Z187" s="79"/>
      <c r="AA187" s="85" t="s">
        <v>897</v>
      </c>
      <c r="AB187" s="85" t="s">
        <v>1012</v>
      </c>
      <c r="AC187" s="79" t="b">
        <v>0</v>
      </c>
      <c r="AD187" s="79">
        <v>0</v>
      </c>
      <c r="AE187" s="85" t="s">
        <v>1112</v>
      </c>
      <c r="AF187" s="79" t="b">
        <v>0</v>
      </c>
      <c r="AG187" s="79" t="s">
        <v>1154</v>
      </c>
      <c r="AH187" s="79"/>
      <c r="AI187" s="85" t="s">
        <v>1072</v>
      </c>
      <c r="AJ187" s="79" t="b">
        <v>0</v>
      </c>
      <c r="AK187" s="79">
        <v>0</v>
      </c>
      <c r="AL187" s="85" t="s">
        <v>1072</v>
      </c>
      <c r="AM187" s="79" t="s">
        <v>1160</v>
      </c>
      <c r="AN187" s="79" t="b">
        <v>0</v>
      </c>
      <c r="AO187" s="85" t="s">
        <v>1012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5</v>
      </c>
      <c r="BK187" s="49">
        <v>100</v>
      </c>
      <c r="BL187" s="48">
        <v>5</v>
      </c>
    </row>
    <row r="188" spans="1:64" ht="15">
      <c r="A188" s="64" t="s">
        <v>241</v>
      </c>
      <c r="B188" s="64" t="s">
        <v>351</v>
      </c>
      <c r="C188" s="65" t="s">
        <v>3274</v>
      </c>
      <c r="D188" s="66">
        <v>10</v>
      </c>
      <c r="E188" s="67" t="s">
        <v>136</v>
      </c>
      <c r="F188" s="68">
        <v>12</v>
      </c>
      <c r="G188" s="65"/>
      <c r="H188" s="69"/>
      <c r="I188" s="70"/>
      <c r="J188" s="70"/>
      <c r="K188" s="34" t="s">
        <v>65</v>
      </c>
      <c r="L188" s="77">
        <v>188</v>
      </c>
      <c r="M188" s="77"/>
      <c r="N188" s="72"/>
      <c r="O188" s="79" t="s">
        <v>402</v>
      </c>
      <c r="P188" s="81">
        <v>43464.319872685184</v>
      </c>
      <c r="Q188" s="79" t="s">
        <v>489</v>
      </c>
      <c r="R188" s="79"/>
      <c r="S188" s="79"/>
      <c r="T188" s="79"/>
      <c r="U188" s="79"/>
      <c r="V188" s="82" t="s">
        <v>632</v>
      </c>
      <c r="W188" s="81">
        <v>43464.319872685184</v>
      </c>
      <c r="X188" s="82" t="s">
        <v>735</v>
      </c>
      <c r="Y188" s="79"/>
      <c r="Z188" s="79"/>
      <c r="AA188" s="85" t="s">
        <v>898</v>
      </c>
      <c r="AB188" s="85" t="s">
        <v>1013</v>
      </c>
      <c r="AC188" s="79" t="b">
        <v>0</v>
      </c>
      <c r="AD188" s="79">
        <v>0</v>
      </c>
      <c r="AE188" s="85" t="s">
        <v>1101</v>
      </c>
      <c r="AF188" s="79" t="b">
        <v>0</v>
      </c>
      <c r="AG188" s="79" t="s">
        <v>1154</v>
      </c>
      <c r="AH188" s="79"/>
      <c r="AI188" s="85" t="s">
        <v>1072</v>
      </c>
      <c r="AJ188" s="79" t="b">
        <v>0</v>
      </c>
      <c r="AK188" s="79">
        <v>0</v>
      </c>
      <c r="AL188" s="85" t="s">
        <v>1072</v>
      </c>
      <c r="AM188" s="79" t="s">
        <v>1160</v>
      </c>
      <c r="AN188" s="79" t="b">
        <v>0</v>
      </c>
      <c r="AO188" s="85" t="s">
        <v>1013</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15</v>
      </c>
      <c r="BK188" s="49">
        <v>100</v>
      </c>
      <c r="BL188" s="48">
        <v>15</v>
      </c>
    </row>
    <row r="189" spans="1:64" ht="15">
      <c r="A189" s="64" t="s">
        <v>241</v>
      </c>
      <c r="B189" s="64" t="s">
        <v>351</v>
      </c>
      <c r="C189" s="65" t="s">
        <v>3274</v>
      </c>
      <c r="D189" s="66">
        <v>10</v>
      </c>
      <c r="E189" s="67" t="s">
        <v>136</v>
      </c>
      <c r="F189" s="68">
        <v>12</v>
      </c>
      <c r="G189" s="65"/>
      <c r="H189" s="69"/>
      <c r="I189" s="70"/>
      <c r="J189" s="70"/>
      <c r="K189" s="34" t="s">
        <v>65</v>
      </c>
      <c r="L189" s="77">
        <v>189</v>
      </c>
      <c r="M189" s="77"/>
      <c r="N189" s="72"/>
      <c r="O189" s="79" t="s">
        <v>402</v>
      </c>
      <c r="P189" s="81">
        <v>43467.35016203704</v>
      </c>
      <c r="Q189" s="79" t="s">
        <v>471</v>
      </c>
      <c r="R189" s="79"/>
      <c r="S189" s="79"/>
      <c r="T189" s="79"/>
      <c r="U189" s="79"/>
      <c r="V189" s="82" t="s">
        <v>632</v>
      </c>
      <c r="W189" s="81">
        <v>43467.35016203704</v>
      </c>
      <c r="X189" s="82" t="s">
        <v>717</v>
      </c>
      <c r="Y189" s="79"/>
      <c r="Z189" s="79"/>
      <c r="AA189" s="85" t="s">
        <v>880</v>
      </c>
      <c r="AB189" s="85" t="s">
        <v>998</v>
      </c>
      <c r="AC189" s="79" t="b">
        <v>0</v>
      </c>
      <c r="AD189" s="79">
        <v>0</v>
      </c>
      <c r="AE189" s="85" t="s">
        <v>1101</v>
      </c>
      <c r="AF189" s="79" t="b">
        <v>0</v>
      </c>
      <c r="AG189" s="79" t="s">
        <v>1154</v>
      </c>
      <c r="AH189" s="79"/>
      <c r="AI189" s="85" t="s">
        <v>1072</v>
      </c>
      <c r="AJ189" s="79" t="b">
        <v>0</v>
      </c>
      <c r="AK189" s="79">
        <v>0</v>
      </c>
      <c r="AL189" s="85" t="s">
        <v>1072</v>
      </c>
      <c r="AM189" s="79" t="s">
        <v>1160</v>
      </c>
      <c r="AN189" s="79" t="b">
        <v>0</v>
      </c>
      <c r="AO189" s="85" t="s">
        <v>998</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v>1</v>
      </c>
      <c r="BE189" s="49">
        <v>10</v>
      </c>
      <c r="BF189" s="48">
        <v>0</v>
      </c>
      <c r="BG189" s="49">
        <v>0</v>
      </c>
      <c r="BH189" s="48">
        <v>0</v>
      </c>
      <c r="BI189" s="49">
        <v>0</v>
      </c>
      <c r="BJ189" s="48">
        <v>9</v>
      </c>
      <c r="BK189" s="49">
        <v>90</v>
      </c>
      <c r="BL189" s="48">
        <v>10</v>
      </c>
    </row>
    <row r="190" spans="1:64" ht="15">
      <c r="A190" s="64" t="s">
        <v>241</v>
      </c>
      <c r="B190" s="64" t="s">
        <v>351</v>
      </c>
      <c r="C190" s="65" t="s">
        <v>3274</v>
      </c>
      <c r="D190" s="66">
        <v>10</v>
      </c>
      <c r="E190" s="67" t="s">
        <v>136</v>
      </c>
      <c r="F190" s="68">
        <v>12</v>
      </c>
      <c r="G190" s="65"/>
      <c r="H190" s="69"/>
      <c r="I190" s="70"/>
      <c r="J190" s="70"/>
      <c r="K190" s="34" t="s">
        <v>65</v>
      </c>
      <c r="L190" s="77">
        <v>190</v>
      </c>
      <c r="M190" s="77"/>
      <c r="N190" s="72"/>
      <c r="O190" s="79" t="s">
        <v>402</v>
      </c>
      <c r="P190" s="81">
        <v>43469.91431712963</v>
      </c>
      <c r="Q190" s="79" t="s">
        <v>490</v>
      </c>
      <c r="R190" s="79"/>
      <c r="S190" s="79"/>
      <c r="T190" s="79"/>
      <c r="U190" s="79"/>
      <c r="V190" s="82" t="s">
        <v>632</v>
      </c>
      <c r="W190" s="81">
        <v>43469.91431712963</v>
      </c>
      <c r="X190" s="82" t="s">
        <v>736</v>
      </c>
      <c r="Y190" s="79"/>
      <c r="Z190" s="79"/>
      <c r="AA190" s="85" t="s">
        <v>899</v>
      </c>
      <c r="AB190" s="85" t="s">
        <v>1014</v>
      </c>
      <c r="AC190" s="79" t="b">
        <v>0</v>
      </c>
      <c r="AD190" s="79">
        <v>0</v>
      </c>
      <c r="AE190" s="85" t="s">
        <v>1101</v>
      </c>
      <c r="AF190" s="79" t="b">
        <v>0</v>
      </c>
      <c r="AG190" s="79" t="s">
        <v>1154</v>
      </c>
      <c r="AH190" s="79"/>
      <c r="AI190" s="85" t="s">
        <v>1072</v>
      </c>
      <c r="AJ190" s="79" t="b">
        <v>0</v>
      </c>
      <c r="AK190" s="79">
        <v>0</v>
      </c>
      <c r="AL190" s="85" t="s">
        <v>1072</v>
      </c>
      <c r="AM190" s="79" t="s">
        <v>1160</v>
      </c>
      <c r="AN190" s="79" t="b">
        <v>0</v>
      </c>
      <c r="AO190" s="85" t="s">
        <v>1014</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v>1</v>
      </c>
      <c r="BE190" s="49">
        <v>4</v>
      </c>
      <c r="BF190" s="48">
        <v>2</v>
      </c>
      <c r="BG190" s="49">
        <v>8</v>
      </c>
      <c r="BH190" s="48">
        <v>0</v>
      </c>
      <c r="BI190" s="49">
        <v>0</v>
      </c>
      <c r="BJ190" s="48">
        <v>22</v>
      </c>
      <c r="BK190" s="49">
        <v>88</v>
      </c>
      <c r="BL190" s="48">
        <v>25</v>
      </c>
    </row>
    <row r="191" spans="1:64" ht="15">
      <c r="A191" s="64" t="s">
        <v>241</v>
      </c>
      <c r="B191" s="64" t="s">
        <v>351</v>
      </c>
      <c r="C191" s="65" t="s">
        <v>3274</v>
      </c>
      <c r="D191" s="66">
        <v>10</v>
      </c>
      <c r="E191" s="67" t="s">
        <v>136</v>
      </c>
      <c r="F191" s="68">
        <v>12</v>
      </c>
      <c r="G191" s="65"/>
      <c r="H191" s="69"/>
      <c r="I191" s="70"/>
      <c r="J191" s="70"/>
      <c r="K191" s="34" t="s">
        <v>65</v>
      </c>
      <c r="L191" s="77">
        <v>191</v>
      </c>
      <c r="M191" s="77"/>
      <c r="N191" s="72"/>
      <c r="O191" s="79" t="s">
        <v>402</v>
      </c>
      <c r="P191" s="81">
        <v>43481.86146990741</v>
      </c>
      <c r="Q191" s="79" t="s">
        <v>491</v>
      </c>
      <c r="R191" s="79"/>
      <c r="S191" s="79"/>
      <c r="T191" s="79"/>
      <c r="U191" s="79"/>
      <c r="V191" s="82" t="s">
        <v>632</v>
      </c>
      <c r="W191" s="81">
        <v>43481.86146990741</v>
      </c>
      <c r="X191" s="82" t="s">
        <v>737</v>
      </c>
      <c r="Y191" s="79"/>
      <c r="Z191" s="79"/>
      <c r="AA191" s="85" t="s">
        <v>900</v>
      </c>
      <c r="AB191" s="85" t="s">
        <v>1015</v>
      </c>
      <c r="AC191" s="79" t="b">
        <v>0</v>
      </c>
      <c r="AD191" s="79">
        <v>1</v>
      </c>
      <c r="AE191" s="85" t="s">
        <v>1101</v>
      </c>
      <c r="AF191" s="79" t="b">
        <v>0</v>
      </c>
      <c r="AG191" s="79" t="s">
        <v>1154</v>
      </c>
      <c r="AH191" s="79"/>
      <c r="AI191" s="85" t="s">
        <v>1072</v>
      </c>
      <c r="AJ191" s="79" t="b">
        <v>0</v>
      </c>
      <c r="AK191" s="79">
        <v>0</v>
      </c>
      <c r="AL191" s="85" t="s">
        <v>1072</v>
      </c>
      <c r="AM191" s="79" t="s">
        <v>1160</v>
      </c>
      <c r="AN191" s="79" t="b">
        <v>0</v>
      </c>
      <c r="AO191" s="85" t="s">
        <v>1015</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1</v>
      </c>
      <c r="BC191" s="78" t="str">
        <f>REPLACE(INDEX(GroupVertices[Group],MATCH(Edges[[#This Row],[Vertex 2]],GroupVertices[Vertex],0)),1,1,"")</f>
        <v>1</v>
      </c>
      <c r="BD191" s="48">
        <v>2</v>
      </c>
      <c r="BE191" s="49">
        <v>4.545454545454546</v>
      </c>
      <c r="BF191" s="48">
        <v>0</v>
      </c>
      <c r="BG191" s="49">
        <v>0</v>
      </c>
      <c r="BH191" s="48">
        <v>0</v>
      </c>
      <c r="BI191" s="49">
        <v>0</v>
      </c>
      <c r="BJ191" s="48">
        <v>42</v>
      </c>
      <c r="BK191" s="49">
        <v>95.45454545454545</v>
      </c>
      <c r="BL191" s="48">
        <v>44</v>
      </c>
    </row>
    <row r="192" spans="1:64" ht="15">
      <c r="A192" s="64" t="s">
        <v>241</v>
      </c>
      <c r="B192" s="64" t="s">
        <v>352</v>
      </c>
      <c r="C192" s="65" t="s">
        <v>3274</v>
      </c>
      <c r="D192" s="66">
        <v>10</v>
      </c>
      <c r="E192" s="67" t="s">
        <v>136</v>
      </c>
      <c r="F192" s="68">
        <v>12</v>
      </c>
      <c r="G192" s="65"/>
      <c r="H192" s="69"/>
      <c r="I192" s="70"/>
      <c r="J192" s="70"/>
      <c r="K192" s="34" t="s">
        <v>65</v>
      </c>
      <c r="L192" s="77">
        <v>192</v>
      </c>
      <c r="M192" s="77"/>
      <c r="N192" s="72"/>
      <c r="O192" s="79" t="s">
        <v>402</v>
      </c>
      <c r="P192" s="81">
        <v>43466.308344907404</v>
      </c>
      <c r="Q192" s="79" t="s">
        <v>492</v>
      </c>
      <c r="R192" s="79"/>
      <c r="S192" s="79"/>
      <c r="T192" s="79"/>
      <c r="U192" s="79"/>
      <c r="V192" s="82" t="s">
        <v>632</v>
      </c>
      <c r="W192" s="81">
        <v>43466.308344907404</v>
      </c>
      <c r="X192" s="82" t="s">
        <v>738</v>
      </c>
      <c r="Y192" s="79"/>
      <c r="Z192" s="79"/>
      <c r="AA192" s="85" t="s">
        <v>901</v>
      </c>
      <c r="AB192" s="85" t="s">
        <v>1016</v>
      </c>
      <c r="AC192" s="79" t="b">
        <v>0</v>
      </c>
      <c r="AD192" s="79">
        <v>0</v>
      </c>
      <c r="AE192" s="85" t="s">
        <v>1113</v>
      </c>
      <c r="AF192" s="79" t="b">
        <v>0</v>
      </c>
      <c r="AG192" s="79" t="s">
        <v>1153</v>
      </c>
      <c r="AH192" s="79"/>
      <c r="AI192" s="85" t="s">
        <v>1072</v>
      </c>
      <c r="AJ192" s="79" t="b">
        <v>0</v>
      </c>
      <c r="AK192" s="79">
        <v>0</v>
      </c>
      <c r="AL192" s="85" t="s">
        <v>1072</v>
      </c>
      <c r="AM192" s="79" t="s">
        <v>1160</v>
      </c>
      <c r="AN192" s="79" t="b">
        <v>0</v>
      </c>
      <c r="AO192" s="85" t="s">
        <v>1016</v>
      </c>
      <c r="AP192" s="79" t="s">
        <v>176</v>
      </c>
      <c r="AQ192" s="79">
        <v>0</v>
      </c>
      <c r="AR192" s="79">
        <v>0</v>
      </c>
      <c r="AS192" s="79" t="s">
        <v>1172</v>
      </c>
      <c r="AT192" s="79" t="s">
        <v>1177</v>
      </c>
      <c r="AU192" s="79" t="s">
        <v>1178</v>
      </c>
      <c r="AV192" s="79" t="s">
        <v>1184</v>
      </c>
      <c r="AW192" s="79" t="s">
        <v>1193</v>
      </c>
      <c r="AX192" s="79" t="s">
        <v>1202</v>
      </c>
      <c r="AY192" s="79" t="s">
        <v>1206</v>
      </c>
      <c r="AZ192" s="82" t="s">
        <v>1213</v>
      </c>
      <c r="BA192">
        <v>2</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v>
      </c>
      <c r="BK192" s="49">
        <v>100</v>
      </c>
      <c r="BL192" s="48">
        <v>1</v>
      </c>
    </row>
    <row r="193" spans="1:64" ht="15">
      <c r="A193" s="64" t="s">
        <v>241</v>
      </c>
      <c r="B193" s="64" t="s">
        <v>352</v>
      </c>
      <c r="C193" s="65" t="s">
        <v>3274</v>
      </c>
      <c r="D193" s="66">
        <v>10</v>
      </c>
      <c r="E193" s="67" t="s">
        <v>136</v>
      </c>
      <c r="F193" s="68">
        <v>12</v>
      </c>
      <c r="G193" s="65"/>
      <c r="H193" s="69"/>
      <c r="I193" s="70"/>
      <c r="J193" s="70"/>
      <c r="K193" s="34" t="s">
        <v>65</v>
      </c>
      <c r="L193" s="77">
        <v>193</v>
      </c>
      <c r="M193" s="77"/>
      <c r="N193" s="72"/>
      <c r="O193" s="79" t="s">
        <v>402</v>
      </c>
      <c r="P193" s="81">
        <v>43481.86771990741</v>
      </c>
      <c r="Q193" s="79" t="s">
        <v>493</v>
      </c>
      <c r="R193" s="79"/>
      <c r="S193" s="79"/>
      <c r="T193" s="79"/>
      <c r="U193" s="79"/>
      <c r="V193" s="82" t="s">
        <v>632</v>
      </c>
      <c r="W193" s="81">
        <v>43481.86771990741</v>
      </c>
      <c r="X193" s="82" t="s">
        <v>739</v>
      </c>
      <c r="Y193" s="79"/>
      <c r="Z193" s="79"/>
      <c r="AA193" s="85" t="s">
        <v>902</v>
      </c>
      <c r="AB193" s="85" t="s">
        <v>1017</v>
      </c>
      <c r="AC193" s="79" t="b">
        <v>0</v>
      </c>
      <c r="AD193" s="79">
        <v>1</v>
      </c>
      <c r="AE193" s="85" t="s">
        <v>1113</v>
      </c>
      <c r="AF193" s="79" t="b">
        <v>0</v>
      </c>
      <c r="AG193" s="79" t="s">
        <v>1154</v>
      </c>
      <c r="AH193" s="79"/>
      <c r="AI193" s="85" t="s">
        <v>1072</v>
      </c>
      <c r="AJ193" s="79" t="b">
        <v>0</v>
      </c>
      <c r="AK193" s="79">
        <v>0</v>
      </c>
      <c r="AL193" s="85" t="s">
        <v>1072</v>
      </c>
      <c r="AM193" s="79" t="s">
        <v>1160</v>
      </c>
      <c r="AN193" s="79" t="b">
        <v>0</v>
      </c>
      <c r="AO193" s="85" t="s">
        <v>1017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1</v>
      </c>
      <c r="BE193" s="49">
        <v>4.3478260869565215</v>
      </c>
      <c r="BF193" s="48">
        <v>1</v>
      </c>
      <c r="BG193" s="49">
        <v>4.3478260869565215</v>
      </c>
      <c r="BH193" s="48">
        <v>0</v>
      </c>
      <c r="BI193" s="49">
        <v>0</v>
      </c>
      <c r="BJ193" s="48">
        <v>21</v>
      </c>
      <c r="BK193" s="49">
        <v>91.30434782608695</v>
      </c>
      <c r="BL193" s="48">
        <v>23</v>
      </c>
    </row>
    <row r="194" spans="1:64" ht="15">
      <c r="A194" s="64" t="s">
        <v>241</v>
      </c>
      <c r="B194" s="64" t="s">
        <v>328</v>
      </c>
      <c r="C194" s="65" t="s">
        <v>3274</v>
      </c>
      <c r="D194" s="66">
        <v>10</v>
      </c>
      <c r="E194" s="67" t="s">
        <v>136</v>
      </c>
      <c r="F194" s="68">
        <v>12</v>
      </c>
      <c r="G194" s="65"/>
      <c r="H194" s="69"/>
      <c r="I194" s="70"/>
      <c r="J194" s="70"/>
      <c r="K194" s="34" t="s">
        <v>65</v>
      </c>
      <c r="L194" s="77">
        <v>194</v>
      </c>
      <c r="M194" s="77"/>
      <c r="N194" s="72"/>
      <c r="O194" s="79" t="s">
        <v>401</v>
      </c>
      <c r="P194" s="81">
        <v>43466.725127314814</v>
      </c>
      <c r="Q194" s="79" t="s">
        <v>467</v>
      </c>
      <c r="R194" s="79"/>
      <c r="S194" s="79"/>
      <c r="T194" s="79"/>
      <c r="U194" s="79"/>
      <c r="V194" s="82" t="s">
        <v>632</v>
      </c>
      <c r="W194" s="81">
        <v>43466.725127314814</v>
      </c>
      <c r="X194" s="82" t="s">
        <v>713</v>
      </c>
      <c r="Y194" s="79"/>
      <c r="Z194" s="79"/>
      <c r="AA194" s="85" t="s">
        <v>876</v>
      </c>
      <c r="AB194" s="85" t="s">
        <v>994</v>
      </c>
      <c r="AC194" s="79" t="b">
        <v>0</v>
      </c>
      <c r="AD194" s="79">
        <v>1</v>
      </c>
      <c r="AE194" s="85" t="s">
        <v>1097</v>
      </c>
      <c r="AF194" s="79" t="b">
        <v>0</v>
      </c>
      <c r="AG194" s="79" t="s">
        <v>1154</v>
      </c>
      <c r="AH194" s="79"/>
      <c r="AI194" s="85" t="s">
        <v>1072</v>
      </c>
      <c r="AJ194" s="79" t="b">
        <v>0</v>
      </c>
      <c r="AK194" s="79">
        <v>0</v>
      </c>
      <c r="AL194" s="85" t="s">
        <v>1072</v>
      </c>
      <c r="AM194" s="79" t="s">
        <v>1160</v>
      </c>
      <c r="AN194" s="79" t="b">
        <v>0</v>
      </c>
      <c r="AO194" s="85" t="s">
        <v>994</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4</v>
      </c>
      <c r="BD194" s="48">
        <v>1</v>
      </c>
      <c r="BE194" s="49">
        <v>5.882352941176471</v>
      </c>
      <c r="BF194" s="48">
        <v>1</v>
      </c>
      <c r="BG194" s="49">
        <v>5.882352941176471</v>
      </c>
      <c r="BH194" s="48">
        <v>0</v>
      </c>
      <c r="BI194" s="49">
        <v>0</v>
      </c>
      <c r="BJ194" s="48">
        <v>15</v>
      </c>
      <c r="BK194" s="49">
        <v>88.23529411764706</v>
      </c>
      <c r="BL194" s="48">
        <v>17</v>
      </c>
    </row>
    <row r="195" spans="1:64" ht="15">
      <c r="A195" s="64" t="s">
        <v>241</v>
      </c>
      <c r="B195" s="64" t="s">
        <v>328</v>
      </c>
      <c r="C195" s="65" t="s">
        <v>3274</v>
      </c>
      <c r="D195" s="66">
        <v>10</v>
      </c>
      <c r="E195" s="67" t="s">
        <v>136</v>
      </c>
      <c r="F195" s="68">
        <v>12</v>
      </c>
      <c r="G195" s="65"/>
      <c r="H195" s="69"/>
      <c r="I195" s="70"/>
      <c r="J195" s="70"/>
      <c r="K195" s="34" t="s">
        <v>65</v>
      </c>
      <c r="L195" s="77">
        <v>195</v>
      </c>
      <c r="M195" s="77"/>
      <c r="N195" s="72"/>
      <c r="O195" s="79" t="s">
        <v>401</v>
      </c>
      <c r="P195" s="81">
        <v>43481.86981481482</v>
      </c>
      <c r="Q195" s="79" t="s">
        <v>494</v>
      </c>
      <c r="R195" s="79"/>
      <c r="S195" s="79"/>
      <c r="T195" s="79"/>
      <c r="U195" s="79"/>
      <c r="V195" s="82" t="s">
        <v>632</v>
      </c>
      <c r="W195" s="81">
        <v>43481.86981481482</v>
      </c>
      <c r="X195" s="82" t="s">
        <v>740</v>
      </c>
      <c r="Y195" s="79"/>
      <c r="Z195" s="79"/>
      <c r="AA195" s="85" t="s">
        <v>903</v>
      </c>
      <c r="AB195" s="85" t="s">
        <v>1018</v>
      </c>
      <c r="AC195" s="79" t="b">
        <v>0</v>
      </c>
      <c r="AD195" s="79">
        <v>1</v>
      </c>
      <c r="AE195" s="85" t="s">
        <v>1114</v>
      </c>
      <c r="AF195" s="79" t="b">
        <v>0</v>
      </c>
      <c r="AG195" s="79" t="s">
        <v>1154</v>
      </c>
      <c r="AH195" s="79"/>
      <c r="AI195" s="85" t="s">
        <v>1072</v>
      </c>
      <c r="AJ195" s="79" t="b">
        <v>0</v>
      </c>
      <c r="AK195" s="79">
        <v>0</v>
      </c>
      <c r="AL195" s="85" t="s">
        <v>1072</v>
      </c>
      <c r="AM195" s="79" t="s">
        <v>1160</v>
      </c>
      <c r="AN195" s="79" t="b">
        <v>0</v>
      </c>
      <c r="AO195" s="85" t="s">
        <v>1018</v>
      </c>
      <c r="AP195" s="79" t="s">
        <v>176</v>
      </c>
      <c r="AQ195" s="79">
        <v>0</v>
      </c>
      <c r="AR195" s="79">
        <v>0</v>
      </c>
      <c r="AS195" s="79" t="s">
        <v>1171</v>
      </c>
      <c r="AT195" s="79" t="s">
        <v>1177</v>
      </c>
      <c r="AU195" s="79" t="s">
        <v>1178</v>
      </c>
      <c r="AV195" s="79" t="s">
        <v>1183</v>
      </c>
      <c r="AW195" s="79" t="s">
        <v>1192</v>
      </c>
      <c r="AX195" s="79" t="s">
        <v>1201</v>
      </c>
      <c r="AY195" s="79" t="s">
        <v>1207</v>
      </c>
      <c r="AZ195" s="82" t="s">
        <v>1212</v>
      </c>
      <c r="BA195">
        <v>2</v>
      </c>
      <c r="BB195" s="78" t="str">
        <f>REPLACE(INDEX(GroupVertices[Group],MATCH(Edges[[#This Row],[Vertex 1]],GroupVertices[Vertex],0)),1,1,"")</f>
        <v>1</v>
      </c>
      <c r="BC195" s="78" t="str">
        <f>REPLACE(INDEX(GroupVertices[Group],MATCH(Edges[[#This Row],[Vertex 2]],GroupVertices[Vertex],0)),1,1,"")</f>
        <v>4</v>
      </c>
      <c r="BD195" s="48"/>
      <c r="BE195" s="49"/>
      <c r="BF195" s="48"/>
      <c r="BG195" s="49"/>
      <c r="BH195" s="48"/>
      <c r="BI195" s="49"/>
      <c r="BJ195" s="48"/>
      <c r="BK195" s="49"/>
      <c r="BL195" s="48"/>
    </row>
    <row r="196" spans="1:64" ht="15">
      <c r="A196" s="64" t="s">
        <v>241</v>
      </c>
      <c r="B196" s="64" t="s">
        <v>353</v>
      </c>
      <c r="C196" s="65" t="s">
        <v>3273</v>
      </c>
      <c r="D196" s="66">
        <v>3</v>
      </c>
      <c r="E196" s="67" t="s">
        <v>132</v>
      </c>
      <c r="F196" s="68">
        <v>35</v>
      </c>
      <c r="G196" s="65"/>
      <c r="H196" s="69"/>
      <c r="I196" s="70"/>
      <c r="J196" s="70"/>
      <c r="K196" s="34" t="s">
        <v>65</v>
      </c>
      <c r="L196" s="77">
        <v>196</v>
      </c>
      <c r="M196" s="77"/>
      <c r="N196" s="72"/>
      <c r="O196" s="79" t="s">
        <v>402</v>
      </c>
      <c r="P196" s="81">
        <v>43481.86981481482</v>
      </c>
      <c r="Q196" s="79" t="s">
        <v>494</v>
      </c>
      <c r="R196" s="79"/>
      <c r="S196" s="79"/>
      <c r="T196" s="79"/>
      <c r="U196" s="79"/>
      <c r="V196" s="82" t="s">
        <v>632</v>
      </c>
      <c r="W196" s="81">
        <v>43481.86981481482</v>
      </c>
      <c r="X196" s="82" t="s">
        <v>740</v>
      </c>
      <c r="Y196" s="79"/>
      <c r="Z196" s="79"/>
      <c r="AA196" s="85" t="s">
        <v>903</v>
      </c>
      <c r="AB196" s="85" t="s">
        <v>1018</v>
      </c>
      <c r="AC196" s="79" t="b">
        <v>0</v>
      </c>
      <c r="AD196" s="79">
        <v>1</v>
      </c>
      <c r="AE196" s="85" t="s">
        <v>1114</v>
      </c>
      <c r="AF196" s="79" t="b">
        <v>0</v>
      </c>
      <c r="AG196" s="79" t="s">
        <v>1154</v>
      </c>
      <c r="AH196" s="79"/>
      <c r="AI196" s="85" t="s">
        <v>1072</v>
      </c>
      <c r="AJ196" s="79" t="b">
        <v>0</v>
      </c>
      <c r="AK196" s="79">
        <v>0</v>
      </c>
      <c r="AL196" s="85" t="s">
        <v>1072</v>
      </c>
      <c r="AM196" s="79" t="s">
        <v>1160</v>
      </c>
      <c r="AN196" s="79" t="b">
        <v>0</v>
      </c>
      <c r="AO196" s="85" t="s">
        <v>1018</v>
      </c>
      <c r="AP196" s="79" t="s">
        <v>176</v>
      </c>
      <c r="AQ196" s="79">
        <v>0</v>
      </c>
      <c r="AR196" s="79">
        <v>0</v>
      </c>
      <c r="AS196" s="79" t="s">
        <v>1171</v>
      </c>
      <c r="AT196" s="79" t="s">
        <v>1177</v>
      </c>
      <c r="AU196" s="79" t="s">
        <v>1178</v>
      </c>
      <c r="AV196" s="79" t="s">
        <v>1183</v>
      </c>
      <c r="AW196" s="79" t="s">
        <v>1192</v>
      </c>
      <c r="AX196" s="79" t="s">
        <v>1201</v>
      </c>
      <c r="AY196" s="79" t="s">
        <v>1207</v>
      </c>
      <c r="AZ196" s="82" t="s">
        <v>1212</v>
      </c>
      <c r="BA196">
        <v>1</v>
      </c>
      <c r="BB196" s="78" t="str">
        <f>REPLACE(INDEX(GroupVertices[Group],MATCH(Edges[[#This Row],[Vertex 1]],GroupVertices[Vertex],0)),1,1,"")</f>
        <v>1</v>
      </c>
      <c r="BC196" s="78" t="str">
        <f>REPLACE(INDEX(GroupVertices[Group],MATCH(Edges[[#This Row],[Vertex 2]],GroupVertices[Vertex],0)),1,1,"")</f>
        <v>1</v>
      </c>
      <c r="BD196" s="48">
        <v>1</v>
      </c>
      <c r="BE196" s="49">
        <v>7.6923076923076925</v>
      </c>
      <c r="BF196" s="48">
        <v>0</v>
      </c>
      <c r="BG196" s="49">
        <v>0</v>
      </c>
      <c r="BH196" s="48">
        <v>0</v>
      </c>
      <c r="BI196" s="49">
        <v>0</v>
      </c>
      <c r="BJ196" s="48">
        <v>12</v>
      </c>
      <c r="BK196" s="49">
        <v>92.3076923076923</v>
      </c>
      <c r="BL196" s="48">
        <v>13</v>
      </c>
    </row>
    <row r="197" spans="1:64" ht="15">
      <c r="A197" s="64" t="s">
        <v>241</v>
      </c>
      <c r="B197" s="64" t="s">
        <v>354</v>
      </c>
      <c r="C197" s="65" t="s">
        <v>3273</v>
      </c>
      <c r="D197" s="66">
        <v>3</v>
      </c>
      <c r="E197" s="67" t="s">
        <v>132</v>
      </c>
      <c r="F197" s="68">
        <v>35</v>
      </c>
      <c r="G197" s="65"/>
      <c r="H197" s="69"/>
      <c r="I197" s="70"/>
      <c r="J197" s="70"/>
      <c r="K197" s="34" t="s">
        <v>65</v>
      </c>
      <c r="L197" s="77">
        <v>197</v>
      </c>
      <c r="M197" s="77"/>
      <c r="N197" s="72"/>
      <c r="O197" s="79" t="s">
        <v>401</v>
      </c>
      <c r="P197" s="81">
        <v>43481.879375</v>
      </c>
      <c r="Q197" s="79" t="s">
        <v>495</v>
      </c>
      <c r="R197" s="79"/>
      <c r="S197" s="79"/>
      <c r="T197" s="79"/>
      <c r="U197" s="79"/>
      <c r="V197" s="82" t="s">
        <v>632</v>
      </c>
      <c r="W197" s="81">
        <v>43481.879375</v>
      </c>
      <c r="X197" s="82" t="s">
        <v>741</v>
      </c>
      <c r="Y197" s="79"/>
      <c r="Z197" s="79"/>
      <c r="AA197" s="85" t="s">
        <v>904</v>
      </c>
      <c r="AB197" s="85" t="s">
        <v>1019</v>
      </c>
      <c r="AC197" s="79" t="b">
        <v>0</v>
      </c>
      <c r="AD197" s="79">
        <v>3</v>
      </c>
      <c r="AE197" s="85" t="s">
        <v>1115</v>
      </c>
      <c r="AF197" s="79" t="b">
        <v>0</v>
      </c>
      <c r="AG197" s="79" t="s">
        <v>1154</v>
      </c>
      <c r="AH197" s="79"/>
      <c r="AI197" s="85" t="s">
        <v>1072</v>
      </c>
      <c r="AJ197" s="79" t="b">
        <v>0</v>
      </c>
      <c r="AK197" s="79">
        <v>1</v>
      </c>
      <c r="AL197" s="85" t="s">
        <v>1072</v>
      </c>
      <c r="AM197" s="79" t="s">
        <v>1160</v>
      </c>
      <c r="AN197" s="79" t="b">
        <v>0</v>
      </c>
      <c r="AO197" s="85" t="s">
        <v>1019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241</v>
      </c>
      <c r="B198" s="64" t="s">
        <v>355</v>
      </c>
      <c r="C198" s="65" t="s">
        <v>3273</v>
      </c>
      <c r="D198" s="66">
        <v>3</v>
      </c>
      <c r="E198" s="67" t="s">
        <v>132</v>
      </c>
      <c r="F198" s="68">
        <v>35</v>
      </c>
      <c r="G198" s="65"/>
      <c r="H198" s="69"/>
      <c r="I198" s="70"/>
      <c r="J198" s="70"/>
      <c r="K198" s="34" t="s">
        <v>65</v>
      </c>
      <c r="L198" s="77">
        <v>198</v>
      </c>
      <c r="M198" s="77"/>
      <c r="N198" s="72"/>
      <c r="O198" s="79" t="s">
        <v>402</v>
      </c>
      <c r="P198" s="81">
        <v>43481.879375</v>
      </c>
      <c r="Q198" s="79" t="s">
        <v>495</v>
      </c>
      <c r="R198" s="79"/>
      <c r="S198" s="79"/>
      <c r="T198" s="79"/>
      <c r="U198" s="79"/>
      <c r="V198" s="82" t="s">
        <v>632</v>
      </c>
      <c r="W198" s="81">
        <v>43481.879375</v>
      </c>
      <c r="X198" s="82" t="s">
        <v>741</v>
      </c>
      <c r="Y198" s="79"/>
      <c r="Z198" s="79"/>
      <c r="AA198" s="85" t="s">
        <v>904</v>
      </c>
      <c r="AB198" s="85" t="s">
        <v>1019</v>
      </c>
      <c r="AC198" s="79" t="b">
        <v>0</v>
      </c>
      <c r="AD198" s="79">
        <v>3</v>
      </c>
      <c r="AE198" s="85" t="s">
        <v>1115</v>
      </c>
      <c r="AF198" s="79" t="b">
        <v>0</v>
      </c>
      <c r="AG198" s="79" t="s">
        <v>1154</v>
      </c>
      <c r="AH198" s="79"/>
      <c r="AI198" s="85" t="s">
        <v>1072</v>
      </c>
      <c r="AJ198" s="79" t="b">
        <v>0</v>
      </c>
      <c r="AK198" s="79">
        <v>1</v>
      </c>
      <c r="AL198" s="85" t="s">
        <v>1072</v>
      </c>
      <c r="AM198" s="79" t="s">
        <v>1160</v>
      </c>
      <c r="AN198" s="79" t="b">
        <v>0</v>
      </c>
      <c r="AO198" s="85" t="s">
        <v>1019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2</v>
      </c>
      <c r="BE198" s="49">
        <v>5.882352941176471</v>
      </c>
      <c r="BF198" s="48">
        <v>0</v>
      </c>
      <c r="BG198" s="49">
        <v>0</v>
      </c>
      <c r="BH198" s="48">
        <v>0</v>
      </c>
      <c r="BI198" s="49">
        <v>0</v>
      </c>
      <c r="BJ198" s="48">
        <v>32</v>
      </c>
      <c r="BK198" s="49">
        <v>94.11764705882354</v>
      </c>
      <c r="BL198" s="48">
        <v>34</v>
      </c>
    </row>
    <row r="199" spans="1:64" ht="15">
      <c r="A199" s="64" t="s">
        <v>241</v>
      </c>
      <c r="B199" s="64" t="s">
        <v>356</v>
      </c>
      <c r="C199" s="65" t="s">
        <v>3273</v>
      </c>
      <c r="D199" s="66">
        <v>3</v>
      </c>
      <c r="E199" s="67" t="s">
        <v>132</v>
      </c>
      <c r="F199" s="68">
        <v>35</v>
      </c>
      <c r="G199" s="65"/>
      <c r="H199" s="69"/>
      <c r="I199" s="70"/>
      <c r="J199" s="70"/>
      <c r="K199" s="34" t="s">
        <v>65</v>
      </c>
      <c r="L199" s="77">
        <v>199</v>
      </c>
      <c r="M199" s="77"/>
      <c r="N199" s="72"/>
      <c r="O199" s="79" t="s">
        <v>402</v>
      </c>
      <c r="P199" s="81">
        <v>43481.91137731481</v>
      </c>
      <c r="Q199" s="79" t="s">
        <v>496</v>
      </c>
      <c r="R199" s="79"/>
      <c r="S199" s="79"/>
      <c r="T199" s="79"/>
      <c r="U199" s="79"/>
      <c r="V199" s="82" t="s">
        <v>632</v>
      </c>
      <c r="W199" s="81">
        <v>43481.91137731481</v>
      </c>
      <c r="X199" s="82" t="s">
        <v>742</v>
      </c>
      <c r="Y199" s="79"/>
      <c r="Z199" s="79"/>
      <c r="AA199" s="85" t="s">
        <v>905</v>
      </c>
      <c r="AB199" s="85" t="s">
        <v>1020</v>
      </c>
      <c r="AC199" s="79" t="b">
        <v>0</v>
      </c>
      <c r="AD199" s="79">
        <v>0</v>
      </c>
      <c r="AE199" s="85" t="s">
        <v>1116</v>
      </c>
      <c r="AF199" s="79" t="b">
        <v>0</v>
      </c>
      <c r="AG199" s="79" t="s">
        <v>1154</v>
      </c>
      <c r="AH199" s="79"/>
      <c r="AI199" s="85" t="s">
        <v>1072</v>
      </c>
      <c r="AJ199" s="79" t="b">
        <v>0</v>
      </c>
      <c r="AK199" s="79">
        <v>0</v>
      </c>
      <c r="AL199" s="85" t="s">
        <v>1072</v>
      </c>
      <c r="AM199" s="79" t="s">
        <v>1160</v>
      </c>
      <c r="AN199" s="79" t="b">
        <v>0</v>
      </c>
      <c r="AO199" s="85" t="s">
        <v>1020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1</v>
      </c>
      <c r="BG199" s="49">
        <v>12.5</v>
      </c>
      <c r="BH199" s="48">
        <v>0</v>
      </c>
      <c r="BI199" s="49">
        <v>0</v>
      </c>
      <c r="BJ199" s="48">
        <v>7</v>
      </c>
      <c r="BK199" s="49">
        <v>87.5</v>
      </c>
      <c r="BL199" s="48">
        <v>8</v>
      </c>
    </row>
    <row r="200" spans="1:64" ht="15">
      <c r="A200" s="64" t="s">
        <v>250</v>
      </c>
      <c r="B200" s="64" t="s">
        <v>241</v>
      </c>
      <c r="C200" s="65" t="s">
        <v>3273</v>
      </c>
      <c r="D200" s="66">
        <v>3</v>
      </c>
      <c r="E200" s="67" t="s">
        <v>132</v>
      </c>
      <c r="F200" s="68">
        <v>35</v>
      </c>
      <c r="G200" s="65"/>
      <c r="H200" s="69"/>
      <c r="I200" s="70"/>
      <c r="J200" s="70"/>
      <c r="K200" s="34" t="s">
        <v>66</v>
      </c>
      <c r="L200" s="77">
        <v>200</v>
      </c>
      <c r="M200" s="77"/>
      <c r="N200" s="72"/>
      <c r="O200" s="79" t="s">
        <v>402</v>
      </c>
      <c r="P200" s="81">
        <v>43481.96871527778</v>
      </c>
      <c r="Q200" s="79" t="s">
        <v>497</v>
      </c>
      <c r="R200" s="79"/>
      <c r="S200" s="79"/>
      <c r="T200" s="79"/>
      <c r="U200" s="79"/>
      <c r="V200" s="82" t="s">
        <v>641</v>
      </c>
      <c r="W200" s="81">
        <v>43481.96871527778</v>
      </c>
      <c r="X200" s="82" t="s">
        <v>743</v>
      </c>
      <c r="Y200" s="79"/>
      <c r="Z200" s="79"/>
      <c r="AA200" s="85" t="s">
        <v>906</v>
      </c>
      <c r="AB200" s="85" t="s">
        <v>907</v>
      </c>
      <c r="AC200" s="79" t="b">
        <v>0</v>
      </c>
      <c r="AD200" s="79">
        <v>0</v>
      </c>
      <c r="AE200" s="85" t="s">
        <v>1071</v>
      </c>
      <c r="AF200" s="79" t="b">
        <v>0</v>
      </c>
      <c r="AG200" s="79" t="s">
        <v>1154</v>
      </c>
      <c r="AH200" s="79"/>
      <c r="AI200" s="85" t="s">
        <v>1072</v>
      </c>
      <c r="AJ200" s="79" t="b">
        <v>0</v>
      </c>
      <c r="AK200" s="79">
        <v>0</v>
      </c>
      <c r="AL200" s="85" t="s">
        <v>1072</v>
      </c>
      <c r="AM200" s="79" t="s">
        <v>1161</v>
      </c>
      <c r="AN200" s="79" t="b">
        <v>0</v>
      </c>
      <c r="AO200" s="85" t="s">
        <v>907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33.333333333333336</v>
      </c>
      <c r="BF200" s="48">
        <v>0</v>
      </c>
      <c r="BG200" s="49">
        <v>0</v>
      </c>
      <c r="BH200" s="48">
        <v>0</v>
      </c>
      <c r="BI200" s="49">
        <v>0</v>
      </c>
      <c r="BJ200" s="48">
        <v>2</v>
      </c>
      <c r="BK200" s="49">
        <v>66.66666666666667</v>
      </c>
      <c r="BL200" s="48">
        <v>3</v>
      </c>
    </row>
    <row r="201" spans="1:64" ht="15">
      <c r="A201" s="64" t="s">
        <v>241</v>
      </c>
      <c r="B201" s="64" t="s">
        <v>250</v>
      </c>
      <c r="C201" s="65" t="s">
        <v>3273</v>
      </c>
      <c r="D201" s="66">
        <v>3</v>
      </c>
      <c r="E201" s="67" t="s">
        <v>132</v>
      </c>
      <c r="F201" s="68">
        <v>35</v>
      </c>
      <c r="G201" s="65"/>
      <c r="H201" s="69"/>
      <c r="I201" s="70"/>
      <c r="J201" s="70"/>
      <c r="K201" s="34" t="s">
        <v>66</v>
      </c>
      <c r="L201" s="77">
        <v>201</v>
      </c>
      <c r="M201" s="77"/>
      <c r="N201" s="72"/>
      <c r="O201" s="79" t="s">
        <v>402</v>
      </c>
      <c r="P201" s="81">
        <v>43481.96824074074</v>
      </c>
      <c r="Q201" s="79" t="s">
        <v>498</v>
      </c>
      <c r="R201" s="79"/>
      <c r="S201" s="79"/>
      <c r="T201" s="79"/>
      <c r="U201" s="79"/>
      <c r="V201" s="82" t="s">
        <v>632</v>
      </c>
      <c r="W201" s="81">
        <v>43481.96824074074</v>
      </c>
      <c r="X201" s="82" t="s">
        <v>744</v>
      </c>
      <c r="Y201" s="79"/>
      <c r="Z201" s="79"/>
      <c r="AA201" s="85" t="s">
        <v>907</v>
      </c>
      <c r="AB201" s="85" t="s">
        <v>1021</v>
      </c>
      <c r="AC201" s="79" t="b">
        <v>0</v>
      </c>
      <c r="AD201" s="79">
        <v>1</v>
      </c>
      <c r="AE201" s="85" t="s">
        <v>1117</v>
      </c>
      <c r="AF201" s="79" t="b">
        <v>0</v>
      </c>
      <c r="AG201" s="79" t="s">
        <v>1154</v>
      </c>
      <c r="AH201" s="79"/>
      <c r="AI201" s="85" t="s">
        <v>1072</v>
      </c>
      <c r="AJ201" s="79" t="b">
        <v>0</v>
      </c>
      <c r="AK201" s="79">
        <v>0</v>
      </c>
      <c r="AL201" s="85" t="s">
        <v>1072</v>
      </c>
      <c r="AM201" s="79" t="s">
        <v>1160</v>
      </c>
      <c r="AN201" s="79" t="b">
        <v>0</v>
      </c>
      <c r="AO201" s="85" t="s">
        <v>1021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3</v>
      </c>
      <c r="BE201" s="49">
        <v>15.789473684210526</v>
      </c>
      <c r="BF201" s="48">
        <v>0</v>
      </c>
      <c r="BG201" s="49">
        <v>0</v>
      </c>
      <c r="BH201" s="48">
        <v>0</v>
      </c>
      <c r="BI201" s="49">
        <v>0</v>
      </c>
      <c r="BJ201" s="48">
        <v>16</v>
      </c>
      <c r="BK201" s="49">
        <v>84.21052631578948</v>
      </c>
      <c r="BL201" s="48">
        <v>19</v>
      </c>
    </row>
    <row r="202" spans="1:64" ht="15">
      <c r="A202" s="64" t="s">
        <v>241</v>
      </c>
      <c r="B202" s="64" t="s">
        <v>357</v>
      </c>
      <c r="C202" s="65" t="s">
        <v>3273</v>
      </c>
      <c r="D202" s="66">
        <v>3</v>
      </c>
      <c r="E202" s="67" t="s">
        <v>132</v>
      </c>
      <c r="F202" s="68">
        <v>35</v>
      </c>
      <c r="G202" s="65"/>
      <c r="H202" s="69"/>
      <c r="I202" s="70"/>
      <c r="J202" s="70"/>
      <c r="K202" s="34" t="s">
        <v>65</v>
      </c>
      <c r="L202" s="77">
        <v>202</v>
      </c>
      <c r="M202" s="77"/>
      <c r="N202" s="72"/>
      <c r="O202" s="79" t="s">
        <v>402</v>
      </c>
      <c r="P202" s="81">
        <v>43481.997719907406</v>
      </c>
      <c r="Q202" s="79" t="s">
        <v>499</v>
      </c>
      <c r="R202" s="79"/>
      <c r="S202" s="79"/>
      <c r="T202" s="79"/>
      <c r="U202" s="79"/>
      <c r="V202" s="82" t="s">
        <v>632</v>
      </c>
      <c r="W202" s="81">
        <v>43481.997719907406</v>
      </c>
      <c r="X202" s="82" t="s">
        <v>745</v>
      </c>
      <c r="Y202" s="79"/>
      <c r="Z202" s="79"/>
      <c r="AA202" s="85" t="s">
        <v>908</v>
      </c>
      <c r="AB202" s="85" t="s">
        <v>1022</v>
      </c>
      <c r="AC202" s="79" t="b">
        <v>0</v>
      </c>
      <c r="AD202" s="79">
        <v>1</v>
      </c>
      <c r="AE202" s="85" t="s">
        <v>1118</v>
      </c>
      <c r="AF202" s="79" t="b">
        <v>0</v>
      </c>
      <c r="AG202" s="79" t="s">
        <v>1154</v>
      </c>
      <c r="AH202" s="79"/>
      <c r="AI202" s="85" t="s">
        <v>1072</v>
      </c>
      <c r="AJ202" s="79" t="b">
        <v>0</v>
      </c>
      <c r="AK202" s="79">
        <v>0</v>
      </c>
      <c r="AL202" s="85" t="s">
        <v>1072</v>
      </c>
      <c r="AM202" s="79" t="s">
        <v>1160</v>
      </c>
      <c r="AN202" s="79" t="b">
        <v>0</v>
      </c>
      <c r="AO202" s="85" t="s">
        <v>1022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1</v>
      </c>
      <c r="BG202" s="49">
        <v>33.333333333333336</v>
      </c>
      <c r="BH202" s="48">
        <v>0</v>
      </c>
      <c r="BI202" s="49">
        <v>0</v>
      </c>
      <c r="BJ202" s="48">
        <v>2</v>
      </c>
      <c r="BK202" s="49">
        <v>66.66666666666667</v>
      </c>
      <c r="BL202" s="48">
        <v>3</v>
      </c>
    </row>
    <row r="203" spans="1:64" ht="15">
      <c r="A203" s="64" t="s">
        <v>241</v>
      </c>
      <c r="B203" s="64" t="s">
        <v>358</v>
      </c>
      <c r="C203" s="65" t="s">
        <v>3273</v>
      </c>
      <c r="D203" s="66">
        <v>3</v>
      </c>
      <c r="E203" s="67" t="s">
        <v>132</v>
      </c>
      <c r="F203" s="68">
        <v>35</v>
      </c>
      <c r="G203" s="65"/>
      <c r="H203" s="69"/>
      <c r="I203" s="70"/>
      <c r="J203" s="70"/>
      <c r="K203" s="34" t="s">
        <v>65</v>
      </c>
      <c r="L203" s="77">
        <v>203</v>
      </c>
      <c r="M203" s="77"/>
      <c r="N203" s="72"/>
      <c r="O203" s="79" t="s">
        <v>402</v>
      </c>
      <c r="P203" s="81">
        <v>43441.56783564815</v>
      </c>
      <c r="Q203" s="79" t="s">
        <v>500</v>
      </c>
      <c r="R203" s="79"/>
      <c r="S203" s="79"/>
      <c r="T203" s="79"/>
      <c r="U203" s="79"/>
      <c r="V203" s="82" t="s">
        <v>632</v>
      </c>
      <c r="W203" s="81">
        <v>43441.56783564815</v>
      </c>
      <c r="X203" s="82" t="s">
        <v>746</v>
      </c>
      <c r="Y203" s="79"/>
      <c r="Z203" s="79"/>
      <c r="AA203" s="85" t="s">
        <v>909</v>
      </c>
      <c r="AB203" s="85" t="s">
        <v>1023</v>
      </c>
      <c r="AC203" s="79" t="b">
        <v>0</v>
      </c>
      <c r="AD203" s="79">
        <v>3</v>
      </c>
      <c r="AE203" s="85" t="s">
        <v>1119</v>
      </c>
      <c r="AF203" s="79" t="b">
        <v>0</v>
      </c>
      <c r="AG203" s="79" t="s">
        <v>1154</v>
      </c>
      <c r="AH203" s="79"/>
      <c r="AI203" s="85" t="s">
        <v>1072</v>
      </c>
      <c r="AJ203" s="79" t="b">
        <v>0</v>
      </c>
      <c r="AK203" s="79">
        <v>0</v>
      </c>
      <c r="AL203" s="85" t="s">
        <v>1072</v>
      </c>
      <c r="AM203" s="79" t="s">
        <v>1160</v>
      </c>
      <c r="AN203" s="79" t="b">
        <v>0</v>
      </c>
      <c r="AO203" s="85" t="s">
        <v>1023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1</v>
      </c>
      <c r="BG203" s="49">
        <v>3.7037037037037037</v>
      </c>
      <c r="BH203" s="48">
        <v>0</v>
      </c>
      <c r="BI203" s="49">
        <v>0</v>
      </c>
      <c r="BJ203" s="48">
        <v>26</v>
      </c>
      <c r="BK203" s="49">
        <v>96.29629629629629</v>
      </c>
      <c r="BL203" s="48">
        <v>27</v>
      </c>
    </row>
    <row r="204" spans="1:64" ht="15">
      <c r="A204" s="64" t="s">
        <v>241</v>
      </c>
      <c r="B204" s="64" t="s">
        <v>358</v>
      </c>
      <c r="C204" s="65" t="s">
        <v>3273</v>
      </c>
      <c r="D204" s="66">
        <v>3</v>
      </c>
      <c r="E204" s="67" t="s">
        <v>132</v>
      </c>
      <c r="F204" s="68">
        <v>35</v>
      </c>
      <c r="G204" s="65"/>
      <c r="H204" s="69"/>
      <c r="I204" s="70"/>
      <c r="J204" s="70"/>
      <c r="K204" s="34" t="s">
        <v>65</v>
      </c>
      <c r="L204" s="77">
        <v>204</v>
      </c>
      <c r="M204" s="77"/>
      <c r="N204" s="72"/>
      <c r="O204" s="79" t="s">
        <v>401</v>
      </c>
      <c r="P204" s="81">
        <v>43482.000706018516</v>
      </c>
      <c r="Q204" s="79" t="s">
        <v>501</v>
      </c>
      <c r="R204" s="79"/>
      <c r="S204" s="79"/>
      <c r="T204" s="79"/>
      <c r="U204" s="79"/>
      <c r="V204" s="82" t="s">
        <v>632</v>
      </c>
      <c r="W204" s="81">
        <v>43482.000706018516</v>
      </c>
      <c r="X204" s="82" t="s">
        <v>747</v>
      </c>
      <c r="Y204" s="79"/>
      <c r="Z204" s="79"/>
      <c r="AA204" s="85" t="s">
        <v>910</v>
      </c>
      <c r="AB204" s="85" t="s">
        <v>1024</v>
      </c>
      <c r="AC204" s="79" t="b">
        <v>0</v>
      </c>
      <c r="AD204" s="79">
        <v>1</v>
      </c>
      <c r="AE204" s="85" t="s">
        <v>1120</v>
      </c>
      <c r="AF204" s="79" t="b">
        <v>0</v>
      </c>
      <c r="AG204" s="79" t="s">
        <v>1154</v>
      </c>
      <c r="AH204" s="79"/>
      <c r="AI204" s="85" t="s">
        <v>1072</v>
      </c>
      <c r="AJ204" s="79" t="b">
        <v>0</v>
      </c>
      <c r="AK204" s="79">
        <v>0</v>
      </c>
      <c r="AL204" s="85" t="s">
        <v>1072</v>
      </c>
      <c r="AM204" s="79" t="s">
        <v>1160</v>
      </c>
      <c r="AN204" s="79" t="b">
        <v>0</v>
      </c>
      <c r="AO204" s="85" t="s">
        <v>1024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241</v>
      </c>
      <c r="B205" s="64" t="s">
        <v>359</v>
      </c>
      <c r="C205" s="65" t="s">
        <v>3273</v>
      </c>
      <c r="D205" s="66">
        <v>3</v>
      </c>
      <c r="E205" s="67" t="s">
        <v>132</v>
      </c>
      <c r="F205" s="68">
        <v>35</v>
      </c>
      <c r="G205" s="65"/>
      <c r="H205" s="69"/>
      <c r="I205" s="70"/>
      <c r="J205" s="70"/>
      <c r="K205" s="34" t="s">
        <v>65</v>
      </c>
      <c r="L205" s="77">
        <v>205</v>
      </c>
      <c r="M205" s="77"/>
      <c r="N205" s="72"/>
      <c r="O205" s="79" t="s">
        <v>402</v>
      </c>
      <c r="P205" s="81">
        <v>43482.000706018516</v>
      </c>
      <c r="Q205" s="79" t="s">
        <v>501</v>
      </c>
      <c r="R205" s="79"/>
      <c r="S205" s="79"/>
      <c r="T205" s="79"/>
      <c r="U205" s="79"/>
      <c r="V205" s="82" t="s">
        <v>632</v>
      </c>
      <c r="W205" s="81">
        <v>43482.000706018516</v>
      </c>
      <c r="X205" s="82" t="s">
        <v>747</v>
      </c>
      <c r="Y205" s="79"/>
      <c r="Z205" s="79"/>
      <c r="AA205" s="85" t="s">
        <v>910</v>
      </c>
      <c r="AB205" s="85" t="s">
        <v>1024</v>
      </c>
      <c r="AC205" s="79" t="b">
        <v>0</v>
      </c>
      <c r="AD205" s="79">
        <v>1</v>
      </c>
      <c r="AE205" s="85" t="s">
        <v>1120</v>
      </c>
      <c r="AF205" s="79" t="b">
        <v>0</v>
      </c>
      <c r="AG205" s="79" t="s">
        <v>1154</v>
      </c>
      <c r="AH205" s="79"/>
      <c r="AI205" s="85" t="s">
        <v>1072</v>
      </c>
      <c r="AJ205" s="79" t="b">
        <v>0</v>
      </c>
      <c r="AK205" s="79">
        <v>0</v>
      </c>
      <c r="AL205" s="85" t="s">
        <v>1072</v>
      </c>
      <c r="AM205" s="79" t="s">
        <v>1160</v>
      </c>
      <c r="AN205" s="79" t="b">
        <v>0</v>
      </c>
      <c r="AO205" s="85" t="s">
        <v>1024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2</v>
      </c>
      <c r="BE205" s="49">
        <v>3.508771929824561</v>
      </c>
      <c r="BF205" s="48">
        <v>3</v>
      </c>
      <c r="BG205" s="49">
        <v>5.2631578947368425</v>
      </c>
      <c r="BH205" s="48">
        <v>0</v>
      </c>
      <c r="BI205" s="49">
        <v>0</v>
      </c>
      <c r="BJ205" s="48">
        <v>52</v>
      </c>
      <c r="BK205" s="49">
        <v>91.2280701754386</v>
      </c>
      <c r="BL205" s="48">
        <v>57</v>
      </c>
    </row>
    <row r="206" spans="1:64" ht="15">
      <c r="A206" s="64" t="s">
        <v>241</v>
      </c>
      <c r="B206" s="64" t="s">
        <v>360</v>
      </c>
      <c r="C206" s="65" t="s">
        <v>3273</v>
      </c>
      <c r="D206" s="66">
        <v>3</v>
      </c>
      <c r="E206" s="67" t="s">
        <v>132</v>
      </c>
      <c r="F206" s="68">
        <v>35</v>
      </c>
      <c r="G206" s="65"/>
      <c r="H206" s="69"/>
      <c r="I206" s="70"/>
      <c r="J206" s="70"/>
      <c r="K206" s="34" t="s">
        <v>65</v>
      </c>
      <c r="L206" s="77">
        <v>206</v>
      </c>
      <c r="M206" s="77"/>
      <c r="N206" s="72"/>
      <c r="O206" s="79" t="s">
        <v>402</v>
      </c>
      <c r="P206" s="81">
        <v>43483.315567129626</v>
      </c>
      <c r="Q206" s="79" t="s">
        <v>502</v>
      </c>
      <c r="R206" s="79"/>
      <c r="S206" s="79"/>
      <c r="T206" s="79"/>
      <c r="U206" s="79"/>
      <c r="V206" s="82" t="s">
        <v>632</v>
      </c>
      <c r="W206" s="81">
        <v>43483.315567129626</v>
      </c>
      <c r="X206" s="82" t="s">
        <v>748</v>
      </c>
      <c r="Y206" s="79"/>
      <c r="Z206" s="79"/>
      <c r="AA206" s="85" t="s">
        <v>911</v>
      </c>
      <c r="AB206" s="85" t="s">
        <v>1025</v>
      </c>
      <c r="AC206" s="79" t="b">
        <v>0</v>
      </c>
      <c r="AD206" s="79">
        <v>0</v>
      </c>
      <c r="AE206" s="85" t="s">
        <v>1121</v>
      </c>
      <c r="AF206" s="79" t="b">
        <v>0</v>
      </c>
      <c r="AG206" s="79" t="s">
        <v>1154</v>
      </c>
      <c r="AH206" s="79"/>
      <c r="AI206" s="85" t="s">
        <v>1072</v>
      </c>
      <c r="AJ206" s="79" t="b">
        <v>0</v>
      </c>
      <c r="AK206" s="79">
        <v>0</v>
      </c>
      <c r="AL206" s="85" t="s">
        <v>1072</v>
      </c>
      <c r="AM206" s="79" t="s">
        <v>1160</v>
      </c>
      <c r="AN206" s="79" t="b">
        <v>0</v>
      </c>
      <c r="AO206" s="85" t="s">
        <v>1025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6</v>
      </c>
      <c r="BK206" s="49">
        <v>100</v>
      </c>
      <c r="BL206" s="48">
        <v>6</v>
      </c>
    </row>
    <row r="207" spans="1:64" ht="15">
      <c r="A207" s="64" t="s">
        <v>241</v>
      </c>
      <c r="B207" s="64" t="s">
        <v>361</v>
      </c>
      <c r="C207" s="65" t="s">
        <v>3273</v>
      </c>
      <c r="D207" s="66">
        <v>3</v>
      </c>
      <c r="E207" s="67" t="s">
        <v>132</v>
      </c>
      <c r="F207" s="68">
        <v>35</v>
      </c>
      <c r="G207" s="65"/>
      <c r="H207" s="69"/>
      <c r="I207" s="70"/>
      <c r="J207" s="70"/>
      <c r="K207" s="34" t="s">
        <v>65</v>
      </c>
      <c r="L207" s="77">
        <v>207</v>
      </c>
      <c r="M207" s="77"/>
      <c r="N207" s="72"/>
      <c r="O207" s="79" t="s">
        <v>402</v>
      </c>
      <c r="P207" s="81">
        <v>43483.31592592593</v>
      </c>
      <c r="Q207" s="79" t="s">
        <v>503</v>
      </c>
      <c r="R207" s="79"/>
      <c r="S207" s="79"/>
      <c r="T207" s="79"/>
      <c r="U207" s="79"/>
      <c r="V207" s="82" t="s">
        <v>632</v>
      </c>
      <c r="W207" s="81">
        <v>43483.31592592593</v>
      </c>
      <c r="X207" s="82" t="s">
        <v>749</v>
      </c>
      <c r="Y207" s="79"/>
      <c r="Z207" s="79"/>
      <c r="AA207" s="85" t="s">
        <v>912</v>
      </c>
      <c r="AB207" s="85" t="s">
        <v>1026</v>
      </c>
      <c r="AC207" s="79" t="b">
        <v>0</v>
      </c>
      <c r="AD207" s="79">
        <v>4</v>
      </c>
      <c r="AE207" s="85" t="s">
        <v>1122</v>
      </c>
      <c r="AF207" s="79" t="b">
        <v>0</v>
      </c>
      <c r="AG207" s="79" t="s">
        <v>1154</v>
      </c>
      <c r="AH207" s="79"/>
      <c r="AI207" s="85" t="s">
        <v>1072</v>
      </c>
      <c r="AJ207" s="79" t="b">
        <v>0</v>
      </c>
      <c r="AK207" s="79">
        <v>0</v>
      </c>
      <c r="AL207" s="85" t="s">
        <v>1072</v>
      </c>
      <c r="AM207" s="79" t="s">
        <v>1160</v>
      </c>
      <c r="AN207" s="79" t="b">
        <v>0</v>
      </c>
      <c r="AO207" s="85" t="s">
        <v>1026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6</v>
      </c>
      <c r="BK207" s="49">
        <v>100</v>
      </c>
      <c r="BL207" s="48">
        <v>6</v>
      </c>
    </row>
    <row r="208" spans="1:64" ht="15">
      <c r="A208" s="64" t="s">
        <v>241</v>
      </c>
      <c r="B208" s="64" t="s">
        <v>362</v>
      </c>
      <c r="C208" s="65" t="s">
        <v>3273</v>
      </c>
      <c r="D208" s="66">
        <v>3</v>
      </c>
      <c r="E208" s="67" t="s">
        <v>132</v>
      </c>
      <c r="F208" s="68">
        <v>35</v>
      </c>
      <c r="G208" s="65"/>
      <c r="H208" s="69"/>
      <c r="I208" s="70"/>
      <c r="J208" s="70"/>
      <c r="K208" s="34" t="s">
        <v>65</v>
      </c>
      <c r="L208" s="77">
        <v>208</v>
      </c>
      <c r="M208" s="77"/>
      <c r="N208" s="72"/>
      <c r="O208" s="79" t="s">
        <v>401</v>
      </c>
      <c r="P208" s="81">
        <v>43488.348645833335</v>
      </c>
      <c r="Q208" s="79" t="s">
        <v>504</v>
      </c>
      <c r="R208" s="79"/>
      <c r="S208" s="79"/>
      <c r="T208" s="79"/>
      <c r="U208" s="79"/>
      <c r="V208" s="82" t="s">
        <v>632</v>
      </c>
      <c r="W208" s="81">
        <v>43488.348645833335</v>
      </c>
      <c r="X208" s="82" t="s">
        <v>750</v>
      </c>
      <c r="Y208" s="79"/>
      <c r="Z208" s="79"/>
      <c r="AA208" s="85" t="s">
        <v>913</v>
      </c>
      <c r="AB208" s="85" t="s">
        <v>1027</v>
      </c>
      <c r="AC208" s="79" t="b">
        <v>0</v>
      </c>
      <c r="AD208" s="79">
        <v>0</v>
      </c>
      <c r="AE208" s="85" t="s">
        <v>1123</v>
      </c>
      <c r="AF208" s="79" t="b">
        <v>0</v>
      </c>
      <c r="AG208" s="79" t="s">
        <v>1153</v>
      </c>
      <c r="AH208" s="79"/>
      <c r="AI208" s="85" t="s">
        <v>1072</v>
      </c>
      <c r="AJ208" s="79" t="b">
        <v>0</v>
      </c>
      <c r="AK208" s="79">
        <v>0</v>
      </c>
      <c r="AL208" s="85" t="s">
        <v>1072</v>
      </c>
      <c r="AM208" s="79" t="s">
        <v>1160</v>
      </c>
      <c r="AN208" s="79" t="b">
        <v>0</v>
      </c>
      <c r="AO208" s="85" t="s">
        <v>1027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241</v>
      </c>
      <c r="B209" s="64" t="s">
        <v>363</v>
      </c>
      <c r="C209" s="65" t="s">
        <v>3273</v>
      </c>
      <c r="D209" s="66">
        <v>3</v>
      </c>
      <c r="E209" s="67" t="s">
        <v>132</v>
      </c>
      <c r="F209" s="68">
        <v>35</v>
      </c>
      <c r="G209" s="65"/>
      <c r="H209" s="69"/>
      <c r="I209" s="70"/>
      <c r="J209" s="70"/>
      <c r="K209" s="34" t="s">
        <v>65</v>
      </c>
      <c r="L209" s="77">
        <v>209</v>
      </c>
      <c r="M209" s="77"/>
      <c r="N209" s="72"/>
      <c r="O209" s="79" t="s">
        <v>402</v>
      </c>
      <c r="P209" s="81">
        <v>43488.348645833335</v>
      </c>
      <c r="Q209" s="79" t="s">
        <v>504</v>
      </c>
      <c r="R209" s="79"/>
      <c r="S209" s="79"/>
      <c r="T209" s="79"/>
      <c r="U209" s="79"/>
      <c r="V209" s="82" t="s">
        <v>632</v>
      </c>
      <c r="W209" s="81">
        <v>43488.348645833335</v>
      </c>
      <c r="X209" s="82" t="s">
        <v>750</v>
      </c>
      <c r="Y209" s="79"/>
      <c r="Z209" s="79"/>
      <c r="AA209" s="85" t="s">
        <v>913</v>
      </c>
      <c r="AB209" s="85" t="s">
        <v>1027</v>
      </c>
      <c r="AC209" s="79" t="b">
        <v>0</v>
      </c>
      <c r="AD209" s="79">
        <v>0</v>
      </c>
      <c r="AE209" s="85" t="s">
        <v>1123</v>
      </c>
      <c r="AF209" s="79" t="b">
        <v>0</v>
      </c>
      <c r="AG209" s="79" t="s">
        <v>1153</v>
      </c>
      <c r="AH209" s="79"/>
      <c r="AI209" s="85" t="s">
        <v>1072</v>
      </c>
      <c r="AJ209" s="79" t="b">
        <v>0</v>
      </c>
      <c r="AK209" s="79">
        <v>0</v>
      </c>
      <c r="AL209" s="85" t="s">
        <v>1072</v>
      </c>
      <c r="AM209" s="79" t="s">
        <v>1160</v>
      </c>
      <c r="AN209" s="79" t="b">
        <v>0</v>
      </c>
      <c r="AO209" s="85" t="s">
        <v>1027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v>
      </c>
      <c r="BK209" s="49">
        <v>100</v>
      </c>
      <c r="BL209" s="48">
        <v>2</v>
      </c>
    </row>
    <row r="210" spans="1:64" ht="15">
      <c r="A210" s="64" t="s">
        <v>241</v>
      </c>
      <c r="B210" s="64" t="s">
        <v>315</v>
      </c>
      <c r="C210" s="65" t="s">
        <v>3273</v>
      </c>
      <c r="D210" s="66">
        <v>3</v>
      </c>
      <c r="E210" s="67" t="s">
        <v>132</v>
      </c>
      <c r="F210" s="68">
        <v>35</v>
      </c>
      <c r="G210" s="65"/>
      <c r="H210" s="69"/>
      <c r="I210" s="70"/>
      <c r="J210" s="70"/>
      <c r="K210" s="34" t="s">
        <v>65</v>
      </c>
      <c r="L210" s="77">
        <v>210</v>
      </c>
      <c r="M210" s="77"/>
      <c r="N210" s="72"/>
      <c r="O210" s="79" t="s">
        <v>402</v>
      </c>
      <c r="P210" s="81">
        <v>43455.64527777778</v>
      </c>
      <c r="Q210" s="79" t="s">
        <v>505</v>
      </c>
      <c r="R210" s="79"/>
      <c r="S210" s="79"/>
      <c r="T210" s="79"/>
      <c r="U210" s="79"/>
      <c r="V210" s="82" t="s">
        <v>632</v>
      </c>
      <c r="W210" s="81">
        <v>43455.64527777778</v>
      </c>
      <c r="X210" s="82" t="s">
        <v>751</v>
      </c>
      <c r="Y210" s="79"/>
      <c r="Z210" s="79"/>
      <c r="AA210" s="85" t="s">
        <v>914</v>
      </c>
      <c r="AB210" s="85" t="s">
        <v>1028</v>
      </c>
      <c r="AC210" s="79" t="b">
        <v>0</v>
      </c>
      <c r="AD210" s="79">
        <v>6</v>
      </c>
      <c r="AE210" s="85" t="s">
        <v>1124</v>
      </c>
      <c r="AF210" s="79" t="b">
        <v>0</v>
      </c>
      <c r="AG210" s="79" t="s">
        <v>1154</v>
      </c>
      <c r="AH210" s="79"/>
      <c r="AI210" s="85" t="s">
        <v>1072</v>
      </c>
      <c r="AJ210" s="79" t="b">
        <v>0</v>
      </c>
      <c r="AK210" s="79">
        <v>0</v>
      </c>
      <c r="AL210" s="85" t="s">
        <v>1072</v>
      </c>
      <c r="AM210" s="79" t="s">
        <v>1160</v>
      </c>
      <c r="AN210" s="79" t="b">
        <v>0</v>
      </c>
      <c r="AO210" s="85" t="s">
        <v>1028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12</v>
      </c>
      <c r="BD210" s="48">
        <v>0</v>
      </c>
      <c r="BE210" s="49">
        <v>0</v>
      </c>
      <c r="BF210" s="48">
        <v>2</v>
      </c>
      <c r="BG210" s="49">
        <v>13.333333333333334</v>
      </c>
      <c r="BH210" s="48">
        <v>0</v>
      </c>
      <c r="BI210" s="49">
        <v>0</v>
      </c>
      <c r="BJ210" s="48">
        <v>13</v>
      </c>
      <c r="BK210" s="49">
        <v>86.66666666666667</v>
      </c>
      <c r="BL210" s="48">
        <v>15</v>
      </c>
    </row>
    <row r="211" spans="1:64" ht="15">
      <c r="A211" s="64" t="s">
        <v>241</v>
      </c>
      <c r="B211" s="64" t="s">
        <v>315</v>
      </c>
      <c r="C211" s="65" t="s">
        <v>3274</v>
      </c>
      <c r="D211" s="66">
        <v>10</v>
      </c>
      <c r="E211" s="67" t="s">
        <v>136</v>
      </c>
      <c r="F211" s="68">
        <v>12</v>
      </c>
      <c r="G211" s="65"/>
      <c r="H211" s="69"/>
      <c r="I211" s="70"/>
      <c r="J211" s="70"/>
      <c r="K211" s="34" t="s">
        <v>65</v>
      </c>
      <c r="L211" s="77">
        <v>211</v>
      </c>
      <c r="M211" s="77"/>
      <c r="N211" s="72"/>
      <c r="O211" s="79" t="s">
        <v>401</v>
      </c>
      <c r="P211" s="81">
        <v>43455.672002314815</v>
      </c>
      <c r="Q211" s="79" t="s">
        <v>455</v>
      </c>
      <c r="R211" s="79"/>
      <c r="S211" s="79"/>
      <c r="T211" s="79"/>
      <c r="U211" s="79"/>
      <c r="V211" s="82" t="s">
        <v>632</v>
      </c>
      <c r="W211" s="81">
        <v>43455.672002314815</v>
      </c>
      <c r="X211" s="82" t="s">
        <v>701</v>
      </c>
      <c r="Y211" s="79"/>
      <c r="Z211" s="79"/>
      <c r="AA211" s="85" t="s">
        <v>864</v>
      </c>
      <c r="AB211" s="85" t="s">
        <v>862</v>
      </c>
      <c r="AC211" s="79" t="b">
        <v>0</v>
      </c>
      <c r="AD211" s="79">
        <v>0</v>
      </c>
      <c r="AE211" s="85" t="s">
        <v>1091</v>
      </c>
      <c r="AF211" s="79" t="b">
        <v>0</v>
      </c>
      <c r="AG211" s="79" t="s">
        <v>1154</v>
      </c>
      <c r="AH211" s="79"/>
      <c r="AI211" s="85" t="s">
        <v>1072</v>
      </c>
      <c r="AJ211" s="79" t="b">
        <v>0</v>
      </c>
      <c r="AK211" s="79">
        <v>0</v>
      </c>
      <c r="AL211" s="85" t="s">
        <v>1072</v>
      </c>
      <c r="AM211" s="79" t="s">
        <v>1160</v>
      </c>
      <c r="AN211" s="79" t="b">
        <v>0</v>
      </c>
      <c r="AO211" s="85" t="s">
        <v>862</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1</v>
      </c>
      <c r="BC211" s="78" t="str">
        <f>REPLACE(INDEX(GroupVertices[Group],MATCH(Edges[[#This Row],[Vertex 2]],GroupVertices[Vertex],0)),1,1,"")</f>
        <v>12</v>
      </c>
      <c r="BD211" s="48">
        <v>1</v>
      </c>
      <c r="BE211" s="49">
        <v>3.5714285714285716</v>
      </c>
      <c r="BF211" s="48">
        <v>2</v>
      </c>
      <c r="BG211" s="49">
        <v>7.142857142857143</v>
      </c>
      <c r="BH211" s="48">
        <v>0</v>
      </c>
      <c r="BI211" s="49">
        <v>0</v>
      </c>
      <c r="BJ211" s="48">
        <v>25</v>
      </c>
      <c r="BK211" s="49">
        <v>89.28571428571429</v>
      </c>
      <c r="BL211" s="48">
        <v>28</v>
      </c>
    </row>
    <row r="212" spans="1:64" ht="15">
      <c r="A212" s="64" t="s">
        <v>241</v>
      </c>
      <c r="B212" s="64" t="s">
        <v>315</v>
      </c>
      <c r="C212" s="65" t="s">
        <v>3274</v>
      </c>
      <c r="D212" s="66">
        <v>10</v>
      </c>
      <c r="E212" s="67" t="s">
        <v>136</v>
      </c>
      <c r="F212" s="68">
        <v>12</v>
      </c>
      <c r="G212" s="65"/>
      <c r="H212" s="69"/>
      <c r="I212" s="70"/>
      <c r="J212" s="70"/>
      <c r="K212" s="34" t="s">
        <v>65</v>
      </c>
      <c r="L212" s="77">
        <v>212</v>
      </c>
      <c r="M212" s="77"/>
      <c r="N212" s="72"/>
      <c r="O212" s="79" t="s">
        <v>401</v>
      </c>
      <c r="P212" s="81">
        <v>43480.718206018515</v>
      </c>
      <c r="Q212" s="79" t="s">
        <v>487</v>
      </c>
      <c r="R212" s="79"/>
      <c r="S212" s="79"/>
      <c r="T212" s="79"/>
      <c r="U212" s="79"/>
      <c r="V212" s="82" t="s">
        <v>632</v>
      </c>
      <c r="W212" s="81">
        <v>43480.718206018515</v>
      </c>
      <c r="X212" s="82" t="s">
        <v>733</v>
      </c>
      <c r="Y212" s="79"/>
      <c r="Z212" s="79"/>
      <c r="AA212" s="85" t="s">
        <v>896</v>
      </c>
      <c r="AB212" s="85" t="s">
        <v>1011</v>
      </c>
      <c r="AC212" s="79" t="b">
        <v>0</v>
      </c>
      <c r="AD212" s="79">
        <v>0</v>
      </c>
      <c r="AE212" s="85" t="s">
        <v>1111</v>
      </c>
      <c r="AF212" s="79" t="b">
        <v>0</v>
      </c>
      <c r="AG212" s="79" t="s">
        <v>1154</v>
      </c>
      <c r="AH212" s="79"/>
      <c r="AI212" s="85" t="s">
        <v>1072</v>
      </c>
      <c r="AJ212" s="79" t="b">
        <v>0</v>
      </c>
      <c r="AK212" s="79">
        <v>0</v>
      </c>
      <c r="AL212" s="85" t="s">
        <v>1072</v>
      </c>
      <c r="AM212" s="79" t="s">
        <v>1160</v>
      </c>
      <c r="AN212" s="79" t="b">
        <v>0</v>
      </c>
      <c r="AO212" s="85" t="s">
        <v>1011</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1</v>
      </c>
      <c r="BC212" s="78" t="str">
        <f>REPLACE(INDEX(GroupVertices[Group],MATCH(Edges[[#This Row],[Vertex 2]],GroupVertices[Vertex],0)),1,1,"")</f>
        <v>12</v>
      </c>
      <c r="BD212" s="48"/>
      <c r="BE212" s="49"/>
      <c r="BF212" s="48"/>
      <c r="BG212" s="49"/>
      <c r="BH212" s="48"/>
      <c r="BI212" s="49"/>
      <c r="BJ212" s="48"/>
      <c r="BK212" s="49"/>
      <c r="BL212" s="48"/>
    </row>
    <row r="213" spans="1:64" ht="15">
      <c r="A213" s="64" t="s">
        <v>241</v>
      </c>
      <c r="B213" s="64" t="s">
        <v>315</v>
      </c>
      <c r="C213" s="65" t="s">
        <v>3274</v>
      </c>
      <c r="D213" s="66">
        <v>10</v>
      </c>
      <c r="E213" s="67" t="s">
        <v>136</v>
      </c>
      <c r="F213" s="68">
        <v>12</v>
      </c>
      <c r="G213" s="65"/>
      <c r="H213" s="69"/>
      <c r="I213" s="70"/>
      <c r="J213" s="70"/>
      <c r="K213" s="34" t="s">
        <v>65</v>
      </c>
      <c r="L213" s="77">
        <v>213</v>
      </c>
      <c r="M213" s="77"/>
      <c r="N213" s="72"/>
      <c r="O213" s="79" t="s">
        <v>401</v>
      </c>
      <c r="P213" s="81">
        <v>43481.879375</v>
      </c>
      <c r="Q213" s="79" t="s">
        <v>495</v>
      </c>
      <c r="R213" s="79"/>
      <c r="S213" s="79"/>
      <c r="T213" s="79"/>
      <c r="U213" s="79"/>
      <c r="V213" s="82" t="s">
        <v>632</v>
      </c>
      <c r="W213" s="81">
        <v>43481.879375</v>
      </c>
      <c r="X213" s="82" t="s">
        <v>741</v>
      </c>
      <c r="Y213" s="79"/>
      <c r="Z213" s="79"/>
      <c r="AA213" s="85" t="s">
        <v>904</v>
      </c>
      <c r="AB213" s="85" t="s">
        <v>1019</v>
      </c>
      <c r="AC213" s="79" t="b">
        <v>0</v>
      </c>
      <c r="AD213" s="79">
        <v>3</v>
      </c>
      <c r="AE213" s="85" t="s">
        <v>1115</v>
      </c>
      <c r="AF213" s="79" t="b">
        <v>0</v>
      </c>
      <c r="AG213" s="79" t="s">
        <v>1154</v>
      </c>
      <c r="AH213" s="79"/>
      <c r="AI213" s="85" t="s">
        <v>1072</v>
      </c>
      <c r="AJ213" s="79" t="b">
        <v>0</v>
      </c>
      <c r="AK213" s="79">
        <v>1</v>
      </c>
      <c r="AL213" s="85" t="s">
        <v>1072</v>
      </c>
      <c r="AM213" s="79" t="s">
        <v>1160</v>
      </c>
      <c r="AN213" s="79" t="b">
        <v>0</v>
      </c>
      <c r="AO213" s="85" t="s">
        <v>1019</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v>
      </c>
      <c r="BC213" s="78" t="str">
        <f>REPLACE(INDEX(GroupVertices[Group],MATCH(Edges[[#This Row],[Vertex 2]],GroupVertices[Vertex],0)),1,1,"")</f>
        <v>12</v>
      </c>
      <c r="BD213" s="48"/>
      <c r="BE213" s="49"/>
      <c r="BF213" s="48"/>
      <c r="BG213" s="49"/>
      <c r="BH213" s="48"/>
      <c r="BI213" s="49"/>
      <c r="BJ213" s="48"/>
      <c r="BK213" s="49"/>
      <c r="BL213" s="48"/>
    </row>
    <row r="214" spans="1:64" ht="15">
      <c r="A214" s="64" t="s">
        <v>241</v>
      </c>
      <c r="B214" s="64" t="s">
        <v>315</v>
      </c>
      <c r="C214" s="65" t="s">
        <v>3274</v>
      </c>
      <c r="D214" s="66">
        <v>10</v>
      </c>
      <c r="E214" s="67" t="s">
        <v>136</v>
      </c>
      <c r="F214" s="68">
        <v>12</v>
      </c>
      <c r="G214" s="65"/>
      <c r="H214" s="69"/>
      <c r="I214" s="70"/>
      <c r="J214" s="70"/>
      <c r="K214" s="34" t="s">
        <v>65</v>
      </c>
      <c r="L214" s="77">
        <v>214</v>
      </c>
      <c r="M214" s="77"/>
      <c r="N214" s="72"/>
      <c r="O214" s="79" t="s">
        <v>401</v>
      </c>
      <c r="P214" s="81">
        <v>43489.03582175926</v>
      </c>
      <c r="Q214" s="79" t="s">
        <v>506</v>
      </c>
      <c r="R214" s="79"/>
      <c r="S214" s="79"/>
      <c r="T214" s="79"/>
      <c r="U214" s="79"/>
      <c r="V214" s="82" t="s">
        <v>632</v>
      </c>
      <c r="W214" s="81">
        <v>43489.03582175926</v>
      </c>
      <c r="X214" s="82" t="s">
        <v>752</v>
      </c>
      <c r="Y214" s="79"/>
      <c r="Z214" s="79"/>
      <c r="AA214" s="85" t="s">
        <v>915</v>
      </c>
      <c r="AB214" s="85" t="s">
        <v>1029</v>
      </c>
      <c r="AC214" s="79" t="b">
        <v>0</v>
      </c>
      <c r="AD214" s="79">
        <v>2</v>
      </c>
      <c r="AE214" s="85" t="s">
        <v>1125</v>
      </c>
      <c r="AF214" s="79" t="b">
        <v>0</v>
      </c>
      <c r="AG214" s="79" t="s">
        <v>1154</v>
      </c>
      <c r="AH214" s="79"/>
      <c r="AI214" s="85" t="s">
        <v>1072</v>
      </c>
      <c r="AJ214" s="79" t="b">
        <v>0</v>
      </c>
      <c r="AK214" s="79">
        <v>0</v>
      </c>
      <c r="AL214" s="85" t="s">
        <v>1072</v>
      </c>
      <c r="AM214" s="79" t="s">
        <v>1160</v>
      </c>
      <c r="AN214" s="79" t="b">
        <v>0</v>
      </c>
      <c r="AO214" s="85" t="s">
        <v>1029</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1</v>
      </c>
      <c r="BC214" s="78" t="str">
        <f>REPLACE(INDEX(GroupVertices[Group],MATCH(Edges[[#This Row],[Vertex 2]],GroupVertices[Vertex],0)),1,1,"")</f>
        <v>12</v>
      </c>
      <c r="BD214" s="48"/>
      <c r="BE214" s="49"/>
      <c r="BF214" s="48"/>
      <c r="BG214" s="49"/>
      <c r="BH214" s="48"/>
      <c r="BI214" s="49"/>
      <c r="BJ214" s="48"/>
      <c r="BK214" s="49"/>
      <c r="BL214" s="48"/>
    </row>
    <row r="215" spans="1:64" ht="15">
      <c r="A215" s="64" t="s">
        <v>241</v>
      </c>
      <c r="B215" s="64" t="s">
        <v>364</v>
      </c>
      <c r="C215" s="65" t="s">
        <v>3273</v>
      </c>
      <c r="D215" s="66">
        <v>3</v>
      </c>
      <c r="E215" s="67" t="s">
        <v>132</v>
      </c>
      <c r="F215" s="68">
        <v>35</v>
      </c>
      <c r="G215" s="65"/>
      <c r="H215" s="69"/>
      <c r="I215" s="70"/>
      <c r="J215" s="70"/>
      <c r="K215" s="34" t="s">
        <v>65</v>
      </c>
      <c r="L215" s="77">
        <v>215</v>
      </c>
      <c r="M215" s="77"/>
      <c r="N215" s="72"/>
      <c r="O215" s="79" t="s">
        <v>402</v>
      </c>
      <c r="P215" s="81">
        <v>43489.03582175926</v>
      </c>
      <c r="Q215" s="79" t="s">
        <v>506</v>
      </c>
      <c r="R215" s="79"/>
      <c r="S215" s="79"/>
      <c r="T215" s="79"/>
      <c r="U215" s="79"/>
      <c r="V215" s="82" t="s">
        <v>632</v>
      </c>
      <c r="W215" s="81">
        <v>43489.03582175926</v>
      </c>
      <c r="X215" s="82" t="s">
        <v>752</v>
      </c>
      <c r="Y215" s="79"/>
      <c r="Z215" s="79"/>
      <c r="AA215" s="85" t="s">
        <v>915</v>
      </c>
      <c r="AB215" s="85" t="s">
        <v>1029</v>
      </c>
      <c r="AC215" s="79" t="b">
        <v>0</v>
      </c>
      <c r="AD215" s="79">
        <v>2</v>
      </c>
      <c r="AE215" s="85" t="s">
        <v>1125</v>
      </c>
      <c r="AF215" s="79" t="b">
        <v>0</v>
      </c>
      <c r="AG215" s="79" t="s">
        <v>1154</v>
      </c>
      <c r="AH215" s="79"/>
      <c r="AI215" s="85" t="s">
        <v>1072</v>
      </c>
      <c r="AJ215" s="79" t="b">
        <v>0</v>
      </c>
      <c r="AK215" s="79">
        <v>0</v>
      </c>
      <c r="AL215" s="85" t="s">
        <v>1072</v>
      </c>
      <c r="AM215" s="79" t="s">
        <v>1160</v>
      </c>
      <c r="AN215" s="79" t="b">
        <v>0</v>
      </c>
      <c r="AO215" s="85" t="s">
        <v>1029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241</v>
      </c>
      <c r="B216" s="64" t="s">
        <v>365</v>
      </c>
      <c r="C216" s="65" t="s">
        <v>3273</v>
      </c>
      <c r="D216" s="66">
        <v>3</v>
      </c>
      <c r="E216" s="67" t="s">
        <v>132</v>
      </c>
      <c r="F216" s="68">
        <v>35</v>
      </c>
      <c r="G216" s="65"/>
      <c r="H216" s="69"/>
      <c r="I216" s="70"/>
      <c r="J216" s="70"/>
      <c r="K216" s="34" t="s">
        <v>65</v>
      </c>
      <c r="L216" s="77">
        <v>216</v>
      </c>
      <c r="M216" s="77"/>
      <c r="N216" s="72"/>
      <c r="O216" s="79" t="s">
        <v>401</v>
      </c>
      <c r="P216" s="81">
        <v>43490.857939814814</v>
      </c>
      <c r="Q216" s="79" t="s">
        <v>507</v>
      </c>
      <c r="R216" s="82" t="s">
        <v>580</v>
      </c>
      <c r="S216" s="79" t="s">
        <v>588</v>
      </c>
      <c r="T216" s="79"/>
      <c r="U216" s="79"/>
      <c r="V216" s="82" t="s">
        <v>632</v>
      </c>
      <c r="W216" s="81">
        <v>43490.857939814814</v>
      </c>
      <c r="X216" s="82" t="s">
        <v>753</v>
      </c>
      <c r="Y216" s="79">
        <v>34.1465</v>
      </c>
      <c r="Z216" s="79">
        <v>-118.2539</v>
      </c>
      <c r="AA216" s="85" t="s">
        <v>916</v>
      </c>
      <c r="AB216" s="79"/>
      <c r="AC216" s="79" t="b">
        <v>0</v>
      </c>
      <c r="AD216" s="79">
        <v>6</v>
      </c>
      <c r="AE216" s="85" t="s">
        <v>1072</v>
      </c>
      <c r="AF216" s="79" t="b">
        <v>0</v>
      </c>
      <c r="AG216" s="79" t="s">
        <v>1154</v>
      </c>
      <c r="AH216" s="79"/>
      <c r="AI216" s="85" t="s">
        <v>1072</v>
      </c>
      <c r="AJ216" s="79" t="b">
        <v>0</v>
      </c>
      <c r="AK216" s="79">
        <v>1</v>
      </c>
      <c r="AL216" s="85" t="s">
        <v>1072</v>
      </c>
      <c r="AM216" s="79" t="s">
        <v>1159</v>
      </c>
      <c r="AN216" s="79" t="b">
        <v>0</v>
      </c>
      <c r="AO216" s="85" t="s">
        <v>916</v>
      </c>
      <c r="AP216" s="79" t="s">
        <v>176</v>
      </c>
      <c r="AQ216" s="79">
        <v>0</v>
      </c>
      <c r="AR216" s="79">
        <v>0</v>
      </c>
      <c r="AS216" s="79" t="s">
        <v>1171</v>
      </c>
      <c r="AT216" s="79" t="s">
        <v>1177</v>
      </c>
      <c r="AU216" s="79" t="s">
        <v>1178</v>
      </c>
      <c r="AV216" s="79" t="s">
        <v>1183</v>
      </c>
      <c r="AW216" s="79" t="s">
        <v>1192</v>
      </c>
      <c r="AX216" s="79" t="s">
        <v>1201</v>
      </c>
      <c r="AY216" s="79" t="s">
        <v>1207</v>
      </c>
      <c r="AZ216" s="82" t="s">
        <v>1212</v>
      </c>
      <c r="BA216">
        <v>1</v>
      </c>
      <c r="BB216" s="78" t="str">
        <f>REPLACE(INDEX(GroupVertices[Group],MATCH(Edges[[#This Row],[Vertex 1]],GroupVertices[Vertex],0)),1,1,"")</f>
        <v>1</v>
      </c>
      <c r="BC216" s="78" t="str">
        <f>REPLACE(INDEX(GroupVertices[Group],MATCH(Edges[[#This Row],[Vertex 2]],GroupVertices[Vertex],0)),1,1,"")</f>
        <v>1</v>
      </c>
      <c r="BD216" s="48">
        <v>2</v>
      </c>
      <c r="BE216" s="49">
        <v>5.714285714285714</v>
      </c>
      <c r="BF216" s="48">
        <v>3</v>
      </c>
      <c r="BG216" s="49">
        <v>8.571428571428571</v>
      </c>
      <c r="BH216" s="48">
        <v>0</v>
      </c>
      <c r="BI216" s="49">
        <v>0</v>
      </c>
      <c r="BJ216" s="48">
        <v>30</v>
      </c>
      <c r="BK216" s="49">
        <v>85.71428571428571</v>
      </c>
      <c r="BL216" s="48">
        <v>35</v>
      </c>
    </row>
    <row r="217" spans="1:64" ht="15">
      <c r="A217" s="64" t="s">
        <v>241</v>
      </c>
      <c r="B217" s="64" t="s">
        <v>366</v>
      </c>
      <c r="C217" s="65" t="s">
        <v>3274</v>
      </c>
      <c r="D217" s="66">
        <v>10</v>
      </c>
      <c r="E217" s="67" t="s">
        <v>136</v>
      </c>
      <c r="F217" s="68">
        <v>12</v>
      </c>
      <c r="G217" s="65"/>
      <c r="H217" s="69"/>
      <c r="I217" s="70"/>
      <c r="J217" s="70"/>
      <c r="K217" s="34" t="s">
        <v>65</v>
      </c>
      <c r="L217" s="77">
        <v>217</v>
      </c>
      <c r="M217" s="77"/>
      <c r="N217" s="72"/>
      <c r="O217" s="79" t="s">
        <v>402</v>
      </c>
      <c r="P217" s="81">
        <v>43455.04553240741</v>
      </c>
      <c r="Q217" s="79" t="s">
        <v>508</v>
      </c>
      <c r="R217" s="79"/>
      <c r="S217" s="79"/>
      <c r="T217" s="79"/>
      <c r="U217" s="79"/>
      <c r="V217" s="82" t="s">
        <v>632</v>
      </c>
      <c r="W217" s="81">
        <v>43455.04553240741</v>
      </c>
      <c r="X217" s="82" t="s">
        <v>754</v>
      </c>
      <c r="Y217" s="79"/>
      <c r="Z217" s="79"/>
      <c r="AA217" s="85" t="s">
        <v>917</v>
      </c>
      <c r="AB217" s="85" t="s">
        <v>1030</v>
      </c>
      <c r="AC217" s="79" t="b">
        <v>0</v>
      </c>
      <c r="AD217" s="79">
        <v>0</v>
      </c>
      <c r="AE217" s="85" t="s">
        <v>1126</v>
      </c>
      <c r="AF217" s="79" t="b">
        <v>0</v>
      </c>
      <c r="AG217" s="79" t="s">
        <v>1153</v>
      </c>
      <c r="AH217" s="79"/>
      <c r="AI217" s="85" t="s">
        <v>1072</v>
      </c>
      <c r="AJ217" s="79" t="b">
        <v>0</v>
      </c>
      <c r="AK217" s="79">
        <v>0</v>
      </c>
      <c r="AL217" s="85" t="s">
        <v>1072</v>
      </c>
      <c r="AM217" s="79" t="s">
        <v>1160</v>
      </c>
      <c r="AN217" s="79" t="b">
        <v>0</v>
      </c>
      <c r="AO217" s="85" t="s">
        <v>1030</v>
      </c>
      <c r="AP217" s="79" t="s">
        <v>176</v>
      </c>
      <c r="AQ217" s="79">
        <v>0</v>
      </c>
      <c r="AR217" s="79">
        <v>0</v>
      </c>
      <c r="AS217" s="79" t="s">
        <v>1171</v>
      </c>
      <c r="AT217" s="79" t="s">
        <v>1177</v>
      </c>
      <c r="AU217" s="79" t="s">
        <v>1178</v>
      </c>
      <c r="AV217" s="79" t="s">
        <v>1183</v>
      </c>
      <c r="AW217" s="79" t="s">
        <v>1192</v>
      </c>
      <c r="AX217" s="79" t="s">
        <v>1201</v>
      </c>
      <c r="AY217" s="79" t="s">
        <v>1207</v>
      </c>
      <c r="AZ217" s="82" t="s">
        <v>1212</v>
      </c>
      <c r="BA217">
        <v>2</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v>
      </c>
      <c r="BK217" s="49">
        <v>100</v>
      </c>
      <c r="BL217" s="48">
        <v>1</v>
      </c>
    </row>
    <row r="218" spans="1:64" ht="15">
      <c r="A218" s="64" t="s">
        <v>241</v>
      </c>
      <c r="B218" s="64" t="s">
        <v>366</v>
      </c>
      <c r="C218" s="65" t="s">
        <v>3274</v>
      </c>
      <c r="D218" s="66">
        <v>10</v>
      </c>
      <c r="E218" s="67" t="s">
        <v>136</v>
      </c>
      <c r="F218" s="68">
        <v>12</v>
      </c>
      <c r="G218" s="65"/>
      <c r="H218" s="69"/>
      <c r="I218" s="70"/>
      <c r="J218" s="70"/>
      <c r="K218" s="34" t="s">
        <v>65</v>
      </c>
      <c r="L218" s="77">
        <v>218</v>
      </c>
      <c r="M218" s="77"/>
      <c r="N218" s="72"/>
      <c r="O218" s="79" t="s">
        <v>402</v>
      </c>
      <c r="P218" s="81">
        <v>43492.35796296296</v>
      </c>
      <c r="Q218" s="79" t="s">
        <v>509</v>
      </c>
      <c r="R218" s="79"/>
      <c r="S218" s="79"/>
      <c r="T218" s="79"/>
      <c r="U218" s="79"/>
      <c r="V218" s="82" t="s">
        <v>632</v>
      </c>
      <c r="W218" s="81">
        <v>43492.35796296296</v>
      </c>
      <c r="X218" s="82" t="s">
        <v>755</v>
      </c>
      <c r="Y218" s="79"/>
      <c r="Z218" s="79"/>
      <c r="AA218" s="85" t="s">
        <v>918</v>
      </c>
      <c r="AB218" s="85" t="s">
        <v>1031</v>
      </c>
      <c r="AC218" s="79" t="b">
        <v>0</v>
      </c>
      <c r="AD218" s="79">
        <v>0</v>
      </c>
      <c r="AE218" s="85" t="s">
        <v>1126</v>
      </c>
      <c r="AF218" s="79" t="b">
        <v>0</v>
      </c>
      <c r="AG218" s="79" t="s">
        <v>1154</v>
      </c>
      <c r="AH218" s="79"/>
      <c r="AI218" s="85" t="s">
        <v>1072</v>
      </c>
      <c r="AJ218" s="79" t="b">
        <v>0</v>
      </c>
      <c r="AK218" s="79">
        <v>0</v>
      </c>
      <c r="AL218" s="85" t="s">
        <v>1072</v>
      </c>
      <c r="AM218" s="79" t="s">
        <v>1160</v>
      </c>
      <c r="AN218" s="79" t="b">
        <v>0</v>
      </c>
      <c r="AO218" s="85" t="s">
        <v>1031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4</v>
      </c>
      <c r="BK218" s="49">
        <v>100</v>
      </c>
      <c r="BL218" s="48">
        <v>4</v>
      </c>
    </row>
    <row r="219" spans="1:64" ht="15">
      <c r="A219" s="64" t="s">
        <v>241</v>
      </c>
      <c r="B219" s="64" t="s">
        <v>367</v>
      </c>
      <c r="C219" s="65" t="s">
        <v>3273</v>
      </c>
      <c r="D219" s="66">
        <v>3</v>
      </c>
      <c r="E219" s="67" t="s">
        <v>132</v>
      </c>
      <c r="F219" s="68">
        <v>35</v>
      </c>
      <c r="G219" s="65"/>
      <c r="H219" s="69"/>
      <c r="I219" s="70"/>
      <c r="J219" s="70"/>
      <c r="K219" s="34" t="s">
        <v>65</v>
      </c>
      <c r="L219" s="77">
        <v>219</v>
      </c>
      <c r="M219" s="77"/>
      <c r="N219" s="72"/>
      <c r="O219" s="79" t="s">
        <v>402</v>
      </c>
      <c r="P219" s="81">
        <v>43493.75664351852</v>
      </c>
      <c r="Q219" s="79" t="s">
        <v>510</v>
      </c>
      <c r="R219" s="79"/>
      <c r="S219" s="79"/>
      <c r="T219" s="79"/>
      <c r="U219" s="79"/>
      <c r="V219" s="82" t="s">
        <v>632</v>
      </c>
      <c r="W219" s="81">
        <v>43493.75664351852</v>
      </c>
      <c r="X219" s="82" t="s">
        <v>756</v>
      </c>
      <c r="Y219" s="79"/>
      <c r="Z219" s="79"/>
      <c r="AA219" s="85" t="s">
        <v>919</v>
      </c>
      <c r="AB219" s="85" t="s">
        <v>1032</v>
      </c>
      <c r="AC219" s="79" t="b">
        <v>0</v>
      </c>
      <c r="AD219" s="79">
        <v>0</v>
      </c>
      <c r="AE219" s="85" t="s">
        <v>1127</v>
      </c>
      <c r="AF219" s="79" t="b">
        <v>0</v>
      </c>
      <c r="AG219" s="79" t="s">
        <v>1154</v>
      </c>
      <c r="AH219" s="79"/>
      <c r="AI219" s="85" t="s">
        <v>1072</v>
      </c>
      <c r="AJ219" s="79" t="b">
        <v>0</v>
      </c>
      <c r="AK219" s="79">
        <v>0</v>
      </c>
      <c r="AL219" s="85" t="s">
        <v>1072</v>
      </c>
      <c r="AM219" s="79" t="s">
        <v>1160</v>
      </c>
      <c r="AN219" s="79" t="b">
        <v>0</v>
      </c>
      <c r="AO219" s="85" t="s">
        <v>1032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11.11111111111111</v>
      </c>
      <c r="BH219" s="48">
        <v>0</v>
      </c>
      <c r="BI219" s="49">
        <v>0</v>
      </c>
      <c r="BJ219" s="48">
        <v>8</v>
      </c>
      <c r="BK219" s="49">
        <v>88.88888888888889</v>
      </c>
      <c r="BL219" s="48">
        <v>9</v>
      </c>
    </row>
    <row r="220" spans="1:64" ht="15">
      <c r="A220" s="64" t="s">
        <v>241</v>
      </c>
      <c r="B220" s="64" t="s">
        <v>368</v>
      </c>
      <c r="C220" s="65" t="s">
        <v>3273</v>
      </c>
      <c r="D220" s="66">
        <v>3</v>
      </c>
      <c r="E220" s="67" t="s">
        <v>132</v>
      </c>
      <c r="F220" s="68">
        <v>35</v>
      </c>
      <c r="G220" s="65"/>
      <c r="H220" s="69"/>
      <c r="I220" s="70"/>
      <c r="J220" s="70"/>
      <c r="K220" s="34" t="s">
        <v>65</v>
      </c>
      <c r="L220" s="77">
        <v>220</v>
      </c>
      <c r="M220" s="77"/>
      <c r="N220" s="72"/>
      <c r="O220" s="79" t="s">
        <v>402</v>
      </c>
      <c r="P220" s="81">
        <v>43495.30826388889</v>
      </c>
      <c r="Q220" s="79" t="s">
        <v>511</v>
      </c>
      <c r="R220" s="79"/>
      <c r="S220" s="79"/>
      <c r="T220" s="79"/>
      <c r="U220" s="79"/>
      <c r="V220" s="82" t="s">
        <v>632</v>
      </c>
      <c r="W220" s="81">
        <v>43495.30826388889</v>
      </c>
      <c r="X220" s="82" t="s">
        <v>757</v>
      </c>
      <c r="Y220" s="79"/>
      <c r="Z220" s="79"/>
      <c r="AA220" s="85" t="s">
        <v>920</v>
      </c>
      <c r="AB220" s="85" t="s">
        <v>1033</v>
      </c>
      <c r="AC220" s="79" t="b">
        <v>0</v>
      </c>
      <c r="AD220" s="79">
        <v>1</v>
      </c>
      <c r="AE220" s="85" t="s">
        <v>1128</v>
      </c>
      <c r="AF220" s="79" t="b">
        <v>0</v>
      </c>
      <c r="AG220" s="79" t="s">
        <v>1154</v>
      </c>
      <c r="AH220" s="79"/>
      <c r="AI220" s="85" t="s">
        <v>1072</v>
      </c>
      <c r="AJ220" s="79" t="b">
        <v>0</v>
      </c>
      <c r="AK220" s="79">
        <v>0</v>
      </c>
      <c r="AL220" s="85" t="s">
        <v>1072</v>
      </c>
      <c r="AM220" s="79" t="s">
        <v>1160</v>
      </c>
      <c r="AN220" s="79" t="b">
        <v>0</v>
      </c>
      <c r="AO220" s="85" t="s">
        <v>1033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7.6923076923076925</v>
      </c>
      <c r="BF220" s="48">
        <v>1</v>
      </c>
      <c r="BG220" s="49">
        <v>7.6923076923076925</v>
      </c>
      <c r="BH220" s="48">
        <v>0</v>
      </c>
      <c r="BI220" s="49">
        <v>0</v>
      </c>
      <c r="BJ220" s="48">
        <v>11</v>
      </c>
      <c r="BK220" s="49">
        <v>84.61538461538461</v>
      </c>
      <c r="BL220" s="48">
        <v>13</v>
      </c>
    </row>
    <row r="221" spans="1:64" ht="15">
      <c r="A221" s="64" t="s">
        <v>241</v>
      </c>
      <c r="B221" s="64" t="s">
        <v>369</v>
      </c>
      <c r="C221" s="65" t="s">
        <v>3274</v>
      </c>
      <c r="D221" s="66">
        <v>10</v>
      </c>
      <c r="E221" s="67" t="s">
        <v>136</v>
      </c>
      <c r="F221" s="68">
        <v>12</v>
      </c>
      <c r="G221" s="65"/>
      <c r="H221" s="69"/>
      <c r="I221" s="70"/>
      <c r="J221" s="70"/>
      <c r="K221" s="34" t="s">
        <v>65</v>
      </c>
      <c r="L221" s="77">
        <v>221</v>
      </c>
      <c r="M221" s="77"/>
      <c r="N221" s="72"/>
      <c r="O221" s="79" t="s">
        <v>402</v>
      </c>
      <c r="P221" s="81">
        <v>43439.91609953704</v>
      </c>
      <c r="Q221" s="79" t="s">
        <v>429</v>
      </c>
      <c r="R221" s="79"/>
      <c r="S221" s="79"/>
      <c r="T221" s="79"/>
      <c r="U221" s="79"/>
      <c r="V221" s="82" t="s">
        <v>632</v>
      </c>
      <c r="W221" s="81">
        <v>43439.91609953704</v>
      </c>
      <c r="X221" s="82" t="s">
        <v>675</v>
      </c>
      <c r="Y221" s="79"/>
      <c r="Z221" s="79"/>
      <c r="AA221" s="85" t="s">
        <v>838</v>
      </c>
      <c r="AB221" s="79"/>
      <c r="AC221" s="79" t="b">
        <v>0</v>
      </c>
      <c r="AD221" s="79">
        <v>0</v>
      </c>
      <c r="AE221" s="85" t="s">
        <v>1076</v>
      </c>
      <c r="AF221" s="79" t="b">
        <v>0</v>
      </c>
      <c r="AG221" s="79" t="s">
        <v>1154</v>
      </c>
      <c r="AH221" s="79"/>
      <c r="AI221" s="85" t="s">
        <v>1072</v>
      </c>
      <c r="AJ221" s="79" t="b">
        <v>0</v>
      </c>
      <c r="AK221" s="79">
        <v>0</v>
      </c>
      <c r="AL221" s="85" t="s">
        <v>1072</v>
      </c>
      <c r="AM221" s="79" t="s">
        <v>1160</v>
      </c>
      <c r="AN221" s="79" t="b">
        <v>0</v>
      </c>
      <c r="AO221" s="85" t="s">
        <v>838</v>
      </c>
      <c r="AP221" s="79" t="s">
        <v>176</v>
      </c>
      <c r="AQ221" s="79">
        <v>0</v>
      </c>
      <c r="AR221" s="79">
        <v>0</v>
      </c>
      <c r="AS221" s="79" t="s">
        <v>1168</v>
      </c>
      <c r="AT221" s="79" t="s">
        <v>1177</v>
      </c>
      <c r="AU221" s="79" t="s">
        <v>1178</v>
      </c>
      <c r="AV221" s="79" t="s">
        <v>1180</v>
      </c>
      <c r="AW221" s="79" t="s">
        <v>1189</v>
      </c>
      <c r="AX221" s="79" t="s">
        <v>1198</v>
      </c>
      <c r="AY221" s="79" t="s">
        <v>1206</v>
      </c>
      <c r="AZ221" s="82" t="s">
        <v>1209</v>
      </c>
      <c r="BA221">
        <v>4</v>
      </c>
      <c r="BB221" s="78" t="str">
        <f>REPLACE(INDEX(GroupVertices[Group],MATCH(Edges[[#This Row],[Vertex 1]],GroupVertices[Vertex],0)),1,1,"")</f>
        <v>1</v>
      </c>
      <c r="BC221" s="78" t="str">
        <f>REPLACE(INDEX(GroupVertices[Group],MATCH(Edges[[#This Row],[Vertex 2]],GroupVertices[Vertex],0)),1,1,"")</f>
        <v>1</v>
      </c>
      <c r="BD221" s="48">
        <v>2</v>
      </c>
      <c r="BE221" s="49">
        <v>4.25531914893617</v>
      </c>
      <c r="BF221" s="48">
        <v>0</v>
      </c>
      <c r="BG221" s="49">
        <v>0</v>
      </c>
      <c r="BH221" s="48">
        <v>0</v>
      </c>
      <c r="BI221" s="49">
        <v>0</v>
      </c>
      <c r="BJ221" s="48">
        <v>45</v>
      </c>
      <c r="BK221" s="49">
        <v>95.74468085106383</v>
      </c>
      <c r="BL221" s="48">
        <v>47</v>
      </c>
    </row>
    <row r="222" spans="1:64" ht="15">
      <c r="A222" s="64" t="s">
        <v>241</v>
      </c>
      <c r="B222" s="64" t="s">
        <v>369</v>
      </c>
      <c r="C222" s="65" t="s">
        <v>3274</v>
      </c>
      <c r="D222" s="66">
        <v>10</v>
      </c>
      <c r="E222" s="67" t="s">
        <v>136</v>
      </c>
      <c r="F222" s="68">
        <v>12</v>
      </c>
      <c r="G222" s="65"/>
      <c r="H222" s="69"/>
      <c r="I222" s="70"/>
      <c r="J222" s="70"/>
      <c r="K222" s="34" t="s">
        <v>65</v>
      </c>
      <c r="L222" s="77">
        <v>222</v>
      </c>
      <c r="M222" s="77"/>
      <c r="N222" s="72"/>
      <c r="O222" s="79" t="s">
        <v>402</v>
      </c>
      <c r="P222" s="81">
        <v>43439.916921296295</v>
      </c>
      <c r="Q222" s="79" t="s">
        <v>430</v>
      </c>
      <c r="R222" s="79"/>
      <c r="S222" s="79"/>
      <c r="T222" s="79"/>
      <c r="U222" s="79"/>
      <c r="V222" s="82" t="s">
        <v>632</v>
      </c>
      <c r="W222" s="81">
        <v>43439.916921296295</v>
      </c>
      <c r="X222" s="82" t="s">
        <v>676</v>
      </c>
      <c r="Y222" s="79"/>
      <c r="Z222" s="79"/>
      <c r="AA222" s="85" t="s">
        <v>839</v>
      </c>
      <c r="AB222" s="85" t="s">
        <v>974</v>
      </c>
      <c r="AC222" s="79" t="b">
        <v>0</v>
      </c>
      <c r="AD222" s="79">
        <v>1</v>
      </c>
      <c r="AE222" s="85" t="s">
        <v>1076</v>
      </c>
      <c r="AF222" s="79" t="b">
        <v>0</v>
      </c>
      <c r="AG222" s="79" t="s">
        <v>1154</v>
      </c>
      <c r="AH222" s="79"/>
      <c r="AI222" s="85" t="s">
        <v>1072</v>
      </c>
      <c r="AJ222" s="79" t="b">
        <v>0</v>
      </c>
      <c r="AK222" s="79">
        <v>0</v>
      </c>
      <c r="AL222" s="85" t="s">
        <v>1072</v>
      </c>
      <c r="AM222" s="79" t="s">
        <v>1160</v>
      </c>
      <c r="AN222" s="79" t="b">
        <v>0</v>
      </c>
      <c r="AO222" s="85" t="s">
        <v>974</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v>
      </c>
      <c r="BC222" s="78" t="str">
        <f>REPLACE(INDEX(GroupVertices[Group],MATCH(Edges[[#This Row],[Vertex 2]],GroupVertices[Vertex],0)),1,1,"")</f>
        <v>1</v>
      </c>
      <c r="BD222" s="48">
        <v>1</v>
      </c>
      <c r="BE222" s="49">
        <v>3.8461538461538463</v>
      </c>
      <c r="BF222" s="48">
        <v>2</v>
      </c>
      <c r="BG222" s="49">
        <v>7.6923076923076925</v>
      </c>
      <c r="BH222" s="48">
        <v>0</v>
      </c>
      <c r="BI222" s="49">
        <v>0</v>
      </c>
      <c r="BJ222" s="48">
        <v>23</v>
      </c>
      <c r="BK222" s="49">
        <v>88.46153846153847</v>
      </c>
      <c r="BL222" s="48">
        <v>26</v>
      </c>
    </row>
    <row r="223" spans="1:64" ht="15">
      <c r="A223" s="64" t="s">
        <v>241</v>
      </c>
      <c r="B223" s="64" t="s">
        <v>369</v>
      </c>
      <c r="C223" s="65" t="s">
        <v>3274</v>
      </c>
      <c r="D223" s="66">
        <v>10</v>
      </c>
      <c r="E223" s="67" t="s">
        <v>136</v>
      </c>
      <c r="F223" s="68">
        <v>12</v>
      </c>
      <c r="G223" s="65"/>
      <c r="H223" s="69"/>
      <c r="I223" s="70"/>
      <c r="J223" s="70"/>
      <c r="K223" s="34" t="s">
        <v>65</v>
      </c>
      <c r="L223" s="77">
        <v>223</v>
      </c>
      <c r="M223" s="77"/>
      <c r="N223" s="72"/>
      <c r="O223" s="79" t="s">
        <v>402</v>
      </c>
      <c r="P223" s="81">
        <v>43439.95959490741</v>
      </c>
      <c r="Q223" s="79" t="s">
        <v>431</v>
      </c>
      <c r="R223" s="79"/>
      <c r="S223" s="79"/>
      <c r="T223" s="79"/>
      <c r="U223" s="79"/>
      <c r="V223" s="82" t="s">
        <v>632</v>
      </c>
      <c r="W223" s="81">
        <v>43439.95959490741</v>
      </c>
      <c r="X223" s="82" t="s">
        <v>677</v>
      </c>
      <c r="Y223" s="79"/>
      <c r="Z223" s="79"/>
      <c r="AA223" s="85" t="s">
        <v>840</v>
      </c>
      <c r="AB223" s="85" t="s">
        <v>839</v>
      </c>
      <c r="AC223" s="79" t="b">
        <v>0</v>
      </c>
      <c r="AD223" s="79">
        <v>1</v>
      </c>
      <c r="AE223" s="85" t="s">
        <v>1071</v>
      </c>
      <c r="AF223" s="79" t="b">
        <v>0</v>
      </c>
      <c r="AG223" s="79" t="s">
        <v>1154</v>
      </c>
      <c r="AH223" s="79"/>
      <c r="AI223" s="85" t="s">
        <v>1072</v>
      </c>
      <c r="AJ223" s="79" t="b">
        <v>0</v>
      </c>
      <c r="AK223" s="79">
        <v>0</v>
      </c>
      <c r="AL223" s="85" t="s">
        <v>1072</v>
      </c>
      <c r="AM223" s="79" t="s">
        <v>1160</v>
      </c>
      <c r="AN223" s="79" t="b">
        <v>0</v>
      </c>
      <c r="AO223" s="85" t="s">
        <v>839</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v>
      </c>
      <c r="BC223" s="78" t="str">
        <f>REPLACE(INDEX(GroupVertices[Group],MATCH(Edges[[#This Row],[Vertex 2]],GroupVertices[Vertex],0)),1,1,"")</f>
        <v>1</v>
      </c>
      <c r="BD223" s="48">
        <v>2</v>
      </c>
      <c r="BE223" s="49">
        <v>9.090909090909092</v>
      </c>
      <c r="BF223" s="48">
        <v>0</v>
      </c>
      <c r="BG223" s="49">
        <v>0</v>
      </c>
      <c r="BH223" s="48">
        <v>0</v>
      </c>
      <c r="BI223" s="49">
        <v>0</v>
      </c>
      <c r="BJ223" s="48">
        <v>20</v>
      </c>
      <c r="BK223" s="49">
        <v>90.9090909090909</v>
      </c>
      <c r="BL223" s="48">
        <v>22</v>
      </c>
    </row>
    <row r="224" spans="1:64" ht="15">
      <c r="A224" s="64" t="s">
        <v>241</v>
      </c>
      <c r="B224" s="64" t="s">
        <v>369</v>
      </c>
      <c r="C224" s="65" t="s">
        <v>3273</v>
      </c>
      <c r="D224" s="66">
        <v>3</v>
      </c>
      <c r="E224" s="67" t="s">
        <v>132</v>
      </c>
      <c r="F224" s="68">
        <v>35</v>
      </c>
      <c r="G224" s="65"/>
      <c r="H224" s="69"/>
      <c r="I224" s="70"/>
      <c r="J224" s="70"/>
      <c r="K224" s="34" t="s">
        <v>65</v>
      </c>
      <c r="L224" s="77">
        <v>224</v>
      </c>
      <c r="M224" s="77"/>
      <c r="N224" s="72"/>
      <c r="O224" s="79" t="s">
        <v>401</v>
      </c>
      <c r="P224" s="81">
        <v>43439.98165509259</v>
      </c>
      <c r="Q224" s="79" t="s">
        <v>479</v>
      </c>
      <c r="R224" s="79"/>
      <c r="S224" s="79"/>
      <c r="T224" s="79"/>
      <c r="U224" s="79"/>
      <c r="V224" s="82" t="s">
        <v>632</v>
      </c>
      <c r="W224" s="81">
        <v>43439.98165509259</v>
      </c>
      <c r="X224" s="82" t="s">
        <v>725</v>
      </c>
      <c r="Y224" s="79"/>
      <c r="Z224" s="79"/>
      <c r="AA224" s="85" t="s">
        <v>888</v>
      </c>
      <c r="AB224" s="85" t="s">
        <v>1003</v>
      </c>
      <c r="AC224" s="79" t="b">
        <v>0</v>
      </c>
      <c r="AD224" s="79">
        <v>2</v>
      </c>
      <c r="AE224" s="85" t="s">
        <v>1106</v>
      </c>
      <c r="AF224" s="79" t="b">
        <v>0</v>
      </c>
      <c r="AG224" s="79" t="s">
        <v>1154</v>
      </c>
      <c r="AH224" s="79"/>
      <c r="AI224" s="85" t="s">
        <v>1072</v>
      </c>
      <c r="AJ224" s="79" t="b">
        <v>0</v>
      </c>
      <c r="AK224" s="79">
        <v>1</v>
      </c>
      <c r="AL224" s="85" t="s">
        <v>1072</v>
      </c>
      <c r="AM224" s="79" t="s">
        <v>1160</v>
      </c>
      <c r="AN224" s="79" t="b">
        <v>0</v>
      </c>
      <c r="AO224" s="85" t="s">
        <v>1003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11</v>
      </c>
      <c r="BK224" s="49">
        <v>100</v>
      </c>
      <c r="BL224" s="48">
        <v>11</v>
      </c>
    </row>
    <row r="225" spans="1:64" ht="15">
      <c r="A225" s="64" t="s">
        <v>241</v>
      </c>
      <c r="B225" s="64" t="s">
        <v>369</v>
      </c>
      <c r="C225" s="65" t="s">
        <v>3274</v>
      </c>
      <c r="D225" s="66">
        <v>10</v>
      </c>
      <c r="E225" s="67" t="s">
        <v>136</v>
      </c>
      <c r="F225" s="68">
        <v>12</v>
      </c>
      <c r="G225" s="65"/>
      <c r="H225" s="69"/>
      <c r="I225" s="70"/>
      <c r="J225" s="70"/>
      <c r="K225" s="34" t="s">
        <v>65</v>
      </c>
      <c r="L225" s="77">
        <v>225</v>
      </c>
      <c r="M225" s="77"/>
      <c r="N225" s="72"/>
      <c r="O225" s="79" t="s">
        <v>402</v>
      </c>
      <c r="P225" s="81">
        <v>43496.687789351854</v>
      </c>
      <c r="Q225" s="79" t="s">
        <v>512</v>
      </c>
      <c r="R225" s="79"/>
      <c r="S225" s="79"/>
      <c r="T225" s="79"/>
      <c r="U225" s="79"/>
      <c r="V225" s="82" t="s">
        <v>632</v>
      </c>
      <c r="W225" s="81">
        <v>43496.687789351854</v>
      </c>
      <c r="X225" s="82" t="s">
        <v>758</v>
      </c>
      <c r="Y225" s="79"/>
      <c r="Z225" s="79"/>
      <c r="AA225" s="85" t="s">
        <v>921</v>
      </c>
      <c r="AB225" s="85" t="s">
        <v>1034</v>
      </c>
      <c r="AC225" s="79" t="b">
        <v>0</v>
      </c>
      <c r="AD225" s="79">
        <v>0</v>
      </c>
      <c r="AE225" s="85" t="s">
        <v>1076</v>
      </c>
      <c r="AF225" s="79" t="b">
        <v>0</v>
      </c>
      <c r="AG225" s="79" t="s">
        <v>1154</v>
      </c>
      <c r="AH225" s="79"/>
      <c r="AI225" s="85" t="s">
        <v>1072</v>
      </c>
      <c r="AJ225" s="79" t="b">
        <v>0</v>
      </c>
      <c r="AK225" s="79">
        <v>0</v>
      </c>
      <c r="AL225" s="85" t="s">
        <v>1072</v>
      </c>
      <c r="AM225" s="79" t="s">
        <v>1160</v>
      </c>
      <c r="AN225" s="79" t="b">
        <v>0</v>
      </c>
      <c r="AO225" s="85" t="s">
        <v>1034</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1</v>
      </c>
      <c r="BD225" s="48">
        <v>1</v>
      </c>
      <c r="BE225" s="49">
        <v>9.090909090909092</v>
      </c>
      <c r="BF225" s="48">
        <v>0</v>
      </c>
      <c r="BG225" s="49">
        <v>0</v>
      </c>
      <c r="BH225" s="48">
        <v>0</v>
      </c>
      <c r="BI225" s="49">
        <v>0</v>
      </c>
      <c r="BJ225" s="48">
        <v>10</v>
      </c>
      <c r="BK225" s="49">
        <v>90.9090909090909</v>
      </c>
      <c r="BL225" s="48">
        <v>11</v>
      </c>
    </row>
    <row r="226" spans="1:64" ht="15">
      <c r="A226" s="64" t="s">
        <v>241</v>
      </c>
      <c r="B226" s="64" t="s">
        <v>370</v>
      </c>
      <c r="C226" s="65" t="s">
        <v>3274</v>
      </c>
      <c r="D226" s="66">
        <v>10</v>
      </c>
      <c r="E226" s="67" t="s">
        <v>136</v>
      </c>
      <c r="F226" s="68">
        <v>12</v>
      </c>
      <c r="G226" s="65"/>
      <c r="H226" s="69"/>
      <c r="I226" s="70"/>
      <c r="J226" s="70"/>
      <c r="K226" s="34" t="s">
        <v>65</v>
      </c>
      <c r="L226" s="77">
        <v>226</v>
      </c>
      <c r="M226" s="77"/>
      <c r="N226" s="72"/>
      <c r="O226" s="79" t="s">
        <v>402</v>
      </c>
      <c r="P226" s="81">
        <v>43467.99623842593</v>
      </c>
      <c r="Q226" s="79" t="s">
        <v>513</v>
      </c>
      <c r="R226" s="79"/>
      <c r="S226" s="79"/>
      <c r="T226" s="79"/>
      <c r="U226" s="79"/>
      <c r="V226" s="82" t="s">
        <v>632</v>
      </c>
      <c r="W226" s="81">
        <v>43467.99623842593</v>
      </c>
      <c r="X226" s="82" t="s">
        <v>759</v>
      </c>
      <c r="Y226" s="79"/>
      <c r="Z226" s="79"/>
      <c r="AA226" s="85" t="s">
        <v>922</v>
      </c>
      <c r="AB226" s="85" t="s">
        <v>1035</v>
      </c>
      <c r="AC226" s="79" t="b">
        <v>0</v>
      </c>
      <c r="AD226" s="79">
        <v>1</v>
      </c>
      <c r="AE226" s="85" t="s">
        <v>1129</v>
      </c>
      <c r="AF226" s="79" t="b">
        <v>0</v>
      </c>
      <c r="AG226" s="79" t="s">
        <v>1154</v>
      </c>
      <c r="AH226" s="79"/>
      <c r="AI226" s="85" t="s">
        <v>1072</v>
      </c>
      <c r="AJ226" s="79" t="b">
        <v>0</v>
      </c>
      <c r="AK226" s="79">
        <v>0</v>
      </c>
      <c r="AL226" s="85" t="s">
        <v>1072</v>
      </c>
      <c r="AM226" s="79" t="s">
        <v>1160</v>
      </c>
      <c r="AN226" s="79" t="b">
        <v>0</v>
      </c>
      <c r="AO226" s="85" t="s">
        <v>1035</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3</v>
      </c>
      <c r="BE226" s="49">
        <v>6.25</v>
      </c>
      <c r="BF226" s="48">
        <v>3</v>
      </c>
      <c r="BG226" s="49">
        <v>6.25</v>
      </c>
      <c r="BH226" s="48">
        <v>0</v>
      </c>
      <c r="BI226" s="49">
        <v>0</v>
      </c>
      <c r="BJ226" s="48">
        <v>42</v>
      </c>
      <c r="BK226" s="49">
        <v>87.5</v>
      </c>
      <c r="BL226" s="48">
        <v>48</v>
      </c>
    </row>
    <row r="227" spans="1:64" ht="15">
      <c r="A227" s="64" t="s">
        <v>241</v>
      </c>
      <c r="B227" s="64" t="s">
        <v>370</v>
      </c>
      <c r="C227" s="65" t="s">
        <v>3274</v>
      </c>
      <c r="D227" s="66">
        <v>10</v>
      </c>
      <c r="E227" s="67" t="s">
        <v>136</v>
      </c>
      <c r="F227" s="68">
        <v>12</v>
      </c>
      <c r="G227" s="65"/>
      <c r="H227" s="69"/>
      <c r="I227" s="70"/>
      <c r="J227" s="70"/>
      <c r="K227" s="34" t="s">
        <v>65</v>
      </c>
      <c r="L227" s="77">
        <v>227</v>
      </c>
      <c r="M227" s="77"/>
      <c r="N227" s="72"/>
      <c r="O227" s="79" t="s">
        <v>402</v>
      </c>
      <c r="P227" s="81">
        <v>43497.633425925924</v>
      </c>
      <c r="Q227" s="79" t="s">
        <v>514</v>
      </c>
      <c r="R227" s="79"/>
      <c r="S227" s="79"/>
      <c r="T227" s="79"/>
      <c r="U227" s="79"/>
      <c r="V227" s="82" t="s">
        <v>632</v>
      </c>
      <c r="W227" s="81">
        <v>43497.633425925924</v>
      </c>
      <c r="X227" s="82" t="s">
        <v>760</v>
      </c>
      <c r="Y227" s="79"/>
      <c r="Z227" s="79"/>
      <c r="AA227" s="85" t="s">
        <v>923</v>
      </c>
      <c r="AB227" s="85" t="s">
        <v>1036</v>
      </c>
      <c r="AC227" s="79" t="b">
        <v>0</v>
      </c>
      <c r="AD227" s="79">
        <v>2</v>
      </c>
      <c r="AE227" s="85" t="s">
        <v>1129</v>
      </c>
      <c r="AF227" s="79" t="b">
        <v>0</v>
      </c>
      <c r="AG227" s="79" t="s">
        <v>1155</v>
      </c>
      <c r="AH227" s="79"/>
      <c r="AI227" s="85" t="s">
        <v>1072</v>
      </c>
      <c r="AJ227" s="79" t="b">
        <v>0</v>
      </c>
      <c r="AK227" s="79">
        <v>0</v>
      </c>
      <c r="AL227" s="85" t="s">
        <v>1072</v>
      </c>
      <c r="AM227" s="79" t="s">
        <v>1160</v>
      </c>
      <c r="AN227" s="79" t="b">
        <v>0</v>
      </c>
      <c r="AO227" s="85" t="s">
        <v>1036</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241</v>
      </c>
      <c r="B228" s="64" t="s">
        <v>310</v>
      </c>
      <c r="C228" s="65" t="s">
        <v>3273</v>
      </c>
      <c r="D228" s="66">
        <v>3</v>
      </c>
      <c r="E228" s="67" t="s">
        <v>132</v>
      </c>
      <c r="F228" s="68">
        <v>35</v>
      </c>
      <c r="G228" s="65"/>
      <c r="H228" s="69"/>
      <c r="I228" s="70"/>
      <c r="J228" s="70"/>
      <c r="K228" s="34" t="s">
        <v>65</v>
      </c>
      <c r="L228" s="77">
        <v>228</v>
      </c>
      <c r="M228" s="77"/>
      <c r="N228" s="72"/>
      <c r="O228" s="79" t="s">
        <v>401</v>
      </c>
      <c r="P228" s="81">
        <v>43497.6390625</v>
      </c>
      <c r="Q228" s="79" t="s">
        <v>515</v>
      </c>
      <c r="R228" s="79"/>
      <c r="S228" s="79"/>
      <c r="T228" s="79"/>
      <c r="U228" s="79"/>
      <c r="V228" s="82" t="s">
        <v>632</v>
      </c>
      <c r="W228" s="81">
        <v>43497.6390625</v>
      </c>
      <c r="X228" s="82" t="s">
        <v>761</v>
      </c>
      <c r="Y228" s="79"/>
      <c r="Z228" s="79"/>
      <c r="AA228" s="85" t="s">
        <v>924</v>
      </c>
      <c r="AB228" s="85" t="s">
        <v>1037</v>
      </c>
      <c r="AC228" s="79" t="b">
        <v>0</v>
      </c>
      <c r="AD228" s="79">
        <v>1</v>
      </c>
      <c r="AE228" s="85" t="s">
        <v>1130</v>
      </c>
      <c r="AF228" s="79" t="b">
        <v>0</v>
      </c>
      <c r="AG228" s="79" t="s">
        <v>1154</v>
      </c>
      <c r="AH228" s="79"/>
      <c r="AI228" s="85" t="s">
        <v>1072</v>
      </c>
      <c r="AJ228" s="79" t="b">
        <v>0</v>
      </c>
      <c r="AK228" s="79">
        <v>0</v>
      </c>
      <c r="AL228" s="85" t="s">
        <v>1072</v>
      </c>
      <c r="AM228" s="79" t="s">
        <v>1160</v>
      </c>
      <c r="AN228" s="79" t="b">
        <v>0</v>
      </c>
      <c r="AO228" s="85" t="s">
        <v>1037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5</v>
      </c>
      <c r="BD228" s="48">
        <v>1</v>
      </c>
      <c r="BE228" s="49">
        <v>10</v>
      </c>
      <c r="BF228" s="48">
        <v>0</v>
      </c>
      <c r="BG228" s="49">
        <v>0</v>
      </c>
      <c r="BH228" s="48">
        <v>0</v>
      </c>
      <c r="BI228" s="49">
        <v>0</v>
      </c>
      <c r="BJ228" s="48">
        <v>9</v>
      </c>
      <c r="BK228" s="49">
        <v>90</v>
      </c>
      <c r="BL228" s="48">
        <v>10</v>
      </c>
    </row>
    <row r="229" spans="1:64" ht="15">
      <c r="A229" s="64" t="s">
        <v>241</v>
      </c>
      <c r="B229" s="64" t="s">
        <v>371</v>
      </c>
      <c r="C229" s="65" t="s">
        <v>3273</v>
      </c>
      <c r="D229" s="66">
        <v>3</v>
      </c>
      <c r="E229" s="67" t="s">
        <v>132</v>
      </c>
      <c r="F229" s="68">
        <v>35</v>
      </c>
      <c r="G229" s="65"/>
      <c r="H229" s="69"/>
      <c r="I229" s="70"/>
      <c r="J229" s="70"/>
      <c r="K229" s="34" t="s">
        <v>65</v>
      </c>
      <c r="L229" s="77">
        <v>229</v>
      </c>
      <c r="M229" s="77"/>
      <c r="N229" s="72"/>
      <c r="O229" s="79" t="s">
        <v>402</v>
      </c>
      <c r="P229" s="81">
        <v>43499.18943287037</v>
      </c>
      <c r="Q229" s="79" t="s">
        <v>516</v>
      </c>
      <c r="R229" s="79"/>
      <c r="S229" s="79"/>
      <c r="T229" s="79"/>
      <c r="U229" s="79"/>
      <c r="V229" s="82" t="s">
        <v>632</v>
      </c>
      <c r="W229" s="81">
        <v>43499.18943287037</v>
      </c>
      <c r="X229" s="82" t="s">
        <v>762</v>
      </c>
      <c r="Y229" s="79"/>
      <c r="Z229" s="79"/>
      <c r="AA229" s="85" t="s">
        <v>925</v>
      </c>
      <c r="AB229" s="85" t="s">
        <v>1038</v>
      </c>
      <c r="AC229" s="79" t="b">
        <v>0</v>
      </c>
      <c r="AD229" s="79">
        <v>2</v>
      </c>
      <c r="AE229" s="85" t="s">
        <v>1131</v>
      </c>
      <c r="AF229" s="79" t="b">
        <v>0</v>
      </c>
      <c r="AG229" s="79" t="s">
        <v>1154</v>
      </c>
      <c r="AH229" s="79"/>
      <c r="AI229" s="85" t="s">
        <v>1072</v>
      </c>
      <c r="AJ229" s="79" t="b">
        <v>0</v>
      </c>
      <c r="AK229" s="79">
        <v>0</v>
      </c>
      <c r="AL229" s="85" t="s">
        <v>1072</v>
      </c>
      <c r="AM229" s="79" t="s">
        <v>1160</v>
      </c>
      <c r="AN229" s="79" t="b">
        <v>0</v>
      </c>
      <c r="AO229" s="85" t="s">
        <v>1038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12.5</v>
      </c>
      <c r="BF229" s="48">
        <v>0</v>
      </c>
      <c r="BG229" s="49">
        <v>0</v>
      </c>
      <c r="BH229" s="48">
        <v>0</v>
      </c>
      <c r="BI229" s="49">
        <v>0</v>
      </c>
      <c r="BJ229" s="48">
        <v>7</v>
      </c>
      <c r="BK229" s="49">
        <v>87.5</v>
      </c>
      <c r="BL229" s="48">
        <v>8</v>
      </c>
    </row>
    <row r="230" spans="1:64" ht="15">
      <c r="A230" s="64" t="s">
        <v>241</v>
      </c>
      <c r="B230" s="64" t="s">
        <v>372</v>
      </c>
      <c r="C230" s="65" t="s">
        <v>3273</v>
      </c>
      <c r="D230" s="66">
        <v>3</v>
      </c>
      <c r="E230" s="67" t="s">
        <v>132</v>
      </c>
      <c r="F230" s="68">
        <v>35</v>
      </c>
      <c r="G230" s="65"/>
      <c r="H230" s="69"/>
      <c r="I230" s="70"/>
      <c r="J230" s="70"/>
      <c r="K230" s="34" t="s">
        <v>65</v>
      </c>
      <c r="L230" s="77">
        <v>230</v>
      </c>
      <c r="M230" s="77"/>
      <c r="N230" s="72"/>
      <c r="O230" s="79" t="s">
        <v>402</v>
      </c>
      <c r="P230" s="81">
        <v>43500.28351851852</v>
      </c>
      <c r="Q230" s="79" t="s">
        <v>517</v>
      </c>
      <c r="R230" s="79"/>
      <c r="S230" s="79"/>
      <c r="T230" s="79"/>
      <c r="U230" s="79"/>
      <c r="V230" s="82" t="s">
        <v>632</v>
      </c>
      <c r="W230" s="81">
        <v>43500.28351851852</v>
      </c>
      <c r="X230" s="82" t="s">
        <v>763</v>
      </c>
      <c r="Y230" s="79"/>
      <c r="Z230" s="79"/>
      <c r="AA230" s="85" t="s">
        <v>926</v>
      </c>
      <c r="AB230" s="85" t="s">
        <v>1039</v>
      </c>
      <c r="AC230" s="79" t="b">
        <v>0</v>
      </c>
      <c r="AD230" s="79">
        <v>0</v>
      </c>
      <c r="AE230" s="85" t="s">
        <v>1132</v>
      </c>
      <c r="AF230" s="79" t="b">
        <v>0</v>
      </c>
      <c r="AG230" s="79" t="s">
        <v>1154</v>
      </c>
      <c r="AH230" s="79"/>
      <c r="AI230" s="85" t="s">
        <v>1072</v>
      </c>
      <c r="AJ230" s="79" t="b">
        <v>0</v>
      </c>
      <c r="AK230" s="79">
        <v>0</v>
      </c>
      <c r="AL230" s="85" t="s">
        <v>1072</v>
      </c>
      <c r="AM230" s="79" t="s">
        <v>1160</v>
      </c>
      <c r="AN230" s="79" t="b">
        <v>0</v>
      </c>
      <c r="AO230" s="85" t="s">
        <v>1039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2</v>
      </c>
      <c r="BG230" s="49">
        <v>6.451612903225806</v>
      </c>
      <c r="BH230" s="48">
        <v>0</v>
      </c>
      <c r="BI230" s="49">
        <v>0</v>
      </c>
      <c r="BJ230" s="48">
        <v>29</v>
      </c>
      <c r="BK230" s="49">
        <v>93.54838709677419</v>
      </c>
      <c r="BL230" s="48">
        <v>31</v>
      </c>
    </row>
    <row r="231" spans="1:64" ht="15">
      <c r="A231" s="64" t="s">
        <v>241</v>
      </c>
      <c r="B231" s="64" t="s">
        <v>373</v>
      </c>
      <c r="C231" s="65" t="s">
        <v>3273</v>
      </c>
      <c r="D231" s="66">
        <v>3</v>
      </c>
      <c r="E231" s="67" t="s">
        <v>132</v>
      </c>
      <c r="F231" s="68">
        <v>35</v>
      </c>
      <c r="G231" s="65"/>
      <c r="H231" s="69"/>
      <c r="I231" s="70"/>
      <c r="J231" s="70"/>
      <c r="K231" s="34" t="s">
        <v>65</v>
      </c>
      <c r="L231" s="77">
        <v>231</v>
      </c>
      <c r="M231" s="77"/>
      <c r="N231" s="72"/>
      <c r="O231" s="79" t="s">
        <v>401</v>
      </c>
      <c r="P231" s="81">
        <v>43500.64980324074</v>
      </c>
      <c r="Q231" s="79" t="s">
        <v>518</v>
      </c>
      <c r="R231" s="79"/>
      <c r="S231" s="79"/>
      <c r="T231" s="79"/>
      <c r="U231" s="79"/>
      <c r="V231" s="82" t="s">
        <v>632</v>
      </c>
      <c r="W231" s="81">
        <v>43500.64980324074</v>
      </c>
      <c r="X231" s="82" t="s">
        <v>764</v>
      </c>
      <c r="Y231" s="79"/>
      <c r="Z231" s="79"/>
      <c r="AA231" s="85" t="s">
        <v>927</v>
      </c>
      <c r="AB231" s="85" t="s">
        <v>1040</v>
      </c>
      <c r="AC231" s="79" t="b">
        <v>0</v>
      </c>
      <c r="AD231" s="79">
        <v>0</v>
      </c>
      <c r="AE231" s="85" t="s">
        <v>1133</v>
      </c>
      <c r="AF231" s="79" t="b">
        <v>0</v>
      </c>
      <c r="AG231" s="79" t="s">
        <v>1154</v>
      </c>
      <c r="AH231" s="79"/>
      <c r="AI231" s="85" t="s">
        <v>1072</v>
      </c>
      <c r="AJ231" s="79" t="b">
        <v>0</v>
      </c>
      <c r="AK231" s="79">
        <v>0</v>
      </c>
      <c r="AL231" s="85" t="s">
        <v>1072</v>
      </c>
      <c r="AM231" s="79" t="s">
        <v>1160</v>
      </c>
      <c r="AN231" s="79" t="b">
        <v>0</v>
      </c>
      <c r="AO231" s="85" t="s">
        <v>1040</v>
      </c>
      <c r="AP231" s="79" t="s">
        <v>176</v>
      </c>
      <c r="AQ231" s="79">
        <v>0</v>
      </c>
      <c r="AR231" s="79">
        <v>0</v>
      </c>
      <c r="AS231" s="79" t="s">
        <v>1171</v>
      </c>
      <c r="AT231" s="79" t="s">
        <v>1177</v>
      </c>
      <c r="AU231" s="79" t="s">
        <v>1178</v>
      </c>
      <c r="AV231" s="79" t="s">
        <v>1183</v>
      </c>
      <c r="AW231" s="79" t="s">
        <v>1192</v>
      </c>
      <c r="AX231" s="79" t="s">
        <v>1201</v>
      </c>
      <c r="AY231" s="79" t="s">
        <v>1207</v>
      </c>
      <c r="AZ231" s="82" t="s">
        <v>1212</v>
      </c>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241</v>
      </c>
      <c r="B232" s="64" t="s">
        <v>374</v>
      </c>
      <c r="C232" s="65" t="s">
        <v>3273</v>
      </c>
      <c r="D232" s="66">
        <v>3</v>
      </c>
      <c r="E232" s="67" t="s">
        <v>132</v>
      </c>
      <c r="F232" s="68">
        <v>35</v>
      </c>
      <c r="G232" s="65"/>
      <c r="H232" s="69"/>
      <c r="I232" s="70"/>
      <c r="J232" s="70"/>
      <c r="K232" s="34" t="s">
        <v>65</v>
      </c>
      <c r="L232" s="77">
        <v>232</v>
      </c>
      <c r="M232" s="77"/>
      <c r="N232" s="72"/>
      <c r="O232" s="79" t="s">
        <v>401</v>
      </c>
      <c r="P232" s="81">
        <v>43500.64980324074</v>
      </c>
      <c r="Q232" s="79" t="s">
        <v>518</v>
      </c>
      <c r="R232" s="79"/>
      <c r="S232" s="79"/>
      <c r="T232" s="79"/>
      <c r="U232" s="79"/>
      <c r="V232" s="82" t="s">
        <v>632</v>
      </c>
      <c r="W232" s="81">
        <v>43500.64980324074</v>
      </c>
      <c r="X232" s="82" t="s">
        <v>764</v>
      </c>
      <c r="Y232" s="79"/>
      <c r="Z232" s="79"/>
      <c r="AA232" s="85" t="s">
        <v>927</v>
      </c>
      <c r="AB232" s="85" t="s">
        <v>1040</v>
      </c>
      <c r="AC232" s="79" t="b">
        <v>0</v>
      </c>
      <c r="AD232" s="79">
        <v>0</v>
      </c>
      <c r="AE232" s="85" t="s">
        <v>1133</v>
      </c>
      <c r="AF232" s="79" t="b">
        <v>0</v>
      </c>
      <c r="AG232" s="79" t="s">
        <v>1154</v>
      </c>
      <c r="AH232" s="79"/>
      <c r="AI232" s="85" t="s">
        <v>1072</v>
      </c>
      <c r="AJ232" s="79" t="b">
        <v>0</v>
      </c>
      <c r="AK232" s="79">
        <v>0</v>
      </c>
      <c r="AL232" s="85" t="s">
        <v>1072</v>
      </c>
      <c r="AM232" s="79" t="s">
        <v>1160</v>
      </c>
      <c r="AN232" s="79" t="b">
        <v>0</v>
      </c>
      <c r="AO232" s="85" t="s">
        <v>1040</v>
      </c>
      <c r="AP232" s="79" t="s">
        <v>176</v>
      </c>
      <c r="AQ232" s="79">
        <v>0</v>
      </c>
      <c r="AR232" s="79">
        <v>0</v>
      </c>
      <c r="AS232" s="79" t="s">
        <v>1171</v>
      </c>
      <c r="AT232" s="79" t="s">
        <v>1177</v>
      </c>
      <c r="AU232" s="79" t="s">
        <v>1178</v>
      </c>
      <c r="AV232" s="79" t="s">
        <v>1183</v>
      </c>
      <c r="AW232" s="79" t="s">
        <v>1192</v>
      </c>
      <c r="AX232" s="79" t="s">
        <v>1201</v>
      </c>
      <c r="AY232" s="79" t="s">
        <v>1207</v>
      </c>
      <c r="AZ232" s="82" t="s">
        <v>1212</v>
      </c>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241</v>
      </c>
      <c r="B233" s="64" t="s">
        <v>375</v>
      </c>
      <c r="C233" s="65" t="s">
        <v>3273</v>
      </c>
      <c r="D233" s="66">
        <v>3</v>
      </c>
      <c r="E233" s="67" t="s">
        <v>132</v>
      </c>
      <c r="F233" s="68">
        <v>35</v>
      </c>
      <c r="G233" s="65"/>
      <c r="H233" s="69"/>
      <c r="I233" s="70"/>
      <c r="J233" s="70"/>
      <c r="K233" s="34" t="s">
        <v>65</v>
      </c>
      <c r="L233" s="77">
        <v>233</v>
      </c>
      <c r="M233" s="77"/>
      <c r="N233" s="72"/>
      <c r="O233" s="79" t="s">
        <v>402</v>
      </c>
      <c r="P233" s="81">
        <v>43500.64980324074</v>
      </c>
      <c r="Q233" s="79" t="s">
        <v>518</v>
      </c>
      <c r="R233" s="79"/>
      <c r="S233" s="79"/>
      <c r="T233" s="79"/>
      <c r="U233" s="79"/>
      <c r="V233" s="82" t="s">
        <v>632</v>
      </c>
      <c r="W233" s="81">
        <v>43500.64980324074</v>
      </c>
      <c r="X233" s="82" t="s">
        <v>764</v>
      </c>
      <c r="Y233" s="79"/>
      <c r="Z233" s="79"/>
      <c r="AA233" s="85" t="s">
        <v>927</v>
      </c>
      <c r="AB233" s="85" t="s">
        <v>1040</v>
      </c>
      <c r="AC233" s="79" t="b">
        <v>0</v>
      </c>
      <c r="AD233" s="79">
        <v>0</v>
      </c>
      <c r="AE233" s="85" t="s">
        <v>1133</v>
      </c>
      <c r="AF233" s="79" t="b">
        <v>0</v>
      </c>
      <c r="AG233" s="79" t="s">
        <v>1154</v>
      </c>
      <c r="AH233" s="79"/>
      <c r="AI233" s="85" t="s">
        <v>1072</v>
      </c>
      <c r="AJ233" s="79" t="b">
        <v>0</v>
      </c>
      <c r="AK233" s="79">
        <v>0</v>
      </c>
      <c r="AL233" s="85" t="s">
        <v>1072</v>
      </c>
      <c r="AM233" s="79" t="s">
        <v>1160</v>
      </c>
      <c r="AN233" s="79" t="b">
        <v>0</v>
      </c>
      <c r="AO233" s="85" t="s">
        <v>1040</v>
      </c>
      <c r="AP233" s="79" t="s">
        <v>176</v>
      </c>
      <c r="AQ233" s="79">
        <v>0</v>
      </c>
      <c r="AR233" s="79">
        <v>0</v>
      </c>
      <c r="AS233" s="79" t="s">
        <v>1171</v>
      </c>
      <c r="AT233" s="79" t="s">
        <v>1177</v>
      </c>
      <c r="AU233" s="79" t="s">
        <v>1178</v>
      </c>
      <c r="AV233" s="79" t="s">
        <v>1183</v>
      </c>
      <c r="AW233" s="79" t="s">
        <v>1192</v>
      </c>
      <c r="AX233" s="79" t="s">
        <v>1201</v>
      </c>
      <c r="AY233" s="79" t="s">
        <v>1207</v>
      </c>
      <c r="AZ233" s="82" t="s">
        <v>1212</v>
      </c>
      <c r="BA233">
        <v>1</v>
      </c>
      <c r="BB233" s="78" t="str">
        <f>REPLACE(INDEX(GroupVertices[Group],MATCH(Edges[[#This Row],[Vertex 1]],GroupVertices[Vertex],0)),1,1,"")</f>
        <v>1</v>
      </c>
      <c r="BC233" s="78" t="str">
        <f>REPLACE(INDEX(GroupVertices[Group],MATCH(Edges[[#This Row],[Vertex 2]],GroupVertices[Vertex],0)),1,1,"")</f>
        <v>1</v>
      </c>
      <c r="BD233" s="48">
        <v>2</v>
      </c>
      <c r="BE233" s="49">
        <v>15.384615384615385</v>
      </c>
      <c r="BF233" s="48">
        <v>0</v>
      </c>
      <c r="BG233" s="49">
        <v>0</v>
      </c>
      <c r="BH233" s="48">
        <v>0</v>
      </c>
      <c r="BI233" s="49">
        <v>0</v>
      </c>
      <c r="BJ233" s="48">
        <v>11</v>
      </c>
      <c r="BK233" s="49">
        <v>84.61538461538461</v>
      </c>
      <c r="BL233" s="48">
        <v>13</v>
      </c>
    </row>
    <row r="234" spans="1:64" ht="15">
      <c r="A234" s="64" t="s">
        <v>241</v>
      </c>
      <c r="B234" s="64" t="s">
        <v>376</v>
      </c>
      <c r="C234" s="65" t="s">
        <v>3273</v>
      </c>
      <c r="D234" s="66">
        <v>3</v>
      </c>
      <c r="E234" s="67" t="s">
        <v>132</v>
      </c>
      <c r="F234" s="68">
        <v>35</v>
      </c>
      <c r="G234" s="65"/>
      <c r="H234" s="69"/>
      <c r="I234" s="70"/>
      <c r="J234" s="70"/>
      <c r="K234" s="34" t="s">
        <v>65</v>
      </c>
      <c r="L234" s="77">
        <v>234</v>
      </c>
      <c r="M234" s="77"/>
      <c r="N234" s="72"/>
      <c r="O234" s="79" t="s">
        <v>401</v>
      </c>
      <c r="P234" s="81">
        <v>43502.02590277778</v>
      </c>
      <c r="Q234" s="79" t="s">
        <v>519</v>
      </c>
      <c r="R234" s="79"/>
      <c r="S234" s="79"/>
      <c r="T234" s="79"/>
      <c r="U234" s="79"/>
      <c r="V234" s="82" t="s">
        <v>632</v>
      </c>
      <c r="W234" s="81">
        <v>43502.02590277778</v>
      </c>
      <c r="X234" s="82" t="s">
        <v>765</v>
      </c>
      <c r="Y234" s="79"/>
      <c r="Z234" s="79"/>
      <c r="AA234" s="85" t="s">
        <v>928</v>
      </c>
      <c r="AB234" s="85" t="s">
        <v>1041</v>
      </c>
      <c r="AC234" s="79" t="b">
        <v>0</v>
      </c>
      <c r="AD234" s="79">
        <v>2</v>
      </c>
      <c r="AE234" s="85" t="s">
        <v>1130</v>
      </c>
      <c r="AF234" s="79" t="b">
        <v>0</v>
      </c>
      <c r="AG234" s="79" t="s">
        <v>1154</v>
      </c>
      <c r="AH234" s="79"/>
      <c r="AI234" s="85" t="s">
        <v>1072</v>
      </c>
      <c r="AJ234" s="79" t="b">
        <v>0</v>
      </c>
      <c r="AK234" s="79">
        <v>0</v>
      </c>
      <c r="AL234" s="85" t="s">
        <v>1072</v>
      </c>
      <c r="AM234" s="79" t="s">
        <v>1160</v>
      </c>
      <c r="AN234" s="79" t="b">
        <v>0</v>
      </c>
      <c r="AO234" s="85" t="s">
        <v>1041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1</v>
      </c>
      <c r="BE234" s="49">
        <v>20</v>
      </c>
      <c r="BF234" s="48">
        <v>0</v>
      </c>
      <c r="BG234" s="49">
        <v>0</v>
      </c>
      <c r="BH234" s="48">
        <v>0</v>
      </c>
      <c r="BI234" s="49">
        <v>0</v>
      </c>
      <c r="BJ234" s="48">
        <v>4</v>
      </c>
      <c r="BK234" s="49">
        <v>80</v>
      </c>
      <c r="BL234" s="48">
        <v>5</v>
      </c>
    </row>
    <row r="235" spans="1:64" ht="15">
      <c r="A235" s="64" t="s">
        <v>241</v>
      </c>
      <c r="B235" s="64" t="s">
        <v>255</v>
      </c>
      <c r="C235" s="65" t="s">
        <v>3274</v>
      </c>
      <c r="D235" s="66">
        <v>10</v>
      </c>
      <c r="E235" s="67" t="s">
        <v>136</v>
      </c>
      <c r="F235" s="68">
        <v>12</v>
      </c>
      <c r="G235" s="65"/>
      <c r="H235" s="69"/>
      <c r="I235" s="70"/>
      <c r="J235" s="70"/>
      <c r="K235" s="34" t="s">
        <v>65</v>
      </c>
      <c r="L235" s="77">
        <v>235</v>
      </c>
      <c r="M235" s="77"/>
      <c r="N235" s="72"/>
      <c r="O235" s="79" t="s">
        <v>401</v>
      </c>
      <c r="P235" s="81">
        <v>43438.170439814814</v>
      </c>
      <c r="Q235" s="79" t="s">
        <v>520</v>
      </c>
      <c r="R235" s="79"/>
      <c r="S235" s="79"/>
      <c r="T235" s="79"/>
      <c r="U235" s="79"/>
      <c r="V235" s="82" t="s">
        <v>632</v>
      </c>
      <c r="W235" s="81">
        <v>43438.170439814814</v>
      </c>
      <c r="X235" s="82" t="s">
        <v>766</v>
      </c>
      <c r="Y235" s="79"/>
      <c r="Z235" s="79"/>
      <c r="AA235" s="85" t="s">
        <v>929</v>
      </c>
      <c r="AB235" s="79"/>
      <c r="AC235" s="79" t="b">
        <v>0</v>
      </c>
      <c r="AD235" s="79">
        <v>1</v>
      </c>
      <c r="AE235" s="85" t="s">
        <v>1072</v>
      </c>
      <c r="AF235" s="79" t="b">
        <v>0</v>
      </c>
      <c r="AG235" s="79" t="s">
        <v>1154</v>
      </c>
      <c r="AH235" s="79"/>
      <c r="AI235" s="85" t="s">
        <v>1072</v>
      </c>
      <c r="AJ235" s="79" t="b">
        <v>0</v>
      </c>
      <c r="AK235" s="79">
        <v>0</v>
      </c>
      <c r="AL235" s="85" t="s">
        <v>1072</v>
      </c>
      <c r="AM235" s="79" t="s">
        <v>1160</v>
      </c>
      <c r="AN235" s="79" t="b">
        <v>0</v>
      </c>
      <c r="AO235" s="85" t="s">
        <v>929</v>
      </c>
      <c r="AP235" s="79" t="s">
        <v>176</v>
      </c>
      <c r="AQ235" s="79">
        <v>0</v>
      </c>
      <c r="AR235" s="79">
        <v>0</v>
      </c>
      <c r="AS235" s="79" t="s">
        <v>1171</v>
      </c>
      <c r="AT235" s="79" t="s">
        <v>1177</v>
      </c>
      <c r="AU235" s="79" t="s">
        <v>1178</v>
      </c>
      <c r="AV235" s="79" t="s">
        <v>1183</v>
      </c>
      <c r="AW235" s="79" t="s">
        <v>1192</v>
      </c>
      <c r="AX235" s="79" t="s">
        <v>1201</v>
      </c>
      <c r="AY235" s="79" t="s">
        <v>1207</v>
      </c>
      <c r="AZ235" s="82" t="s">
        <v>1212</v>
      </c>
      <c r="BA235">
        <v>4</v>
      </c>
      <c r="BB235" s="78" t="str">
        <f>REPLACE(INDEX(GroupVertices[Group],MATCH(Edges[[#This Row],[Vertex 1]],GroupVertices[Vertex],0)),1,1,"")</f>
        <v>1</v>
      </c>
      <c r="BC235" s="78" t="str">
        <f>REPLACE(INDEX(GroupVertices[Group],MATCH(Edges[[#This Row],[Vertex 2]],GroupVertices[Vertex],0)),1,1,"")</f>
        <v>5</v>
      </c>
      <c r="BD235" s="48">
        <v>2</v>
      </c>
      <c r="BE235" s="49">
        <v>13.333333333333334</v>
      </c>
      <c r="BF235" s="48">
        <v>0</v>
      </c>
      <c r="BG235" s="49">
        <v>0</v>
      </c>
      <c r="BH235" s="48">
        <v>0</v>
      </c>
      <c r="BI235" s="49">
        <v>0</v>
      </c>
      <c r="BJ235" s="48">
        <v>13</v>
      </c>
      <c r="BK235" s="49">
        <v>86.66666666666667</v>
      </c>
      <c r="BL235" s="48">
        <v>15</v>
      </c>
    </row>
    <row r="236" spans="1:64" ht="15">
      <c r="A236" s="64" t="s">
        <v>241</v>
      </c>
      <c r="B236" s="64" t="s">
        <v>255</v>
      </c>
      <c r="C236" s="65" t="s">
        <v>3274</v>
      </c>
      <c r="D236" s="66">
        <v>10</v>
      </c>
      <c r="E236" s="67" t="s">
        <v>136</v>
      </c>
      <c r="F236" s="68">
        <v>12</v>
      </c>
      <c r="G236" s="65"/>
      <c r="H236" s="69"/>
      <c r="I236" s="70"/>
      <c r="J236" s="70"/>
      <c r="K236" s="34" t="s">
        <v>65</v>
      </c>
      <c r="L236" s="77">
        <v>236</v>
      </c>
      <c r="M236" s="77"/>
      <c r="N236" s="72"/>
      <c r="O236" s="79" t="s">
        <v>401</v>
      </c>
      <c r="P236" s="81">
        <v>43439.91609953704</v>
      </c>
      <c r="Q236" s="79" t="s">
        <v>429</v>
      </c>
      <c r="R236" s="79"/>
      <c r="S236" s="79"/>
      <c r="T236" s="79"/>
      <c r="U236" s="79"/>
      <c r="V236" s="82" t="s">
        <v>632</v>
      </c>
      <c r="W236" s="81">
        <v>43439.91609953704</v>
      </c>
      <c r="X236" s="82" t="s">
        <v>675</v>
      </c>
      <c r="Y236" s="79"/>
      <c r="Z236" s="79"/>
      <c r="AA236" s="85" t="s">
        <v>838</v>
      </c>
      <c r="AB236" s="79"/>
      <c r="AC236" s="79" t="b">
        <v>0</v>
      </c>
      <c r="AD236" s="79">
        <v>0</v>
      </c>
      <c r="AE236" s="85" t="s">
        <v>1076</v>
      </c>
      <c r="AF236" s="79" t="b">
        <v>0</v>
      </c>
      <c r="AG236" s="79" t="s">
        <v>1154</v>
      </c>
      <c r="AH236" s="79"/>
      <c r="AI236" s="85" t="s">
        <v>1072</v>
      </c>
      <c r="AJ236" s="79" t="b">
        <v>0</v>
      </c>
      <c r="AK236" s="79">
        <v>0</v>
      </c>
      <c r="AL236" s="85" t="s">
        <v>1072</v>
      </c>
      <c r="AM236" s="79" t="s">
        <v>1160</v>
      </c>
      <c r="AN236" s="79" t="b">
        <v>0</v>
      </c>
      <c r="AO236" s="85" t="s">
        <v>838</v>
      </c>
      <c r="AP236" s="79" t="s">
        <v>176</v>
      </c>
      <c r="AQ236" s="79">
        <v>0</v>
      </c>
      <c r="AR236" s="79">
        <v>0</v>
      </c>
      <c r="AS236" s="79" t="s">
        <v>1168</v>
      </c>
      <c r="AT236" s="79" t="s">
        <v>1177</v>
      </c>
      <c r="AU236" s="79" t="s">
        <v>1178</v>
      </c>
      <c r="AV236" s="79" t="s">
        <v>1180</v>
      </c>
      <c r="AW236" s="79" t="s">
        <v>1189</v>
      </c>
      <c r="AX236" s="79" t="s">
        <v>1198</v>
      </c>
      <c r="AY236" s="79" t="s">
        <v>1206</v>
      </c>
      <c r="AZ236" s="82" t="s">
        <v>1209</v>
      </c>
      <c r="BA236">
        <v>4</v>
      </c>
      <c r="BB236" s="78" t="str">
        <f>REPLACE(INDEX(GroupVertices[Group],MATCH(Edges[[#This Row],[Vertex 1]],GroupVertices[Vertex],0)),1,1,"")</f>
        <v>1</v>
      </c>
      <c r="BC236" s="78" t="str">
        <f>REPLACE(INDEX(GroupVertices[Group],MATCH(Edges[[#This Row],[Vertex 2]],GroupVertices[Vertex],0)),1,1,"")</f>
        <v>5</v>
      </c>
      <c r="BD236" s="48"/>
      <c r="BE236" s="49"/>
      <c r="BF236" s="48"/>
      <c r="BG236" s="49"/>
      <c r="BH236" s="48"/>
      <c r="BI236" s="49"/>
      <c r="BJ236" s="48"/>
      <c r="BK236" s="49"/>
      <c r="BL236" s="48"/>
    </row>
    <row r="237" spans="1:64" ht="15">
      <c r="A237" s="64" t="s">
        <v>241</v>
      </c>
      <c r="B237" s="64" t="s">
        <v>255</v>
      </c>
      <c r="C237" s="65" t="s">
        <v>3274</v>
      </c>
      <c r="D237" s="66">
        <v>10</v>
      </c>
      <c r="E237" s="67" t="s">
        <v>136</v>
      </c>
      <c r="F237" s="68">
        <v>12</v>
      </c>
      <c r="G237" s="65"/>
      <c r="H237" s="69"/>
      <c r="I237" s="70"/>
      <c r="J237" s="70"/>
      <c r="K237" s="34" t="s">
        <v>65</v>
      </c>
      <c r="L237" s="77">
        <v>237</v>
      </c>
      <c r="M237" s="77"/>
      <c r="N237" s="72"/>
      <c r="O237" s="79" t="s">
        <v>401</v>
      </c>
      <c r="P237" s="81">
        <v>43448.28980324074</v>
      </c>
      <c r="Q237" s="79" t="s">
        <v>441</v>
      </c>
      <c r="R237" s="79"/>
      <c r="S237" s="79"/>
      <c r="T237" s="79"/>
      <c r="U237" s="79"/>
      <c r="V237" s="82" t="s">
        <v>632</v>
      </c>
      <c r="W237" s="81">
        <v>43448.28980324074</v>
      </c>
      <c r="X237" s="82" t="s">
        <v>687</v>
      </c>
      <c r="Y237" s="79"/>
      <c r="Z237" s="79"/>
      <c r="AA237" s="85" t="s">
        <v>850</v>
      </c>
      <c r="AB237" s="85" t="s">
        <v>980</v>
      </c>
      <c r="AC237" s="79" t="b">
        <v>0</v>
      </c>
      <c r="AD237" s="79">
        <v>0</v>
      </c>
      <c r="AE237" s="85" t="s">
        <v>1082</v>
      </c>
      <c r="AF237" s="79" t="b">
        <v>0</v>
      </c>
      <c r="AG237" s="79" t="s">
        <v>1154</v>
      </c>
      <c r="AH237" s="79"/>
      <c r="AI237" s="85" t="s">
        <v>1072</v>
      </c>
      <c r="AJ237" s="79" t="b">
        <v>0</v>
      </c>
      <c r="AK237" s="79">
        <v>0</v>
      </c>
      <c r="AL237" s="85" t="s">
        <v>1072</v>
      </c>
      <c r="AM237" s="79" t="s">
        <v>1160</v>
      </c>
      <c r="AN237" s="79" t="b">
        <v>0</v>
      </c>
      <c r="AO237" s="85" t="s">
        <v>980</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5</v>
      </c>
      <c r="BD237" s="48"/>
      <c r="BE237" s="49"/>
      <c r="BF237" s="48"/>
      <c r="BG237" s="49"/>
      <c r="BH237" s="48"/>
      <c r="BI237" s="49"/>
      <c r="BJ237" s="48"/>
      <c r="BK237" s="49"/>
      <c r="BL237" s="48"/>
    </row>
    <row r="238" spans="1:64" ht="15">
      <c r="A238" s="64" t="s">
        <v>241</v>
      </c>
      <c r="B238" s="64" t="s">
        <v>255</v>
      </c>
      <c r="C238" s="65" t="s">
        <v>3274</v>
      </c>
      <c r="D238" s="66">
        <v>10</v>
      </c>
      <c r="E238" s="67" t="s">
        <v>136</v>
      </c>
      <c r="F238" s="68">
        <v>12</v>
      </c>
      <c r="G238" s="65"/>
      <c r="H238" s="69"/>
      <c r="I238" s="70"/>
      <c r="J238" s="70"/>
      <c r="K238" s="34" t="s">
        <v>65</v>
      </c>
      <c r="L238" s="77">
        <v>238</v>
      </c>
      <c r="M238" s="77"/>
      <c r="N238" s="72"/>
      <c r="O238" s="79" t="s">
        <v>402</v>
      </c>
      <c r="P238" s="81">
        <v>43449.302453703705</v>
      </c>
      <c r="Q238" s="79" t="s">
        <v>521</v>
      </c>
      <c r="R238" s="79"/>
      <c r="S238" s="79"/>
      <c r="T238" s="79"/>
      <c r="U238" s="79"/>
      <c r="V238" s="82" t="s">
        <v>632</v>
      </c>
      <c r="W238" s="81">
        <v>43449.302453703705</v>
      </c>
      <c r="X238" s="82" t="s">
        <v>767</v>
      </c>
      <c r="Y238" s="79"/>
      <c r="Z238" s="79"/>
      <c r="AA238" s="85" t="s">
        <v>930</v>
      </c>
      <c r="AB238" s="85" t="s">
        <v>1042</v>
      </c>
      <c r="AC238" s="79" t="b">
        <v>0</v>
      </c>
      <c r="AD238" s="79">
        <v>0</v>
      </c>
      <c r="AE238" s="85" t="s">
        <v>1130</v>
      </c>
      <c r="AF238" s="79" t="b">
        <v>0</v>
      </c>
      <c r="AG238" s="79" t="s">
        <v>1154</v>
      </c>
      <c r="AH238" s="79"/>
      <c r="AI238" s="85" t="s">
        <v>1072</v>
      </c>
      <c r="AJ238" s="79" t="b">
        <v>0</v>
      </c>
      <c r="AK238" s="79">
        <v>0</v>
      </c>
      <c r="AL238" s="85" t="s">
        <v>1072</v>
      </c>
      <c r="AM238" s="79" t="s">
        <v>1160</v>
      </c>
      <c r="AN238" s="79" t="b">
        <v>0</v>
      </c>
      <c r="AO238" s="85" t="s">
        <v>1042</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1</v>
      </c>
      <c r="BC238" s="78" t="str">
        <f>REPLACE(INDEX(GroupVertices[Group],MATCH(Edges[[#This Row],[Vertex 2]],GroupVertices[Vertex],0)),1,1,"")</f>
        <v>5</v>
      </c>
      <c r="BD238" s="48">
        <v>0</v>
      </c>
      <c r="BE238" s="49">
        <v>0</v>
      </c>
      <c r="BF238" s="48">
        <v>0</v>
      </c>
      <c r="BG238" s="49">
        <v>0</v>
      </c>
      <c r="BH238" s="48">
        <v>0</v>
      </c>
      <c r="BI238" s="49">
        <v>0</v>
      </c>
      <c r="BJ238" s="48">
        <v>8</v>
      </c>
      <c r="BK238" s="49">
        <v>100</v>
      </c>
      <c r="BL238" s="48">
        <v>8</v>
      </c>
    </row>
    <row r="239" spans="1:64" ht="15">
      <c r="A239" s="64" t="s">
        <v>241</v>
      </c>
      <c r="B239" s="64" t="s">
        <v>255</v>
      </c>
      <c r="C239" s="65" t="s">
        <v>3274</v>
      </c>
      <c r="D239" s="66">
        <v>10</v>
      </c>
      <c r="E239" s="67" t="s">
        <v>136</v>
      </c>
      <c r="F239" s="68">
        <v>12</v>
      </c>
      <c r="G239" s="65"/>
      <c r="H239" s="69"/>
      <c r="I239" s="70"/>
      <c r="J239" s="70"/>
      <c r="K239" s="34" t="s">
        <v>65</v>
      </c>
      <c r="L239" s="77">
        <v>239</v>
      </c>
      <c r="M239" s="77"/>
      <c r="N239" s="72"/>
      <c r="O239" s="79" t="s">
        <v>402</v>
      </c>
      <c r="P239" s="81">
        <v>43449.31041666667</v>
      </c>
      <c r="Q239" s="79" t="s">
        <v>444</v>
      </c>
      <c r="R239" s="79"/>
      <c r="S239" s="79"/>
      <c r="T239" s="79"/>
      <c r="U239" s="79"/>
      <c r="V239" s="82" t="s">
        <v>632</v>
      </c>
      <c r="W239" s="81">
        <v>43449.31041666667</v>
      </c>
      <c r="X239" s="82" t="s">
        <v>690</v>
      </c>
      <c r="Y239" s="79"/>
      <c r="Z239" s="79"/>
      <c r="AA239" s="85" t="s">
        <v>853</v>
      </c>
      <c r="AB239" s="85" t="s">
        <v>930</v>
      </c>
      <c r="AC239" s="79" t="b">
        <v>0</v>
      </c>
      <c r="AD239" s="79">
        <v>0</v>
      </c>
      <c r="AE239" s="85" t="s">
        <v>1071</v>
      </c>
      <c r="AF239" s="79" t="b">
        <v>0</v>
      </c>
      <c r="AG239" s="79" t="s">
        <v>1154</v>
      </c>
      <c r="AH239" s="79"/>
      <c r="AI239" s="85" t="s">
        <v>1072</v>
      </c>
      <c r="AJ239" s="79" t="b">
        <v>0</v>
      </c>
      <c r="AK239" s="79">
        <v>0</v>
      </c>
      <c r="AL239" s="85" t="s">
        <v>1072</v>
      </c>
      <c r="AM239" s="79" t="s">
        <v>1160</v>
      </c>
      <c r="AN239" s="79" t="b">
        <v>0</v>
      </c>
      <c r="AO239" s="85" t="s">
        <v>930</v>
      </c>
      <c r="AP239" s="79" t="s">
        <v>176</v>
      </c>
      <c r="AQ239" s="79">
        <v>0</v>
      </c>
      <c r="AR239" s="79">
        <v>0</v>
      </c>
      <c r="AS239" s="79" t="s">
        <v>1171</v>
      </c>
      <c r="AT239" s="79" t="s">
        <v>1177</v>
      </c>
      <c r="AU239" s="79" t="s">
        <v>1178</v>
      </c>
      <c r="AV239" s="79" t="s">
        <v>1183</v>
      </c>
      <c r="AW239" s="79" t="s">
        <v>1192</v>
      </c>
      <c r="AX239" s="79" t="s">
        <v>1201</v>
      </c>
      <c r="AY239" s="79" t="s">
        <v>1207</v>
      </c>
      <c r="AZ239" s="82" t="s">
        <v>1212</v>
      </c>
      <c r="BA239">
        <v>8</v>
      </c>
      <c r="BB239" s="78" t="str">
        <f>REPLACE(INDEX(GroupVertices[Group],MATCH(Edges[[#This Row],[Vertex 1]],GroupVertices[Vertex],0)),1,1,"")</f>
        <v>1</v>
      </c>
      <c r="BC239" s="78" t="str">
        <f>REPLACE(INDEX(GroupVertices[Group],MATCH(Edges[[#This Row],[Vertex 2]],GroupVertices[Vertex],0)),1,1,"")</f>
        <v>5</v>
      </c>
      <c r="BD239" s="48"/>
      <c r="BE239" s="49"/>
      <c r="BF239" s="48"/>
      <c r="BG239" s="49"/>
      <c r="BH239" s="48"/>
      <c r="BI239" s="49"/>
      <c r="BJ239" s="48"/>
      <c r="BK239" s="49"/>
      <c r="BL239" s="48"/>
    </row>
    <row r="240" spans="1:64" ht="15">
      <c r="A240" s="64" t="s">
        <v>241</v>
      </c>
      <c r="B240" s="64" t="s">
        <v>255</v>
      </c>
      <c r="C240" s="65" t="s">
        <v>3274</v>
      </c>
      <c r="D240" s="66">
        <v>10</v>
      </c>
      <c r="E240" s="67" t="s">
        <v>136</v>
      </c>
      <c r="F240" s="68">
        <v>12</v>
      </c>
      <c r="G240" s="65"/>
      <c r="H240" s="69"/>
      <c r="I240" s="70"/>
      <c r="J240" s="70"/>
      <c r="K240" s="34" t="s">
        <v>65</v>
      </c>
      <c r="L240" s="77">
        <v>240</v>
      </c>
      <c r="M240" s="77"/>
      <c r="N240" s="72"/>
      <c r="O240" s="79" t="s">
        <v>401</v>
      </c>
      <c r="P240" s="81">
        <v>43449.69322916667</v>
      </c>
      <c r="Q240" s="79" t="s">
        <v>447</v>
      </c>
      <c r="R240" s="79"/>
      <c r="S240" s="79"/>
      <c r="T240" s="79"/>
      <c r="U240" s="79"/>
      <c r="V240" s="82" t="s">
        <v>632</v>
      </c>
      <c r="W240" s="81">
        <v>43449.69322916667</v>
      </c>
      <c r="X240" s="82" t="s">
        <v>693</v>
      </c>
      <c r="Y240" s="79"/>
      <c r="Z240" s="79"/>
      <c r="AA240" s="85" t="s">
        <v>856</v>
      </c>
      <c r="AB240" s="85" t="s">
        <v>984</v>
      </c>
      <c r="AC240" s="79" t="b">
        <v>0</v>
      </c>
      <c r="AD240" s="79">
        <v>1</v>
      </c>
      <c r="AE240" s="85" t="s">
        <v>1086</v>
      </c>
      <c r="AF240" s="79" t="b">
        <v>0</v>
      </c>
      <c r="AG240" s="79" t="s">
        <v>1154</v>
      </c>
      <c r="AH240" s="79"/>
      <c r="AI240" s="85" t="s">
        <v>1072</v>
      </c>
      <c r="AJ240" s="79" t="b">
        <v>0</v>
      </c>
      <c r="AK240" s="79">
        <v>0</v>
      </c>
      <c r="AL240" s="85" t="s">
        <v>1072</v>
      </c>
      <c r="AM240" s="79" t="s">
        <v>1160</v>
      </c>
      <c r="AN240" s="79" t="b">
        <v>0</v>
      </c>
      <c r="AO240" s="85" t="s">
        <v>984</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5</v>
      </c>
      <c r="BD240" s="48"/>
      <c r="BE240" s="49"/>
      <c r="BF240" s="48"/>
      <c r="BG240" s="49"/>
      <c r="BH240" s="48"/>
      <c r="BI240" s="49"/>
      <c r="BJ240" s="48"/>
      <c r="BK240" s="49"/>
      <c r="BL240" s="48"/>
    </row>
    <row r="241" spans="1:64" ht="15">
      <c r="A241" s="64" t="s">
        <v>241</v>
      </c>
      <c r="B241" s="64" t="s">
        <v>255</v>
      </c>
      <c r="C241" s="65" t="s">
        <v>3274</v>
      </c>
      <c r="D241" s="66">
        <v>10</v>
      </c>
      <c r="E241" s="67" t="s">
        <v>136</v>
      </c>
      <c r="F241" s="68">
        <v>12</v>
      </c>
      <c r="G241" s="65"/>
      <c r="H241" s="69"/>
      <c r="I241" s="70"/>
      <c r="J241" s="70"/>
      <c r="K241" s="34" t="s">
        <v>65</v>
      </c>
      <c r="L241" s="77">
        <v>241</v>
      </c>
      <c r="M241" s="77"/>
      <c r="N241" s="72"/>
      <c r="O241" s="79" t="s">
        <v>402</v>
      </c>
      <c r="P241" s="81">
        <v>43449.70123842593</v>
      </c>
      <c r="Q241" s="79" t="s">
        <v>522</v>
      </c>
      <c r="R241" s="79"/>
      <c r="S241" s="79"/>
      <c r="T241" s="79"/>
      <c r="U241" s="79"/>
      <c r="V241" s="82" t="s">
        <v>632</v>
      </c>
      <c r="W241" s="81">
        <v>43449.70123842593</v>
      </c>
      <c r="X241" s="82" t="s">
        <v>768</v>
      </c>
      <c r="Y241" s="79"/>
      <c r="Z241" s="79"/>
      <c r="AA241" s="85" t="s">
        <v>931</v>
      </c>
      <c r="AB241" s="85" t="s">
        <v>1043</v>
      </c>
      <c r="AC241" s="79" t="b">
        <v>0</v>
      </c>
      <c r="AD241" s="79">
        <v>0</v>
      </c>
      <c r="AE241" s="85" t="s">
        <v>1130</v>
      </c>
      <c r="AF241" s="79" t="b">
        <v>0</v>
      </c>
      <c r="AG241" s="79" t="s">
        <v>1154</v>
      </c>
      <c r="AH241" s="79"/>
      <c r="AI241" s="85" t="s">
        <v>1072</v>
      </c>
      <c r="AJ241" s="79" t="b">
        <v>0</v>
      </c>
      <c r="AK241" s="79">
        <v>0</v>
      </c>
      <c r="AL241" s="85" t="s">
        <v>1072</v>
      </c>
      <c r="AM241" s="79" t="s">
        <v>1160</v>
      </c>
      <c r="AN241" s="79" t="b">
        <v>0</v>
      </c>
      <c r="AO241" s="85" t="s">
        <v>1043</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1</v>
      </c>
      <c r="BC241" s="78" t="str">
        <f>REPLACE(INDEX(GroupVertices[Group],MATCH(Edges[[#This Row],[Vertex 2]],GroupVertices[Vertex],0)),1,1,"")</f>
        <v>5</v>
      </c>
      <c r="BD241" s="48">
        <v>0</v>
      </c>
      <c r="BE241" s="49">
        <v>0</v>
      </c>
      <c r="BF241" s="48">
        <v>0</v>
      </c>
      <c r="BG241" s="49">
        <v>0</v>
      </c>
      <c r="BH241" s="48">
        <v>0</v>
      </c>
      <c r="BI241" s="49">
        <v>0</v>
      </c>
      <c r="BJ241" s="48">
        <v>6</v>
      </c>
      <c r="BK241" s="49">
        <v>100</v>
      </c>
      <c r="BL241" s="48">
        <v>6</v>
      </c>
    </row>
    <row r="242" spans="1:64" ht="15">
      <c r="A242" s="64" t="s">
        <v>241</v>
      </c>
      <c r="B242" s="64" t="s">
        <v>255</v>
      </c>
      <c r="C242" s="65" t="s">
        <v>3274</v>
      </c>
      <c r="D242" s="66">
        <v>10</v>
      </c>
      <c r="E242" s="67" t="s">
        <v>136</v>
      </c>
      <c r="F242" s="68">
        <v>12</v>
      </c>
      <c r="G242" s="65"/>
      <c r="H242" s="69"/>
      <c r="I242" s="70"/>
      <c r="J242" s="70"/>
      <c r="K242" s="34" t="s">
        <v>65</v>
      </c>
      <c r="L242" s="77">
        <v>242</v>
      </c>
      <c r="M242" s="77"/>
      <c r="N242" s="72"/>
      <c r="O242" s="79" t="s">
        <v>402</v>
      </c>
      <c r="P242" s="81">
        <v>43449.7022337963</v>
      </c>
      <c r="Q242" s="79" t="s">
        <v>523</v>
      </c>
      <c r="R242" s="79"/>
      <c r="S242" s="79"/>
      <c r="T242" s="79"/>
      <c r="U242" s="79"/>
      <c r="V242" s="82" t="s">
        <v>632</v>
      </c>
      <c r="W242" s="81">
        <v>43449.7022337963</v>
      </c>
      <c r="X242" s="82" t="s">
        <v>769</v>
      </c>
      <c r="Y242" s="79"/>
      <c r="Z242" s="79"/>
      <c r="AA242" s="85" t="s">
        <v>932</v>
      </c>
      <c r="AB242" s="85" t="s">
        <v>1044</v>
      </c>
      <c r="AC242" s="79" t="b">
        <v>0</v>
      </c>
      <c r="AD242" s="79">
        <v>0</v>
      </c>
      <c r="AE242" s="85" t="s">
        <v>1130</v>
      </c>
      <c r="AF242" s="79" t="b">
        <v>0</v>
      </c>
      <c r="AG242" s="79" t="s">
        <v>1154</v>
      </c>
      <c r="AH242" s="79"/>
      <c r="AI242" s="85" t="s">
        <v>1072</v>
      </c>
      <c r="AJ242" s="79" t="b">
        <v>0</v>
      </c>
      <c r="AK242" s="79">
        <v>0</v>
      </c>
      <c r="AL242" s="85" t="s">
        <v>1072</v>
      </c>
      <c r="AM242" s="79" t="s">
        <v>1160</v>
      </c>
      <c r="AN242" s="79" t="b">
        <v>0</v>
      </c>
      <c r="AO242" s="85" t="s">
        <v>1044</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1</v>
      </c>
      <c r="BC242" s="78" t="str">
        <f>REPLACE(INDEX(GroupVertices[Group],MATCH(Edges[[#This Row],[Vertex 2]],GroupVertices[Vertex],0)),1,1,"")</f>
        <v>5</v>
      </c>
      <c r="BD242" s="48">
        <v>1</v>
      </c>
      <c r="BE242" s="49">
        <v>5.2631578947368425</v>
      </c>
      <c r="BF242" s="48">
        <v>1</v>
      </c>
      <c r="BG242" s="49">
        <v>5.2631578947368425</v>
      </c>
      <c r="BH242" s="48">
        <v>0</v>
      </c>
      <c r="BI242" s="49">
        <v>0</v>
      </c>
      <c r="BJ242" s="48">
        <v>17</v>
      </c>
      <c r="BK242" s="49">
        <v>89.47368421052632</v>
      </c>
      <c r="BL242" s="48">
        <v>19</v>
      </c>
    </row>
    <row r="243" spans="1:64" ht="15">
      <c r="A243" s="64" t="s">
        <v>241</v>
      </c>
      <c r="B243" s="64" t="s">
        <v>255</v>
      </c>
      <c r="C243" s="65" t="s">
        <v>3274</v>
      </c>
      <c r="D243" s="66">
        <v>10</v>
      </c>
      <c r="E243" s="67" t="s">
        <v>136</v>
      </c>
      <c r="F243" s="68">
        <v>12</v>
      </c>
      <c r="G243" s="65"/>
      <c r="H243" s="69"/>
      <c r="I243" s="70"/>
      <c r="J243" s="70"/>
      <c r="K243" s="34" t="s">
        <v>65</v>
      </c>
      <c r="L243" s="77">
        <v>243</v>
      </c>
      <c r="M243" s="77"/>
      <c r="N243" s="72"/>
      <c r="O243" s="79" t="s">
        <v>402</v>
      </c>
      <c r="P243" s="81">
        <v>43451.43015046296</v>
      </c>
      <c r="Q243" s="79" t="s">
        <v>524</v>
      </c>
      <c r="R243" s="79"/>
      <c r="S243" s="79"/>
      <c r="T243" s="79"/>
      <c r="U243" s="79"/>
      <c r="V243" s="82" t="s">
        <v>632</v>
      </c>
      <c r="W243" s="81">
        <v>43451.43015046296</v>
      </c>
      <c r="X243" s="82" t="s">
        <v>770</v>
      </c>
      <c r="Y243" s="79"/>
      <c r="Z243" s="79"/>
      <c r="AA243" s="85" t="s">
        <v>933</v>
      </c>
      <c r="AB243" s="85" t="s">
        <v>1045</v>
      </c>
      <c r="AC243" s="79" t="b">
        <v>0</v>
      </c>
      <c r="AD243" s="79">
        <v>1</v>
      </c>
      <c r="AE243" s="85" t="s">
        <v>1130</v>
      </c>
      <c r="AF243" s="79" t="b">
        <v>0</v>
      </c>
      <c r="AG243" s="79" t="s">
        <v>1153</v>
      </c>
      <c r="AH243" s="79"/>
      <c r="AI243" s="85" t="s">
        <v>1072</v>
      </c>
      <c r="AJ243" s="79" t="b">
        <v>0</v>
      </c>
      <c r="AK243" s="79">
        <v>0</v>
      </c>
      <c r="AL243" s="85" t="s">
        <v>1072</v>
      </c>
      <c r="AM243" s="79" t="s">
        <v>1160</v>
      </c>
      <c r="AN243" s="79" t="b">
        <v>0</v>
      </c>
      <c r="AO243" s="85" t="s">
        <v>1045</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1</v>
      </c>
      <c r="BC243" s="78" t="str">
        <f>REPLACE(INDEX(GroupVertices[Group],MATCH(Edges[[#This Row],[Vertex 2]],GroupVertices[Vertex],0)),1,1,"")</f>
        <v>5</v>
      </c>
      <c r="BD243" s="48">
        <v>0</v>
      </c>
      <c r="BE243" s="49">
        <v>0</v>
      </c>
      <c r="BF243" s="48">
        <v>0</v>
      </c>
      <c r="BG243" s="49">
        <v>0</v>
      </c>
      <c r="BH243" s="48">
        <v>0</v>
      </c>
      <c r="BI243" s="49">
        <v>0</v>
      </c>
      <c r="BJ243" s="48">
        <v>1</v>
      </c>
      <c r="BK243" s="49">
        <v>100</v>
      </c>
      <c r="BL243" s="48">
        <v>1</v>
      </c>
    </row>
    <row r="244" spans="1:64" ht="15">
      <c r="A244" s="64" t="s">
        <v>241</v>
      </c>
      <c r="B244" s="64" t="s">
        <v>255</v>
      </c>
      <c r="C244" s="65" t="s">
        <v>3274</v>
      </c>
      <c r="D244" s="66">
        <v>10</v>
      </c>
      <c r="E244" s="67" t="s">
        <v>136</v>
      </c>
      <c r="F244" s="68">
        <v>12</v>
      </c>
      <c r="G244" s="65"/>
      <c r="H244" s="69"/>
      <c r="I244" s="70"/>
      <c r="J244" s="70"/>
      <c r="K244" s="34" t="s">
        <v>65</v>
      </c>
      <c r="L244" s="77">
        <v>244</v>
      </c>
      <c r="M244" s="77"/>
      <c r="N244" s="72"/>
      <c r="O244" s="79" t="s">
        <v>402</v>
      </c>
      <c r="P244" s="81">
        <v>43467.72574074074</v>
      </c>
      <c r="Q244" s="79" t="s">
        <v>525</v>
      </c>
      <c r="R244" s="79"/>
      <c r="S244" s="79"/>
      <c r="T244" s="79"/>
      <c r="U244" s="79"/>
      <c r="V244" s="82" t="s">
        <v>632</v>
      </c>
      <c r="W244" s="81">
        <v>43467.72574074074</v>
      </c>
      <c r="X244" s="82" t="s">
        <v>771</v>
      </c>
      <c r="Y244" s="79"/>
      <c r="Z244" s="79"/>
      <c r="AA244" s="85" t="s">
        <v>934</v>
      </c>
      <c r="AB244" s="85" t="s">
        <v>1046</v>
      </c>
      <c r="AC244" s="79" t="b">
        <v>0</v>
      </c>
      <c r="AD244" s="79">
        <v>2</v>
      </c>
      <c r="AE244" s="85" t="s">
        <v>1130</v>
      </c>
      <c r="AF244" s="79" t="b">
        <v>0</v>
      </c>
      <c r="AG244" s="79" t="s">
        <v>1154</v>
      </c>
      <c r="AH244" s="79"/>
      <c r="AI244" s="85" t="s">
        <v>1072</v>
      </c>
      <c r="AJ244" s="79" t="b">
        <v>0</v>
      </c>
      <c r="AK244" s="79">
        <v>0</v>
      </c>
      <c r="AL244" s="85" t="s">
        <v>1072</v>
      </c>
      <c r="AM244" s="79" t="s">
        <v>1160</v>
      </c>
      <c r="AN244" s="79" t="b">
        <v>0</v>
      </c>
      <c r="AO244" s="85" t="s">
        <v>1046</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1</v>
      </c>
      <c r="BC244" s="78" t="str">
        <f>REPLACE(INDEX(GroupVertices[Group],MATCH(Edges[[#This Row],[Vertex 2]],GroupVertices[Vertex],0)),1,1,"")</f>
        <v>5</v>
      </c>
      <c r="BD244" s="48">
        <v>4</v>
      </c>
      <c r="BE244" s="49">
        <v>7.407407407407407</v>
      </c>
      <c r="BF244" s="48">
        <v>2</v>
      </c>
      <c r="BG244" s="49">
        <v>3.7037037037037037</v>
      </c>
      <c r="BH244" s="48">
        <v>0</v>
      </c>
      <c r="BI244" s="49">
        <v>0</v>
      </c>
      <c r="BJ244" s="48">
        <v>48</v>
      </c>
      <c r="BK244" s="49">
        <v>88.88888888888889</v>
      </c>
      <c r="BL244" s="48">
        <v>54</v>
      </c>
    </row>
    <row r="245" spans="1:64" ht="15">
      <c r="A245" s="64" t="s">
        <v>241</v>
      </c>
      <c r="B245" s="64" t="s">
        <v>255</v>
      </c>
      <c r="C245" s="65" t="s">
        <v>3274</v>
      </c>
      <c r="D245" s="66">
        <v>10</v>
      </c>
      <c r="E245" s="67" t="s">
        <v>136</v>
      </c>
      <c r="F245" s="68">
        <v>12</v>
      </c>
      <c r="G245" s="65"/>
      <c r="H245" s="69"/>
      <c r="I245" s="70"/>
      <c r="J245" s="70"/>
      <c r="K245" s="34" t="s">
        <v>65</v>
      </c>
      <c r="L245" s="77">
        <v>245</v>
      </c>
      <c r="M245" s="77"/>
      <c r="N245" s="72"/>
      <c r="O245" s="79" t="s">
        <v>402</v>
      </c>
      <c r="P245" s="81">
        <v>43497.6390625</v>
      </c>
      <c r="Q245" s="79" t="s">
        <v>515</v>
      </c>
      <c r="R245" s="79"/>
      <c r="S245" s="79"/>
      <c r="T245" s="79"/>
      <c r="U245" s="79"/>
      <c r="V245" s="82" t="s">
        <v>632</v>
      </c>
      <c r="W245" s="81">
        <v>43497.6390625</v>
      </c>
      <c r="X245" s="82" t="s">
        <v>761</v>
      </c>
      <c r="Y245" s="79"/>
      <c r="Z245" s="79"/>
      <c r="AA245" s="85" t="s">
        <v>924</v>
      </c>
      <c r="AB245" s="85" t="s">
        <v>1037</v>
      </c>
      <c r="AC245" s="79" t="b">
        <v>0</v>
      </c>
      <c r="AD245" s="79">
        <v>1</v>
      </c>
      <c r="AE245" s="85" t="s">
        <v>1130</v>
      </c>
      <c r="AF245" s="79" t="b">
        <v>0</v>
      </c>
      <c r="AG245" s="79" t="s">
        <v>1154</v>
      </c>
      <c r="AH245" s="79"/>
      <c r="AI245" s="85" t="s">
        <v>1072</v>
      </c>
      <c r="AJ245" s="79" t="b">
        <v>0</v>
      </c>
      <c r="AK245" s="79">
        <v>0</v>
      </c>
      <c r="AL245" s="85" t="s">
        <v>1072</v>
      </c>
      <c r="AM245" s="79" t="s">
        <v>1160</v>
      </c>
      <c r="AN245" s="79" t="b">
        <v>0</v>
      </c>
      <c r="AO245" s="85" t="s">
        <v>1037</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1</v>
      </c>
      <c r="BC245" s="78" t="str">
        <f>REPLACE(INDEX(GroupVertices[Group],MATCH(Edges[[#This Row],[Vertex 2]],GroupVertices[Vertex],0)),1,1,"")</f>
        <v>5</v>
      </c>
      <c r="BD245" s="48"/>
      <c r="BE245" s="49"/>
      <c r="BF245" s="48"/>
      <c r="BG245" s="49"/>
      <c r="BH245" s="48"/>
      <c r="BI245" s="49"/>
      <c r="BJ245" s="48"/>
      <c r="BK245" s="49"/>
      <c r="BL245" s="48"/>
    </row>
    <row r="246" spans="1:64" ht="15">
      <c r="A246" s="64" t="s">
        <v>241</v>
      </c>
      <c r="B246" s="64" t="s">
        <v>255</v>
      </c>
      <c r="C246" s="65" t="s">
        <v>3274</v>
      </c>
      <c r="D246" s="66">
        <v>10</v>
      </c>
      <c r="E246" s="67" t="s">
        <v>136</v>
      </c>
      <c r="F246" s="68">
        <v>12</v>
      </c>
      <c r="G246" s="65"/>
      <c r="H246" s="69"/>
      <c r="I246" s="70"/>
      <c r="J246" s="70"/>
      <c r="K246" s="34" t="s">
        <v>65</v>
      </c>
      <c r="L246" s="77">
        <v>246</v>
      </c>
      <c r="M246" s="77"/>
      <c r="N246" s="72"/>
      <c r="O246" s="79" t="s">
        <v>402</v>
      </c>
      <c r="P246" s="81">
        <v>43502.02590277778</v>
      </c>
      <c r="Q246" s="79" t="s">
        <v>519</v>
      </c>
      <c r="R246" s="79"/>
      <c r="S246" s="79"/>
      <c r="T246" s="79"/>
      <c r="U246" s="79"/>
      <c r="V246" s="82" t="s">
        <v>632</v>
      </c>
      <c r="W246" s="81">
        <v>43502.02590277778</v>
      </c>
      <c r="X246" s="82" t="s">
        <v>765</v>
      </c>
      <c r="Y246" s="79"/>
      <c r="Z246" s="79"/>
      <c r="AA246" s="85" t="s">
        <v>928</v>
      </c>
      <c r="AB246" s="85" t="s">
        <v>1041</v>
      </c>
      <c r="AC246" s="79" t="b">
        <v>0</v>
      </c>
      <c r="AD246" s="79">
        <v>2</v>
      </c>
      <c r="AE246" s="85" t="s">
        <v>1130</v>
      </c>
      <c r="AF246" s="79" t="b">
        <v>0</v>
      </c>
      <c r="AG246" s="79" t="s">
        <v>1154</v>
      </c>
      <c r="AH246" s="79"/>
      <c r="AI246" s="85" t="s">
        <v>1072</v>
      </c>
      <c r="AJ246" s="79" t="b">
        <v>0</v>
      </c>
      <c r="AK246" s="79">
        <v>0</v>
      </c>
      <c r="AL246" s="85" t="s">
        <v>1072</v>
      </c>
      <c r="AM246" s="79" t="s">
        <v>1160</v>
      </c>
      <c r="AN246" s="79" t="b">
        <v>0</v>
      </c>
      <c r="AO246" s="85" t="s">
        <v>1041</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1</v>
      </c>
      <c r="BC246" s="78" t="str">
        <f>REPLACE(INDEX(GroupVertices[Group],MATCH(Edges[[#This Row],[Vertex 2]],GroupVertices[Vertex],0)),1,1,"")</f>
        <v>5</v>
      </c>
      <c r="BD246" s="48"/>
      <c r="BE246" s="49"/>
      <c r="BF246" s="48"/>
      <c r="BG246" s="49"/>
      <c r="BH246" s="48"/>
      <c r="BI246" s="49"/>
      <c r="BJ246" s="48"/>
      <c r="BK246" s="49"/>
      <c r="BL246" s="48"/>
    </row>
    <row r="247" spans="1:64" ht="15">
      <c r="A247" s="64" t="s">
        <v>241</v>
      </c>
      <c r="B247" s="64" t="s">
        <v>377</v>
      </c>
      <c r="C247" s="65" t="s">
        <v>3273</v>
      </c>
      <c r="D247" s="66">
        <v>3</v>
      </c>
      <c r="E247" s="67" t="s">
        <v>132</v>
      </c>
      <c r="F247" s="68">
        <v>35</v>
      </c>
      <c r="G247" s="65"/>
      <c r="H247" s="69"/>
      <c r="I247" s="70"/>
      <c r="J247" s="70"/>
      <c r="K247" s="34" t="s">
        <v>65</v>
      </c>
      <c r="L247" s="77">
        <v>247</v>
      </c>
      <c r="M247" s="77"/>
      <c r="N247" s="72"/>
      <c r="O247" s="79" t="s">
        <v>401</v>
      </c>
      <c r="P247" s="81">
        <v>43505.76164351852</v>
      </c>
      <c r="Q247" s="79" t="s">
        <v>526</v>
      </c>
      <c r="R247" s="79"/>
      <c r="S247" s="79"/>
      <c r="T247" s="79"/>
      <c r="U247" s="79"/>
      <c r="V247" s="82" t="s">
        <v>632</v>
      </c>
      <c r="W247" s="81">
        <v>43505.76164351852</v>
      </c>
      <c r="X247" s="82" t="s">
        <v>772</v>
      </c>
      <c r="Y247" s="79"/>
      <c r="Z247" s="79"/>
      <c r="AA247" s="85" t="s">
        <v>935</v>
      </c>
      <c r="AB247" s="85" t="s">
        <v>1047</v>
      </c>
      <c r="AC247" s="79" t="b">
        <v>0</v>
      </c>
      <c r="AD247" s="79">
        <v>0</v>
      </c>
      <c r="AE247" s="85" t="s">
        <v>1134</v>
      </c>
      <c r="AF247" s="79" t="b">
        <v>0</v>
      </c>
      <c r="AG247" s="79" t="s">
        <v>1154</v>
      </c>
      <c r="AH247" s="79"/>
      <c r="AI247" s="85" t="s">
        <v>1072</v>
      </c>
      <c r="AJ247" s="79" t="b">
        <v>0</v>
      </c>
      <c r="AK247" s="79">
        <v>0</v>
      </c>
      <c r="AL247" s="85" t="s">
        <v>1072</v>
      </c>
      <c r="AM247" s="79" t="s">
        <v>1160</v>
      </c>
      <c r="AN247" s="79" t="b">
        <v>0</v>
      </c>
      <c r="AO247" s="85" t="s">
        <v>1047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241</v>
      </c>
      <c r="B248" s="64" t="s">
        <v>378</v>
      </c>
      <c r="C248" s="65" t="s">
        <v>3273</v>
      </c>
      <c r="D248" s="66">
        <v>3</v>
      </c>
      <c r="E248" s="67" t="s">
        <v>132</v>
      </c>
      <c r="F248" s="68">
        <v>35</v>
      </c>
      <c r="G248" s="65"/>
      <c r="H248" s="69"/>
      <c r="I248" s="70"/>
      <c r="J248" s="70"/>
      <c r="K248" s="34" t="s">
        <v>65</v>
      </c>
      <c r="L248" s="77">
        <v>248</v>
      </c>
      <c r="M248" s="77"/>
      <c r="N248" s="72"/>
      <c r="O248" s="79" t="s">
        <v>401</v>
      </c>
      <c r="P248" s="81">
        <v>43505.76164351852</v>
      </c>
      <c r="Q248" s="79" t="s">
        <v>526</v>
      </c>
      <c r="R248" s="79"/>
      <c r="S248" s="79"/>
      <c r="T248" s="79"/>
      <c r="U248" s="79"/>
      <c r="V248" s="82" t="s">
        <v>632</v>
      </c>
      <c r="W248" s="81">
        <v>43505.76164351852</v>
      </c>
      <c r="X248" s="82" t="s">
        <v>772</v>
      </c>
      <c r="Y248" s="79"/>
      <c r="Z248" s="79"/>
      <c r="AA248" s="85" t="s">
        <v>935</v>
      </c>
      <c r="AB248" s="85" t="s">
        <v>1047</v>
      </c>
      <c r="AC248" s="79" t="b">
        <v>0</v>
      </c>
      <c r="AD248" s="79">
        <v>0</v>
      </c>
      <c r="AE248" s="85" t="s">
        <v>1134</v>
      </c>
      <c r="AF248" s="79" t="b">
        <v>0</v>
      </c>
      <c r="AG248" s="79" t="s">
        <v>1154</v>
      </c>
      <c r="AH248" s="79"/>
      <c r="AI248" s="85" t="s">
        <v>1072</v>
      </c>
      <c r="AJ248" s="79" t="b">
        <v>0</v>
      </c>
      <c r="AK248" s="79">
        <v>0</v>
      </c>
      <c r="AL248" s="85" t="s">
        <v>1072</v>
      </c>
      <c r="AM248" s="79" t="s">
        <v>1160</v>
      </c>
      <c r="AN248" s="79" t="b">
        <v>0</v>
      </c>
      <c r="AO248" s="85" t="s">
        <v>1047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241</v>
      </c>
      <c r="B249" s="64" t="s">
        <v>379</v>
      </c>
      <c r="C249" s="65" t="s">
        <v>3273</v>
      </c>
      <c r="D249" s="66">
        <v>3</v>
      </c>
      <c r="E249" s="67" t="s">
        <v>132</v>
      </c>
      <c r="F249" s="68">
        <v>35</v>
      </c>
      <c r="G249" s="65"/>
      <c r="H249" s="69"/>
      <c r="I249" s="70"/>
      <c r="J249" s="70"/>
      <c r="K249" s="34" t="s">
        <v>65</v>
      </c>
      <c r="L249" s="77">
        <v>249</v>
      </c>
      <c r="M249" s="77"/>
      <c r="N249" s="72"/>
      <c r="O249" s="79" t="s">
        <v>402</v>
      </c>
      <c r="P249" s="81">
        <v>43505.76164351852</v>
      </c>
      <c r="Q249" s="79" t="s">
        <v>526</v>
      </c>
      <c r="R249" s="79"/>
      <c r="S249" s="79"/>
      <c r="T249" s="79"/>
      <c r="U249" s="79"/>
      <c r="V249" s="82" t="s">
        <v>632</v>
      </c>
      <c r="W249" s="81">
        <v>43505.76164351852</v>
      </c>
      <c r="X249" s="82" t="s">
        <v>772</v>
      </c>
      <c r="Y249" s="79"/>
      <c r="Z249" s="79"/>
      <c r="AA249" s="85" t="s">
        <v>935</v>
      </c>
      <c r="AB249" s="85" t="s">
        <v>1047</v>
      </c>
      <c r="AC249" s="79" t="b">
        <v>0</v>
      </c>
      <c r="AD249" s="79">
        <v>0</v>
      </c>
      <c r="AE249" s="85" t="s">
        <v>1134</v>
      </c>
      <c r="AF249" s="79" t="b">
        <v>0</v>
      </c>
      <c r="AG249" s="79" t="s">
        <v>1154</v>
      </c>
      <c r="AH249" s="79"/>
      <c r="AI249" s="85" t="s">
        <v>1072</v>
      </c>
      <c r="AJ249" s="79" t="b">
        <v>0</v>
      </c>
      <c r="AK249" s="79">
        <v>0</v>
      </c>
      <c r="AL249" s="85" t="s">
        <v>1072</v>
      </c>
      <c r="AM249" s="79" t="s">
        <v>1160</v>
      </c>
      <c r="AN249" s="79" t="b">
        <v>0</v>
      </c>
      <c r="AO249" s="85" t="s">
        <v>1047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1</v>
      </c>
      <c r="BE249" s="49">
        <v>11.11111111111111</v>
      </c>
      <c r="BF249" s="48">
        <v>1</v>
      </c>
      <c r="BG249" s="49">
        <v>11.11111111111111</v>
      </c>
      <c r="BH249" s="48">
        <v>0</v>
      </c>
      <c r="BI249" s="49">
        <v>0</v>
      </c>
      <c r="BJ249" s="48">
        <v>7</v>
      </c>
      <c r="BK249" s="49">
        <v>77.77777777777777</v>
      </c>
      <c r="BL249" s="48">
        <v>9</v>
      </c>
    </row>
    <row r="250" spans="1:64" ht="15">
      <c r="A250" s="64" t="s">
        <v>241</v>
      </c>
      <c r="B250" s="64" t="s">
        <v>380</v>
      </c>
      <c r="C250" s="65" t="s">
        <v>3273</v>
      </c>
      <c r="D250" s="66">
        <v>3</v>
      </c>
      <c r="E250" s="67" t="s">
        <v>132</v>
      </c>
      <c r="F250" s="68">
        <v>35</v>
      </c>
      <c r="G250" s="65"/>
      <c r="H250" s="69"/>
      <c r="I250" s="70"/>
      <c r="J250" s="70"/>
      <c r="K250" s="34" t="s">
        <v>65</v>
      </c>
      <c r="L250" s="77">
        <v>250</v>
      </c>
      <c r="M250" s="77"/>
      <c r="N250" s="72"/>
      <c r="O250" s="79" t="s">
        <v>402</v>
      </c>
      <c r="P250" s="81">
        <v>43507.70306712963</v>
      </c>
      <c r="Q250" s="79" t="s">
        <v>527</v>
      </c>
      <c r="R250" s="79"/>
      <c r="S250" s="79"/>
      <c r="T250" s="79"/>
      <c r="U250" s="79"/>
      <c r="V250" s="82" t="s">
        <v>632</v>
      </c>
      <c r="W250" s="81">
        <v>43507.70306712963</v>
      </c>
      <c r="X250" s="82" t="s">
        <v>773</v>
      </c>
      <c r="Y250" s="79"/>
      <c r="Z250" s="79"/>
      <c r="AA250" s="85" t="s">
        <v>936</v>
      </c>
      <c r="AB250" s="85" t="s">
        <v>1048</v>
      </c>
      <c r="AC250" s="79" t="b">
        <v>0</v>
      </c>
      <c r="AD250" s="79">
        <v>1</v>
      </c>
      <c r="AE250" s="85" t="s">
        <v>1135</v>
      </c>
      <c r="AF250" s="79" t="b">
        <v>0</v>
      </c>
      <c r="AG250" s="79" t="s">
        <v>1154</v>
      </c>
      <c r="AH250" s="79"/>
      <c r="AI250" s="85" t="s">
        <v>1072</v>
      </c>
      <c r="AJ250" s="79" t="b">
        <v>0</v>
      </c>
      <c r="AK250" s="79">
        <v>0</v>
      </c>
      <c r="AL250" s="85" t="s">
        <v>1072</v>
      </c>
      <c r="AM250" s="79" t="s">
        <v>1160</v>
      </c>
      <c r="AN250" s="79" t="b">
        <v>0</v>
      </c>
      <c r="AO250" s="85" t="s">
        <v>1048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1</v>
      </c>
      <c r="BG250" s="49">
        <v>11.11111111111111</v>
      </c>
      <c r="BH250" s="48">
        <v>0</v>
      </c>
      <c r="BI250" s="49">
        <v>0</v>
      </c>
      <c r="BJ250" s="48">
        <v>8</v>
      </c>
      <c r="BK250" s="49">
        <v>88.88888888888889</v>
      </c>
      <c r="BL250" s="48">
        <v>9</v>
      </c>
    </row>
    <row r="251" spans="1:64" ht="15">
      <c r="A251" s="64" t="s">
        <v>251</v>
      </c>
      <c r="B251" s="64" t="s">
        <v>381</v>
      </c>
      <c r="C251" s="65" t="s">
        <v>3273</v>
      </c>
      <c r="D251" s="66">
        <v>3</v>
      </c>
      <c r="E251" s="67" t="s">
        <v>132</v>
      </c>
      <c r="F251" s="68">
        <v>35</v>
      </c>
      <c r="G251" s="65"/>
      <c r="H251" s="69"/>
      <c r="I251" s="70"/>
      <c r="J251" s="70"/>
      <c r="K251" s="34" t="s">
        <v>65</v>
      </c>
      <c r="L251" s="77">
        <v>251</v>
      </c>
      <c r="M251" s="77"/>
      <c r="N251" s="72"/>
      <c r="O251" s="79" t="s">
        <v>401</v>
      </c>
      <c r="P251" s="81">
        <v>43509.05579861111</v>
      </c>
      <c r="Q251" s="79" t="s">
        <v>528</v>
      </c>
      <c r="R251" s="79"/>
      <c r="S251" s="79"/>
      <c r="T251" s="79"/>
      <c r="U251" s="79"/>
      <c r="V251" s="82" t="s">
        <v>642</v>
      </c>
      <c r="W251" s="81">
        <v>43509.05579861111</v>
      </c>
      <c r="X251" s="82" t="s">
        <v>774</v>
      </c>
      <c r="Y251" s="79"/>
      <c r="Z251" s="79"/>
      <c r="AA251" s="85" t="s">
        <v>937</v>
      </c>
      <c r="AB251" s="85" t="s">
        <v>938</v>
      </c>
      <c r="AC251" s="79" t="b">
        <v>0</v>
      </c>
      <c r="AD251" s="79">
        <v>0</v>
      </c>
      <c r="AE251" s="85" t="s">
        <v>1071</v>
      </c>
      <c r="AF251" s="79" t="b">
        <v>0</v>
      </c>
      <c r="AG251" s="79" t="s">
        <v>1154</v>
      </c>
      <c r="AH251" s="79"/>
      <c r="AI251" s="85" t="s">
        <v>1072</v>
      </c>
      <c r="AJ251" s="79" t="b">
        <v>0</v>
      </c>
      <c r="AK251" s="79">
        <v>0</v>
      </c>
      <c r="AL251" s="85" t="s">
        <v>1072</v>
      </c>
      <c r="AM251" s="79" t="s">
        <v>1161</v>
      </c>
      <c r="AN251" s="79" t="b">
        <v>0</v>
      </c>
      <c r="AO251" s="85" t="s">
        <v>938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v>1</v>
      </c>
      <c r="BE251" s="49">
        <v>16.666666666666668</v>
      </c>
      <c r="BF251" s="48">
        <v>0</v>
      </c>
      <c r="BG251" s="49">
        <v>0</v>
      </c>
      <c r="BH251" s="48">
        <v>0</v>
      </c>
      <c r="BI251" s="49">
        <v>0</v>
      </c>
      <c r="BJ251" s="48">
        <v>5</v>
      </c>
      <c r="BK251" s="49">
        <v>83.33333333333333</v>
      </c>
      <c r="BL251" s="48">
        <v>6</v>
      </c>
    </row>
    <row r="252" spans="1:64" ht="15">
      <c r="A252" s="64" t="s">
        <v>241</v>
      </c>
      <c r="B252" s="64" t="s">
        <v>381</v>
      </c>
      <c r="C252" s="65" t="s">
        <v>3273</v>
      </c>
      <c r="D252" s="66">
        <v>3</v>
      </c>
      <c r="E252" s="67" t="s">
        <v>132</v>
      </c>
      <c r="F252" s="68">
        <v>35</v>
      </c>
      <c r="G252" s="65"/>
      <c r="H252" s="69"/>
      <c r="I252" s="70"/>
      <c r="J252" s="70"/>
      <c r="K252" s="34" t="s">
        <v>65</v>
      </c>
      <c r="L252" s="77">
        <v>252</v>
      </c>
      <c r="M252" s="77"/>
      <c r="N252" s="72"/>
      <c r="O252" s="79" t="s">
        <v>401</v>
      </c>
      <c r="P252" s="81">
        <v>43509.035844907405</v>
      </c>
      <c r="Q252" s="79" t="s">
        <v>529</v>
      </c>
      <c r="R252" s="79"/>
      <c r="S252" s="79"/>
      <c r="T252" s="79"/>
      <c r="U252" s="79"/>
      <c r="V252" s="82" t="s">
        <v>632</v>
      </c>
      <c r="W252" s="81">
        <v>43509.035844907405</v>
      </c>
      <c r="X252" s="82" t="s">
        <v>775</v>
      </c>
      <c r="Y252" s="79"/>
      <c r="Z252" s="79"/>
      <c r="AA252" s="85" t="s">
        <v>938</v>
      </c>
      <c r="AB252" s="85" t="s">
        <v>1049</v>
      </c>
      <c r="AC252" s="79" t="b">
        <v>0</v>
      </c>
      <c r="AD252" s="79">
        <v>0</v>
      </c>
      <c r="AE252" s="85" t="s">
        <v>1136</v>
      </c>
      <c r="AF252" s="79" t="b">
        <v>0</v>
      </c>
      <c r="AG252" s="79" t="s">
        <v>1154</v>
      </c>
      <c r="AH252" s="79"/>
      <c r="AI252" s="85" t="s">
        <v>1072</v>
      </c>
      <c r="AJ252" s="79" t="b">
        <v>0</v>
      </c>
      <c r="AK252" s="79">
        <v>0</v>
      </c>
      <c r="AL252" s="85" t="s">
        <v>1072</v>
      </c>
      <c r="AM252" s="79" t="s">
        <v>1160</v>
      </c>
      <c r="AN252" s="79" t="b">
        <v>0</v>
      </c>
      <c r="AO252" s="85" t="s">
        <v>1049</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4</v>
      </c>
      <c r="BD252" s="48">
        <v>2</v>
      </c>
      <c r="BE252" s="49">
        <v>7.407407407407407</v>
      </c>
      <c r="BF252" s="48">
        <v>0</v>
      </c>
      <c r="BG252" s="49">
        <v>0</v>
      </c>
      <c r="BH252" s="48">
        <v>0</v>
      </c>
      <c r="BI252" s="49">
        <v>0</v>
      </c>
      <c r="BJ252" s="48">
        <v>25</v>
      </c>
      <c r="BK252" s="49">
        <v>92.5925925925926</v>
      </c>
      <c r="BL252" s="48">
        <v>27</v>
      </c>
    </row>
    <row r="253" spans="1:64" ht="15">
      <c r="A253" s="64" t="s">
        <v>241</v>
      </c>
      <c r="B253" s="64" t="s">
        <v>382</v>
      </c>
      <c r="C253" s="65" t="s">
        <v>3273</v>
      </c>
      <c r="D253" s="66">
        <v>3</v>
      </c>
      <c r="E253" s="67" t="s">
        <v>132</v>
      </c>
      <c r="F253" s="68">
        <v>35</v>
      </c>
      <c r="G253" s="65"/>
      <c r="H253" s="69"/>
      <c r="I253" s="70"/>
      <c r="J253" s="70"/>
      <c r="K253" s="34" t="s">
        <v>65</v>
      </c>
      <c r="L253" s="77">
        <v>253</v>
      </c>
      <c r="M253" s="77"/>
      <c r="N253" s="72"/>
      <c r="O253" s="79" t="s">
        <v>402</v>
      </c>
      <c r="P253" s="81">
        <v>43510.379155092596</v>
      </c>
      <c r="Q253" s="79" t="s">
        <v>530</v>
      </c>
      <c r="R253" s="79"/>
      <c r="S253" s="79"/>
      <c r="T253" s="79"/>
      <c r="U253" s="79"/>
      <c r="V253" s="82" t="s">
        <v>632</v>
      </c>
      <c r="W253" s="81">
        <v>43510.379155092596</v>
      </c>
      <c r="X253" s="82" t="s">
        <v>776</v>
      </c>
      <c r="Y253" s="79"/>
      <c r="Z253" s="79"/>
      <c r="AA253" s="85" t="s">
        <v>939</v>
      </c>
      <c r="AB253" s="85" t="s">
        <v>1050</v>
      </c>
      <c r="AC253" s="79" t="b">
        <v>0</v>
      </c>
      <c r="AD253" s="79">
        <v>0</v>
      </c>
      <c r="AE253" s="85" t="s">
        <v>1137</v>
      </c>
      <c r="AF253" s="79" t="b">
        <v>0</v>
      </c>
      <c r="AG253" s="79" t="s">
        <v>1154</v>
      </c>
      <c r="AH253" s="79"/>
      <c r="AI253" s="85" t="s">
        <v>1072</v>
      </c>
      <c r="AJ253" s="79" t="b">
        <v>0</v>
      </c>
      <c r="AK253" s="79">
        <v>0</v>
      </c>
      <c r="AL253" s="85" t="s">
        <v>1072</v>
      </c>
      <c r="AM253" s="79" t="s">
        <v>1160</v>
      </c>
      <c r="AN253" s="79" t="b">
        <v>0</v>
      </c>
      <c r="AO253" s="85" t="s">
        <v>1050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7.6923076923076925</v>
      </c>
      <c r="BH253" s="48">
        <v>0</v>
      </c>
      <c r="BI253" s="49">
        <v>0</v>
      </c>
      <c r="BJ253" s="48">
        <v>12</v>
      </c>
      <c r="BK253" s="49">
        <v>92.3076923076923</v>
      </c>
      <c r="BL253" s="48">
        <v>13</v>
      </c>
    </row>
    <row r="254" spans="1:64" ht="15">
      <c r="A254" s="64" t="s">
        <v>241</v>
      </c>
      <c r="B254" s="64" t="s">
        <v>383</v>
      </c>
      <c r="C254" s="65" t="s">
        <v>3273</v>
      </c>
      <c r="D254" s="66">
        <v>3</v>
      </c>
      <c r="E254" s="67" t="s">
        <v>132</v>
      </c>
      <c r="F254" s="68">
        <v>35</v>
      </c>
      <c r="G254" s="65"/>
      <c r="H254" s="69"/>
      <c r="I254" s="70"/>
      <c r="J254" s="70"/>
      <c r="K254" s="34" t="s">
        <v>65</v>
      </c>
      <c r="L254" s="77">
        <v>254</v>
      </c>
      <c r="M254" s="77"/>
      <c r="N254" s="72"/>
      <c r="O254" s="79" t="s">
        <v>402</v>
      </c>
      <c r="P254" s="81">
        <v>43510.65981481481</v>
      </c>
      <c r="Q254" s="79" t="s">
        <v>531</v>
      </c>
      <c r="R254" s="79"/>
      <c r="S254" s="79"/>
      <c r="T254" s="79"/>
      <c r="U254" s="79"/>
      <c r="V254" s="82" t="s">
        <v>632</v>
      </c>
      <c r="W254" s="81">
        <v>43510.65981481481</v>
      </c>
      <c r="X254" s="82" t="s">
        <v>777</v>
      </c>
      <c r="Y254" s="79"/>
      <c r="Z254" s="79"/>
      <c r="AA254" s="85" t="s">
        <v>940</v>
      </c>
      <c r="AB254" s="85" t="s">
        <v>1051</v>
      </c>
      <c r="AC254" s="79" t="b">
        <v>0</v>
      </c>
      <c r="AD254" s="79">
        <v>0</v>
      </c>
      <c r="AE254" s="85" t="s">
        <v>1138</v>
      </c>
      <c r="AF254" s="79" t="b">
        <v>0</v>
      </c>
      <c r="AG254" s="79" t="s">
        <v>1154</v>
      </c>
      <c r="AH254" s="79"/>
      <c r="AI254" s="85" t="s">
        <v>1072</v>
      </c>
      <c r="AJ254" s="79" t="b">
        <v>0</v>
      </c>
      <c r="AK254" s="79">
        <v>0</v>
      </c>
      <c r="AL254" s="85" t="s">
        <v>1072</v>
      </c>
      <c r="AM254" s="79" t="s">
        <v>1160</v>
      </c>
      <c r="AN254" s="79" t="b">
        <v>0</v>
      </c>
      <c r="AO254" s="85" t="s">
        <v>1051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6</v>
      </c>
      <c r="BK254" s="49">
        <v>100</v>
      </c>
      <c r="BL254" s="48">
        <v>6</v>
      </c>
    </row>
    <row r="255" spans="1:64" ht="15">
      <c r="A255" s="64" t="s">
        <v>241</v>
      </c>
      <c r="B255" s="64" t="s">
        <v>384</v>
      </c>
      <c r="C255" s="65" t="s">
        <v>3273</v>
      </c>
      <c r="D255" s="66">
        <v>3</v>
      </c>
      <c r="E255" s="67" t="s">
        <v>132</v>
      </c>
      <c r="F255" s="68">
        <v>35</v>
      </c>
      <c r="G255" s="65"/>
      <c r="H255" s="69"/>
      <c r="I255" s="70"/>
      <c r="J255" s="70"/>
      <c r="K255" s="34" t="s">
        <v>65</v>
      </c>
      <c r="L255" s="77">
        <v>255</v>
      </c>
      <c r="M255" s="77"/>
      <c r="N255" s="72"/>
      <c r="O255" s="79" t="s">
        <v>401</v>
      </c>
      <c r="P255" s="81">
        <v>43511.10236111111</v>
      </c>
      <c r="Q255" s="79" t="s">
        <v>532</v>
      </c>
      <c r="R255" s="79"/>
      <c r="S255" s="79"/>
      <c r="T255" s="79"/>
      <c r="U255" s="79"/>
      <c r="V255" s="82" t="s">
        <v>632</v>
      </c>
      <c r="W255" s="81">
        <v>43511.10236111111</v>
      </c>
      <c r="X255" s="82" t="s">
        <v>778</v>
      </c>
      <c r="Y255" s="79"/>
      <c r="Z255" s="79"/>
      <c r="AA255" s="85" t="s">
        <v>941</v>
      </c>
      <c r="AB255" s="85" t="s">
        <v>1052</v>
      </c>
      <c r="AC255" s="79" t="b">
        <v>0</v>
      </c>
      <c r="AD255" s="79">
        <v>1</v>
      </c>
      <c r="AE255" s="85" t="s">
        <v>1139</v>
      </c>
      <c r="AF255" s="79" t="b">
        <v>0</v>
      </c>
      <c r="AG255" s="79" t="s">
        <v>1154</v>
      </c>
      <c r="AH255" s="79"/>
      <c r="AI255" s="85" t="s">
        <v>1072</v>
      </c>
      <c r="AJ255" s="79" t="b">
        <v>0</v>
      </c>
      <c r="AK255" s="79">
        <v>0</v>
      </c>
      <c r="AL255" s="85" t="s">
        <v>1072</v>
      </c>
      <c r="AM255" s="79" t="s">
        <v>1160</v>
      </c>
      <c r="AN255" s="79" t="b">
        <v>0</v>
      </c>
      <c r="AO255" s="85" t="s">
        <v>1052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241</v>
      </c>
      <c r="B256" s="64" t="s">
        <v>385</v>
      </c>
      <c r="C256" s="65" t="s">
        <v>3273</v>
      </c>
      <c r="D256" s="66">
        <v>3</v>
      </c>
      <c r="E256" s="67" t="s">
        <v>132</v>
      </c>
      <c r="F256" s="68">
        <v>35</v>
      </c>
      <c r="G256" s="65"/>
      <c r="H256" s="69"/>
      <c r="I256" s="70"/>
      <c r="J256" s="70"/>
      <c r="K256" s="34" t="s">
        <v>65</v>
      </c>
      <c r="L256" s="77">
        <v>256</v>
      </c>
      <c r="M256" s="77"/>
      <c r="N256" s="72"/>
      <c r="O256" s="79" t="s">
        <v>402</v>
      </c>
      <c r="P256" s="81">
        <v>43511.10236111111</v>
      </c>
      <c r="Q256" s="79" t="s">
        <v>532</v>
      </c>
      <c r="R256" s="79"/>
      <c r="S256" s="79"/>
      <c r="T256" s="79"/>
      <c r="U256" s="79"/>
      <c r="V256" s="82" t="s">
        <v>632</v>
      </c>
      <c r="W256" s="81">
        <v>43511.10236111111</v>
      </c>
      <c r="X256" s="82" t="s">
        <v>778</v>
      </c>
      <c r="Y256" s="79"/>
      <c r="Z256" s="79"/>
      <c r="AA256" s="85" t="s">
        <v>941</v>
      </c>
      <c r="AB256" s="85" t="s">
        <v>1052</v>
      </c>
      <c r="AC256" s="79" t="b">
        <v>0</v>
      </c>
      <c r="AD256" s="79">
        <v>1</v>
      </c>
      <c r="AE256" s="85" t="s">
        <v>1139</v>
      </c>
      <c r="AF256" s="79" t="b">
        <v>0</v>
      </c>
      <c r="AG256" s="79" t="s">
        <v>1154</v>
      </c>
      <c r="AH256" s="79"/>
      <c r="AI256" s="85" t="s">
        <v>1072</v>
      </c>
      <c r="AJ256" s="79" t="b">
        <v>0</v>
      </c>
      <c r="AK256" s="79">
        <v>0</v>
      </c>
      <c r="AL256" s="85" t="s">
        <v>1072</v>
      </c>
      <c r="AM256" s="79" t="s">
        <v>1160</v>
      </c>
      <c r="AN256" s="79" t="b">
        <v>0</v>
      </c>
      <c r="AO256" s="85" t="s">
        <v>1052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12</v>
      </c>
      <c r="BK256" s="49">
        <v>100</v>
      </c>
      <c r="BL256" s="48">
        <v>12</v>
      </c>
    </row>
    <row r="257" spans="1:64" ht="15">
      <c r="A257" s="64" t="s">
        <v>241</v>
      </c>
      <c r="B257" s="64" t="s">
        <v>386</v>
      </c>
      <c r="C257" s="65" t="s">
        <v>3273</v>
      </c>
      <c r="D257" s="66">
        <v>3</v>
      </c>
      <c r="E257" s="67" t="s">
        <v>132</v>
      </c>
      <c r="F257" s="68">
        <v>35</v>
      </c>
      <c r="G257" s="65"/>
      <c r="H257" s="69"/>
      <c r="I257" s="70"/>
      <c r="J257" s="70"/>
      <c r="K257" s="34" t="s">
        <v>65</v>
      </c>
      <c r="L257" s="77">
        <v>257</v>
      </c>
      <c r="M257" s="77"/>
      <c r="N257" s="72"/>
      <c r="O257" s="79" t="s">
        <v>402</v>
      </c>
      <c r="P257" s="81">
        <v>43511.14184027778</v>
      </c>
      <c r="Q257" s="79" t="s">
        <v>533</v>
      </c>
      <c r="R257" s="79"/>
      <c r="S257" s="79"/>
      <c r="T257" s="79"/>
      <c r="U257" s="79"/>
      <c r="V257" s="82" t="s">
        <v>632</v>
      </c>
      <c r="W257" s="81">
        <v>43511.14184027778</v>
      </c>
      <c r="X257" s="82" t="s">
        <v>779</v>
      </c>
      <c r="Y257" s="79"/>
      <c r="Z257" s="79"/>
      <c r="AA257" s="85" t="s">
        <v>942</v>
      </c>
      <c r="AB257" s="85" t="s">
        <v>1053</v>
      </c>
      <c r="AC257" s="79" t="b">
        <v>0</v>
      </c>
      <c r="AD257" s="79">
        <v>2</v>
      </c>
      <c r="AE257" s="85" t="s">
        <v>1140</v>
      </c>
      <c r="AF257" s="79" t="b">
        <v>0</v>
      </c>
      <c r="AG257" s="79" t="s">
        <v>1154</v>
      </c>
      <c r="AH257" s="79"/>
      <c r="AI257" s="85" t="s">
        <v>1072</v>
      </c>
      <c r="AJ257" s="79" t="b">
        <v>0</v>
      </c>
      <c r="AK257" s="79">
        <v>0</v>
      </c>
      <c r="AL257" s="85" t="s">
        <v>1072</v>
      </c>
      <c r="AM257" s="79" t="s">
        <v>1160</v>
      </c>
      <c r="AN257" s="79" t="b">
        <v>0</v>
      </c>
      <c r="AO257" s="85" t="s">
        <v>1053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5</v>
      </c>
      <c r="BK257" s="49">
        <v>100</v>
      </c>
      <c r="BL257" s="48">
        <v>5</v>
      </c>
    </row>
    <row r="258" spans="1:64" ht="15">
      <c r="A258" s="64" t="s">
        <v>243</v>
      </c>
      <c r="B258" s="64" t="s">
        <v>241</v>
      </c>
      <c r="C258" s="65" t="s">
        <v>3273</v>
      </c>
      <c r="D258" s="66">
        <v>3</v>
      </c>
      <c r="E258" s="67" t="s">
        <v>132</v>
      </c>
      <c r="F258" s="68">
        <v>35</v>
      </c>
      <c r="G258" s="65"/>
      <c r="H258" s="69"/>
      <c r="I258" s="70"/>
      <c r="J258" s="70"/>
      <c r="K258" s="34" t="s">
        <v>66</v>
      </c>
      <c r="L258" s="77">
        <v>258</v>
      </c>
      <c r="M258" s="77"/>
      <c r="N258" s="72"/>
      <c r="O258" s="79" t="s">
        <v>402</v>
      </c>
      <c r="P258" s="81">
        <v>43445.891921296294</v>
      </c>
      <c r="Q258" s="79" t="s">
        <v>438</v>
      </c>
      <c r="R258" s="79"/>
      <c r="S258" s="79"/>
      <c r="T258" s="79"/>
      <c r="U258" s="79"/>
      <c r="V258" s="82" t="s">
        <v>634</v>
      </c>
      <c r="W258" s="81">
        <v>43445.891921296294</v>
      </c>
      <c r="X258" s="82" t="s">
        <v>684</v>
      </c>
      <c r="Y258" s="79"/>
      <c r="Z258" s="79"/>
      <c r="AA258" s="85" t="s">
        <v>847</v>
      </c>
      <c r="AB258" s="85" t="s">
        <v>848</v>
      </c>
      <c r="AC258" s="79" t="b">
        <v>0</v>
      </c>
      <c r="AD258" s="79">
        <v>0</v>
      </c>
      <c r="AE258" s="85" t="s">
        <v>1071</v>
      </c>
      <c r="AF258" s="79" t="b">
        <v>0</v>
      </c>
      <c r="AG258" s="79" t="s">
        <v>1153</v>
      </c>
      <c r="AH258" s="79"/>
      <c r="AI258" s="85" t="s">
        <v>1072</v>
      </c>
      <c r="AJ258" s="79" t="b">
        <v>0</v>
      </c>
      <c r="AK258" s="79">
        <v>0</v>
      </c>
      <c r="AL258" s="85" t="s">
        <v>1072</v>
      </c>
      <c r="AM258" s="79" t="s">
        <v>1160</v>
      </c>
      <c r="AN258" s="79" t="b">
        <v>0</v>
      </c>
      <c r="AO258" s="85" t="s">
        <v>848</v>
      </c>
      <c r="AP258" s="79" t="s">
        <v>176</v>
      </c>
      <c r="AQ258" s="79">
        <v>0</v>
      </c>
      <c r="AR258" s="79">
        <v>0</v>
      </c>
      <c r="AS258" s="79" t="s">
        <v>1170</v>
      </c>
      <c r="AT258" s="79" t="s">
        <v>1177</v>
      </c>
      <c r="AU258" s="79" t="s">
        <v>1178</v>
      </c>
      <c r="AV258" s="79" t="s">
        <v>1182</v>
      </c>
      <c r="AW258" s="79" t="s">
        <v>1191</v>
      </c>
      <c r="AX258" s="79" t="s">
        <v>1200</v>
      </c>
      <c r="AY258" s="79" t="s">
        <v>1206</v>
      </c>
      <c r="AZ258" s="82" t="s">
        <v>1211</v>
      </c>
      <c r="BA258">
        <v>1</v>
      </c>
      <c r="BB258" s="78" t="str">
        <f>REPLACE(INDEX(GroupVertices[Group],MATCH(Edges[[#This Row],[Vertex 1]],GroupVertices[Vertex],0)),1,1,"")</f>
        <v>8</v>
      </c>
      <c r="BC258" s="78" t="str">
        <f>REPLACE(INDEX(GroupVertices[Group],MATCH(Edges[[#This Row],[Vertex 2]],GroupVertices[Vertex],0)),1,1,"")</f>
        <v>1</v>
      </c>
      <c r="BD258" s="48"/>
      <c r="BE258" s="49"/>
      <c r="BF258" s="48"/>
      <c r="BG258" s="49"/>
      <c r="BH258" s="48"/>
      <c r="BI258" s="49"/>
      <c r="BJ258" s="48"/>
      <c r="BK258" s="49"/>
      <c r="BL258" s="48"/>
    </row>
    <row r="259" spans="1:64" ht="15">
      <c r="A259" s="64" t="s">
        <v>241</v>
      </c>
      <c r="B259" s="64" t="s">
        <v>243</v>
      </c>
      <c r="C259" s="65" t="s">
        <v>3273</v>
      </c>
      <c r="D259" s="66">
        <v>3</v>
      </c>
      <c r="E259" s="67" t="s">
        <v>132</v>
      </c>
      <c r="F259" s="68">
        <v>35</v>
      </c>
      <c r="G259" s="65"/>
      <c r="H259" s="69"/>
      <c r="I259" s="70"/>
      <c r="J259" s="70"/>
      <c r="K259" s="34" t="s">
        <v>66</v>
      </c>
      <c r="L259" s="77">
        <v>259</v>
      </c>
      <c r="M259" s="77"/>
      <c r="N259" s="72"/>
      <c r="O259" s="79" t="s">
        <v>402</v>
      </c>
      <c r="P259" s="81">
        <v>43445.88949074074</v>
      </c>
      <c r="Q259" s="79" t="s">
        <v>439</v>
      </c>
      <c r="R259" s="79"/>
      <c r="S259" s="79"/>
      <c r="T259" s="79"/>
      <c r="U259" s="79"/>
      <c r="V259" s="82" t="s">
        <v>632</v>
      </c>
      <c r="W259" s="81">
        <v>43445.88949074074</v>
      </c>
      <c r="X259" s="82" t="s">
        <v>685</v>
      </c>
      <c r="Y259" s="79"/>
      <c r="Z259" s="79"/>
      <c r="AA259" s="85" t="s">
        <v>848</v>
      </c>
      <c r="AB259" s="85" t="s">
        <v>978</v>
      </c>
      <c r="AC259" s="79" t="b">
        <v>0</v>
      </c>
      <c r="AD259" s="79">
        <v>0</v>
      </c>
      <c r="AE259" s="85" t="s">
        <v>1080</v>
      </c>
      <c r="AF259" s="79" t="b">
        <v>0</v>
      </c>
      <c r="AG259" s="79" t="s">
        <v>1154</v>
      </c>
      <c r="AH259" s="79"/>
      <c r="AI259" s="85" t="s">
        <v>1072</v>
      </c>
      <c r="AJ259" s="79" t="b">
        <v>0</v>
      </c>
      <c r="AK259" s="79">
        <v>0</v>
      </c>
      <c r="AL259" s="85" t="s">
        <v>1072</v>
      </c>
      <c r="AM259" s="79" t="s">
        <v>1160</v>
      </c>
      <c r="AN259" s="79" t="b">
        <v>0</v>
      </c>
      <c r="AO259" s="85" t="s">
        <v>978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8</v>
      </c>
      <c r="BD259" s="48"/>
      <c r="BE259" s="49"/>
      <c r="BF259" s="48"/>
      <c r="BG259" s="49"/>
      <c r="BH259" s="48"/>
      <c r="BI259" s="49"/>
      <c r="BJ259" s="48"/>
      <c r="BK259" s="49"/>
      <c r="BL259" s="48"/>
    </row>
    <row r="260" spans="1:64" ht="15">
      <c r="A260" s="64" t="s">
        <v>241</v>
      </c>
      <c r="B260" s="64" t="s">
        <v>243</v>
      </c>
      <c r="C260" s="65" t="s">
        <v>3274</v>
      </c>
      <c r="D260" s="66">
        <v>10</v>
      </c>
      <c r="E260" s="67" t="s">
        <v>136</v>
      </c>
      <c r="F260" s="68">
        <v>12</v>
      </c>
      <c r="G260" s="65"/>
      <c r="H260" s="69"/>
      <c r="I260" s="70"/>
      <c r="J260" s="70"/>
      <c r="K260" s="34" t="s">
        <v>66</v>
      </c>
      <c r="L260" s="77">
        <v>260</v>
      </c>
      <c r="M260" s="77"/>
      <c r="N260" s="72"/>
      <c r="O260" s="79" t="s">
        <v>401</v>
      </c>
      <c r="P260" s="81">
        <v>43481.879375</v>
      </c>
      <c r="Q260" s="79" t="s">
        <v>495</v>
      </c>
      <c r="R260" s="79"/>
      <c r="S260" s="79"/>
      <c r="T260" s="79"/>
      <c r="U260" s="79"/>
      <c r="V260" s="82" t="s">
        <v>632</v>
      </c>
      <c r="W260" s="81">
        <v>43481.879375</v>
      </c>
      <c r="X260" s="82" t="s">
        <v>741</v>
      </c>
      <c r="Y260" s="79"/>
      <c r="Z260" s="79"/>
      <c r="AA260" s="85" t="s">
        <v>904</v>
      </c>
      <c r="AB260" s="85" t="s">
        <v>1019</v>
      </c>
      <c r="AC260" s="79" t="b">
        <v>0</v>
      </c>
      <c r="AD260" s="79">
        <v>3</v>
      </c>
      <c r="AE260" s="85" t="s">
        <v>1115</v>
      </c>
      <c r="AF260" s="79" t="b">
        <v>0</v>
      </c>
      <c r="AG260" s="79" t="s">
        <v>1154</v>
      </c>
      <c r="AH260" s="79"/>
      <c r="AI260" s="85" t="s">
        <v>1072</v>
      </c>
      <c r="AJ260" s="79" t="b">
        <v>0</v>
      </c>
      <c r="AK260" s="79">
        <v>1</v>
      </c>
      <c r="AL260" s="85" t="s">
        <v>1072</v>
      </c>
      <c r="AM260" s="79" t="s">
        <v>1160</v>
      </c>
      <c r="AN260" s="79" t="b">
        <v>0</v>
      </c>
      <c r="AO260" s="85" t="s">
        <v>1019</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8</v>
      </c>
      <c r="BD260" s="48"/>
      <c r="BE260" s="49"/>
      <c r="BF260" s="48"/>
      <c r="BG260" s="49"/>
      <c r="BH260" s="48"/>
      <c r="BI260" s="49"/>
      <c r="BJ260" s="48"/>
      <c r="BK260" s="49"/>
      <c r="BL260" s="48"/>
    </row>
    <row r="261" spans="1:64" ht="15">
      <c r="A261" s="64" t="s">
        <v>241</v>
      </c>
      <c r="B261" s="64" t="s">
        <v>243</v>
      </c>
      <c r="C261" s="65" t="s">
        <v>3274</v>
      </c>
      <c r="D261" s="66">
        <v>10</v>
      </c>
      <c r="E261" s="67" t="s">
        <v>136</v>
      </c>
      <c r="F261" s="68">
        <v>12</v>
      </c>
      <c r="G261" s="65"/>
      <c r="H261" s="69"/>
      <c r="I261" s="70"/>
      <c r="J261" s="70"/>
      <c r="K261" s="34" t="s">
        <v>66</v>
      </c>
      <c r="L261" s="77">
        <v>261</v>
      </c>
      <c r="M261" s="77"/>
      <c r="N261" s="72"/>
      <c r="O261" s="79" t="s">
        <v>401</v>
      </c>
      <c r="P261" s="81">
        <v>43511.14236111111</v>
      </c>
      <c r="Q261" s="79" t="s">
        <v>534</v>
      </c>
      <c r="R261" s="79"/>
      <c r="S261" s="79"/>
      <c r="T261" s="79" t="s">
        <v>601</v>
      </c>
      <c r="U261" s="79"/>
      <c r="V261" s="82" t="s">
        <v>632</v>
      </c>
      <c r="W261" s="81">
        <v>43511.14236111111</v>
      </c>
      <c r="X261" s="82" t="s">
        <v>780</v>
      </c>
      <c r="Y261" s="79"/>
      <c r="Z261" s="79"/>
      <c r="AA261" s="85" t="s">
        <v>943</v>
      </c>
      <c r="AB261" s="85" t="s">
        <v>1054</v>
      </c>
      <c r="AC261" s="79" t="b">
        <v>0</v>
      </c>
      <c r="AD261" s="79">
        <v>2</v>
      </c>
      <c r="AE261" s="85" t="s">
        <v>1141</v>
      </c>
      <c r="AF261" s="79" t="b">
        <v>0</v>
      </c>
      <c r="AG261" s="79" t="s">
        <v>1154</v>
      </c>
      <c r="AH261" s="79"/>
      <c r="AI261" s="85" t="s">
        <v>1072</v>
      </c>
      <c r="AJ261" s="79" t="b">
        <v>0</v>
      </c>
      <c r="AK261" s="79">
        <v>0</v>
      </c>
      <c r="AL261" s="85" t="s">
        <v>1072</v>
      </c>
      <c r="AM261" s="79" t="s">
        <v>1160</v>
      </c>
      <c r="AN261" s="79" t="b">
        <v>0</v>
      </c>
      <c r="AO261" s="85" t="s">
        <v>1054</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8</v>
      </c>
      <c r="BD261" s="48"/>
      <c r="BE261" s="49"/>
      <c r="BF261" s="48"/>
      <c r="BG261" s="49"/>
      <c r="BH261" s="48"/>
      <c r="BI261" s="49"/>
      <c r="BJ261" s="48"/>
      <c r="BK261" s="49"/>
      <c r="BL261" s="48"/>
    </row>
    <row r="262" spans="1:64" ht="15">
      <c r="A262" s="64" t="s">
        <v>241</v>
      </c>
      <c r="B262" s="64" t="s">
        <v>387</v>
      </c>
      <c r="C262" s="65" t="s">
        <v>3273</v>
      </c>
      <c r="D262" s="66">
        <v>3</v>
      </c>
      <c r="E262" s="67" t="s">
        <v>132</v>
      </c>
      <c r="F262" s="68">
        <v>35</v>
      </c>
      <c r="G262" s="65"/>
      <c r="H262" s="69"/>
      <c r="I262" s="70"/>
      <c r="J262" s="70"/>
      <c r="K262" s="34" t="s">
        <v>65</v>
      </c>
      <c r="L262" s="77">
        <v>262</v>
      </c>
      <c r="M262" s="77"/>
      <c r="N262" s="72"/>
      <c r="O262" s="79" t="s">
        <v>402</v>
      </c>
      <c r="P262" s="81">
        <v>43511.14236111111</v>
      </c>
      <c r="Q262" s="79" t="s">
        <v>534</v>
      </c>
      <c r="R262" s="79"/>
      <c r="S262" s="79"/>
      <c r="T262" s="79" t="s">
        <v>601</v>
      </c>
      <c r="U262" s="79"/>
      <c r="V262" s="82" t="s">
        <v>632</v>
      </c>
      <c r="W262" s="81">
        <v>43511.14236111111</v>
      </c>
      <c r="X262" s="82" t="s">
        <v>780</v>
      </c>
      <c r="Y262" s="79"/>
      <c r="Z262" s="79"/>
      <c r="AA262" s="85" t="s">
        <v>943</v>
      </c>
      <c r="AB262" s="85" t="s">
        <v>1054</v>
      </c>
      <c r="AC262" s="79" t="b">
        <v>0</v>
      </c>
      <c r="AD262" s="79">
        <v>2</v>
      </c>
      <c r="AE262" s="85" t="s">
        <v>1141</v>
      </c>
      <c r="AF262" s="79" t="b">
        <v>0</v>
      </c>
      <c r="AG262" s="79" t="s">
        <v>1154</v>
      </c>
      <c r="AH262" s="79"/>
      <c r="AI262" s="85" t="s">
        <v>1072</v>
      </c>
      <c r="AJ262" s="79" t="b">
        <v>0</v>
      </c>
      <c r="AK262" s="79">
        <v>0</v>
      </c>
      <c r="AL262" s="85" t="s">
        <v>1072</v>
      </c>
      <c r="AM262" s="79" t="s">
        <v>1160</v>
      </c>
      <c r="AN262" s="79" t="b">
        <v>0</v>
      </c>
      <c r="AO262" s="85" t="s">
        <v>1054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6.666666666666667</v>
      </c>
      <c r="BF262" s="48">
        <v>1</v>
      </c>
      <c r="BG262" s="49">
        <v>6.666666666666667</v>
      </c>
      <c r="BH262" s="48">
        <v>0</v>
      </c>
      <c r="BI262" s="49">
        <v>0</v>
      </c>
      <c r="BJ262" s="48">
        <v>13</v>
      </c>
      <c r="BK262" s="49">
        <v>86.66666666666667</v>
      </c>
      <c r="BL262" s="48">
        <v>15</v>
      </c>
    </row>
    <row r="263" spans="1:64" ht="15">
      <c r="A263" s="64" t="s">
        <v>241</v>
      </c>
      <c r="B263" s="64" t="s">
        <v>388</v>
      </c>
      <c r="C263" s="65" t="s">
        <v>3273</v>
      </c>
      <c r="D263" s="66">
        <v>3</v>
      </c>
      <c r="E263" s="67" t="s">
        <v>132</v>
      </c>
      <c r="F263" s="68">
        <v>35</v>
      </c>
      <c r="G263" s="65"/>
      <c r="H263" s="69"/>
      <c r="I263" s="70"/>
      <c r="J263" s="70"/>
      <c r="K263" s="34" t="s">
        <v>65</v>
      </c>
      <c r="L263" s="77">
        <v>263</v>
      </c>
      <c r="M263" s="77"/>
      <c r="N263" s="72"/>
      <c r="O263" s="79" t="s">
        <v>402</v>
      </c>
      <c r="P263" s="81">
        <v>43511.74421296296</v>
      </c>
      <c r="Q263" s="79" t="s">
        <v>535</v>
      </c>
      <c r="R263" s="82" t="s">
        <v>581</v>
      </c>
      <c r="S263" s="79" t="s">
        <v>591</v>
      </c>
      <c r="T263" s="79"/>
      <c r="U263" s="79"/>
      <c r="V263" s="82" t="s">
        <v>632</v>
      </c>
      <c r="W263" s="81">
        <v>43511.74421296296</v>
      </c>
      <c r="X263" s="82" t="s">
        <v>781</v>
      </c>
      <c r="Y263" s="79"/>
      <c r="Z263" s="79"/>
      <c r="AA263" s="85" t="s">
        <v>944</v>
      </c>
      <c r="AB263" s="85" t="s">
        <v>1055</v>
      </c>
      <c r="AC263" s="79" t="b">
        <v>0</v>
      </c>
      <c r="AD263" s="79">
        <v>0</v>
      </c>
      <c r="AE263" s="85" t="s">
        <v>1142</v>
      </c>
      <c r="AF263" s="79" t="b">
        <v>0</v>
      </c>
      <c r="AG263" s="79" t="s">
        <v>1154</v>
      </c>
      <c r="AH263" s="79"/>
      <c r="AI263" s="85" t="s">
        <v>1072</v>
      </c>
      <c r="AJ263" s="79" t="b">
        <v>0</v>
      </c>
      <c r="AK263" s="79">
        <v>0</v>
      </c>
      <c r="AL263" s="85" t="s">
        <v>1072</v>
      </c>
      <c r="AM263" s="79" t="s">
        <v>1160</v>
      </c>
      <c r="AN263" s="79" t="b">
        <v>0</v>
      </c>
      <c r="AO263" s="85" t="s">
        <v>1055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1</v>
      </c>
      <c r="BE263" s="49">
        <v>5</v>
      </c>
      <c r="BF263" s="48">
        <v>0</v>
      </c>
      <c r="BG263" s="49">
        <v>0</v>
      </c>
      <c r="BH263" s="48">
        <v>0</v>
      </c>
      <c r="BI263" s="49">
        <v>0</v>
      </c>
      <c r="BJ263" s="48">
        <v>19</v>
      </c>
      <c r="BK263" s="49">
        <v>95</v>
      </c>
      <c r="BL263" s="48">
        <v>20</v>
      </c>
    </row>
    <row r="264" spans="1:64" ht="15">
      <c r="A264" s="64" t="s">
        <v>241</v>
      </c>
      <c r="B264" s="64" t="s">
        <v>389</v>
      </c>
      <c r="C264" s="65" t="s">
        <v>3273</v>
      </c>
      <c r="D264" s="66">
        <v>3</v>
      </c>
      <c r="E264" s="67" t="s">
        <v>132</v>
      </c>
      <c r="F264" s="68">
        <v>35</v>
      </c>
      <c r="G264" s="65"/>
      <c r="H264" s="69"/>
      <c r="I264" s="70"/>
      <c r="J264" s="70"/>
      <c r="K264" s="34" t="s">
        <v>65</v>
      </c>
      <c r="L264" s="77">
        <v>264</v>
      </c>
      <c r="M264" s="77"/>
      <c r="N264" s="72"/>
      <c r="O264" s="79" t="s">
        <v>401</v>
      </c>
      <c r="P264" s="81">
        <v>43468.029282407406</v>
      </c>
      <c r="Q264" s="79" t="s">
        <v>473</v>
      </c>
      <c r="R264" s="79"/>
      <c r="S264" s="79"/>
      <c r="T264" s="79"/>
      <c r="U264" s="79"/>
      <c r="V264" s="82" t="s">
        <v>632</v>
      </c>
      <c r="W264" s="81">
        <v>43468.029282407406</v>
      </c>
      <c r="X264" s="82" t="s">
        <v>719</v>
      </c>
      <c r="Y264" s="79"/>
      <c r="Z264" s="79"/>
      <c r="AA264" s="85" t="s">
        <v>882</v>
      </c>
      <c r="AB264" s="85" t="s">
        <v>1000</v>
      </c>
      <c r="AC264" s="79" t="b">
        <v>0</v>
      </c>
      <c r="AD264" s="79">
        <v>2</v>
      </c>
      <c r="AE264" s="85" t="s">
        <v>1103</v>
      </c>
      <c r="AF264" s="79" t="b">
        <v>0</v>
      </c>
      <c r="AG264" s="79" t="s">
        <v>1154</v>
      </c>
      <c r="AH264" s="79"/>
      <c r="AI264" s="85" t="s">
        <v>1072</v>
      </c>
      <c r="AJ264" s="79" t="b">
        <v>0</v>
      </c>
      <c r="AK264" s="79">
        <v>0</v>
      </c>
      <c r="AL264" s="85" t="s">
        <v>1072</v>
      </c>
      <c r="AM264" s="79" t="s">
        <v>1160</v>
      </c>
      <c r="AN264" s="79" t="b">
        <v>0</v>
      </c>
      <c r="AO264" s="85" t="s">
        <v>1000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1</v>
      </c>
      <c r="BG264" s="49">
        <v>10</v>
      </c>
      <c r="BH264" s="48">
        <v>0</v>
      </c>
      <c r="BI264" s="49">
        <v>0</v>
      </c>
      <c r="BJ264" s="48">
        <v>9</v>
      </c>
      <c r="BK264" s="49">
        <v>90</v>
      </c>
      <c r="BL264" s="48">
        <v>10</v>
      </c>
    </row>
    <row r="265" spans="1:64" ht="15">
      <c r="A265" s="64" t="s">
        <v>241</v>
      </c>
      <c r="B265" s="64" t="s">
        <v>389</v>
      </c>
      <c r="C265" s="65" t="s">
        <v>3273</v>
      </c>
      <c r="D265" s="66">
        <v>3</v>
      </c>
      <c r="E265" s="67" t="s">
        <v>132</v>
      </c>
      <c r="F265" s="68">
        <v>35</v>
      </c>
      <c r="G265" s="65"/>
      <c r="H265" s="69"/>
      <c r="I265" s="70"/>
      <c r="J265" s="70"/>
      <c r="K265" s="34" t="s">
        <v>65</v>
      </c>
      <c r="L265" s="77">
        <v>265</v>
      </c>
      <c r="M265" s="77"/>
      <c r="N265" s="72"/>
      <c r="O265" s="79" t="s">
        <v>402</v>
      </c>
      <c r="P265" s="81">
        <v>43511.74565972222</v>
      </c>
      <c r="Q265" s="79" t="s">
        <v>536</v>
      </c>
      <c r="R265" s="79"/>
      <c r="S265" s="79"/>
      <c r="T265" s="79"/>
      <c r="U265" s="79"/>
      <c r="V265" s="82" t="s">
        <v>632</v>
      </c>
      <c r="W265" s="81">
        <v>43511.74565972222</v>
      </c>
      <c r="X265" s="82" t="s">
        <v>782</v>
      </c>
      <c r="Y265" s="79"/>
      <c r="Z265" s="79"/>
      <c r="AA265" s="85" t="s">
        <v>945</v>
      </c>
      <c r="AB265" s="85" t="s">
        <v>1056</v>
      </c>
      <c r="AC265" s="79" t="b">
        <v>0</v>
      </c>
      <c r="AD265" s="79">
        <v>1</v>
      </c>
      <c r="AE265" s="85" t="s">
        <v>1143</v>
      </c>
      <c r="AF265" s="79" t="b">
        <v>0</v>
      </c>
      <c r="AG265" s="79" t="s">
        <v>1154</v>
      </c>
      <c r="AH265" s="79"/>
      <c r="AI265" s="85" t="s">
        <v>1072</v>
      </c>
      <c r="AJ265" s="79" t="b">
        <v>0</v>
      </c>
      <c r="AK265" s="79">
        <v>0</v>
      </c>
      <c r="AL265" s="85" t="s">
        <v>1072</v>
      </c>
      <c r="AM265" s="79" t="s">
        <v>1160</v>
      </c>
      <c r="AN265" s="79" t="b">
        <v>0</v>
      </c>
      <c r="AO265" s="85" t="s">
        <v>1056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2</v>
      </c>
      <c r="BE265" s="49">
        <v>12.5</v>
      </c>
      <c r="BF265" s="48">
        <v>1</v>
      </c>
      <c r="BG265" s="49">
        <v>6.25</v>
      </c>
      <c r="BH265" s="48">
        <v>0</v>
      </c>
      <c r="BI265" s="49">
        <v>0</v>
      </c>
      <c r="BJ265" s="48">
        <v>13</v>
      </c>
      <c r="BK265" s="49">
        <v>81.25</v>
      </c>
      <c r="BL265" s="48">
        <v>16</v>
      </c>
    </row>
    <row r="266" spans="1:64" ht="15">
      <c r="A266" s="64" t="s">
        <v>241</v>
      </c>
      <c r="B266" s="64" t="s">
        <v>390</v>
      </c>
      <c r="C266" s="65" t="s">
        <v>3273</v>
      </c>
      <c r="D266" s="66">
        <v>3</v>
      </c>
      <c r="E266" s="67" t="s">
        <v>132</v>
      </c>
      <c r="F266" s="68">
        <v>35</v>
      </c>
      <c r="G266" s="65"/>
      <c r="H266" s="69"/>
      <c r="I266" s="70"/>
      <c r="J266" s="70"/>
      <c r="K266" s="34" t="s">
        <v>65</v>
      </c>
      <c r="L266" s="77">
        <v>266</v>
      </c>
      <c r="M266" s="77"/>
      <c r="N266" s="72"/>
      <c r="O266" s="79" t="s">
        <v>402</v>
      </c>
      <c r="P266" s="81">
        <v>43512.19092592593</v>
      </c>
      <c r="Q266" s="79" t="s">
        <v>537</v>
      </c>
      <c r="R266" s="79"/>
      <c r="S266" s="79"/>
      <c r="T266" s="79"/>
      <c r="U266" s="79"/>
      <c r="V266" s="82" t="s">
        <v>632</v>
      </c>
      <c r="W266" s="81">
        <v>43512.19092592593</v>
      </c>
      <c r="X266" s="82" t="s">
        <v>783</v>
      </c>
      <c r="Y266" s="79"/>
      <c r="Z266" s="79"/>
      <c r="AA266" s="85" t="s">
        <v>946</v>
      </c>
      <c r="AB266" s="85" t="s">
        <v>1057</v>
      </c>
      <c r="AC266" s="79" t="b">
        <v>0</v>
      </c>
      <c r="AD266" s="79">
        <v>1</v>
      </c>
      <c r="AE266" s="85" t="s">
        <v>1144</v>
      </c>
      <c r="AF266" s="79" t="b">
        <v>0</v>
      </c>
      <c r="AG266" s="79" t="s">
        <v>1154</v>
      </c>
      <c r="AH266" s="79"/>
      <c r="AI266" s="85" t="s">
        <v>1072</v>
      </c>
      <c r="AJ266" s="79" t="b">
        <v>0</v>
      </c>
      <c r="AK266" s="79">
        <v>0</v>
      </c>
      <c r="AL266" s="85" t="s">
        <v>1072</v>
      </c>
      <c r="AM266" s="79" t="s">
        <v>1160</v>
      </c>
      <c r="AN266" s="79" t="b">
        <v>0</v>
      </c>
      <c r="AO266" s="85" t="s">
        <v>1057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8.333333333333334</v>
      </c>
      <c r="BF266" s="48">
        <v>0</v>
      </c>
      <c r="BG266" s="49">
        <v>0</v>
      </c>
      <c r="BH266" s="48">
        <v>0</v>
      </c>
      <c r="BI266" s="49">
        <v>0</v>
      </c>
      <c r="BJ266" s="48">
        <v>11</v>
      </c>
      <c r="BK266" s="49">
        <v>91.66666666666667</v>
      </c>
      <c r="BL266" s="48">
        <v>12</v>
      </c>
    </row>
    <row r="267" spans="1:64" ht="15">
      <c r="A267" s="64" t="s">
        <v>241</v>
      </c>
      <c r="B267" s="64" t="s">
        <v>391</v>
      </c>
      <c r="C267" s="65" t="s">
        <v>3273</v>
      </c>
      <c r="D267" s="66">
        <v>3</v>
      </c>
      <c r="E267" s="67" t="s">
        <v>132</v>
      </c>
      <c r="F267" s="68">
        <v>35</v>
      </c>
      <c r="G267" s="65"/>
      <c r="H267" s="69"/>
      <c r="I267" s="70"/>
      <c r="J267" s="70"/>
      <c r="K267" s="34" t="s">
        <v>65</v>
      </c>
      <c r="L267" s="77">
        <v>267</v>
      </c>
      <c r="M267" s="77"/>
      <c r="N267" s="72"/>
      <c r="O267" s="79" t="s">
        <v>401</v>
      </c>
      <c r="P267" s="81">
        <v>43512.765081018515</v>
      </c>
      <c r="Q267" s="79" t="s">
        <v>538</v>
      </c>
      <c r="R267" s="79"/>
      <c r="S267" s="79"/>
      <c r="T267" s="79"/>
      <c r="U267" s="79"/>
      <c r="V267" s="82" t="s">
        <v>632</v>
      </c>
      <c r="W267" s="81">
        <v>43512.765081018515</v>
      </c>
      <c r="X267" s="82" t="s">
        <v>784</v>
      </c>
      <c r="Y267" s="79"/>
      <c r="Z267" s="79"/>
      <c r="AA267" s="85" t="s">
        <v>947</v>
      </c>
      <c r="AB267" s="85" t="s">
        <v>1058</v>
      </c>
      <c r="AC267" s="79" t="b">
        <v>0</v>
      </c>
      <c r="AD267" s="79">
        <v>0</v>
      </c>
      <c r="AE267" s="85" t="s">
        <v>1145</v>
      </c>
      <c r="AF267" s="79" t="b">
        <v>0</v>
      </c>
      <c r="AG267" s="79" t="s">
        <v>1154</v>
      </c>
      <c r="AH267" s="79"/>
      <c r="AI267" s="85" t="s">
        <v>1072</v>
      </c>
      <c r="AJ267" s="79" t="b">
        <v>0</v>
      </c>
      <c r="AK267" s="79">
        <v>0</v>
      </c>
      <c r="AL267" s="85" t="s">
        <v>1072</v>
      </c>
      <c r="AM267" s="79" t="s">
        <v>1160</v>
      </c>
      <c r="AN267" s="79" t="b">
        <v>0</v>
      </c>
      <c r="AO267" s="85" t="s">
        <v>1058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241</v>
      </c>
      <c r="B268" s="64" t="s">
        <v>392</v>
      </c>
      <c r="C268" s="65" t="s">
        <v>3273</v>
      </c>
      <c r="D268" s="66">
        <v>3</v>
      </c>
      <c r="E268" s="67" t="s">
        <v>132</v>
      </c>
      <c r="F268" s="68">
        <v>35</v>
      </c>
      <c r="G268" s="65"/>
      <c r="H268" s="69"/>
      <c r="I268" s="70"/>
      <c r="J268" s="70"/>
      <c r="K268" s="34" t="s">
        <v>65</v>
      </c>
      <c r="L268" s="77">
        <v>268</v>
      </c>
      <c r="M268" s="77"/>
      <c r="N268" s="72"/>
      <c r="O268" s="79" t="s">
        <v>402</v>
      </c>
      <c r="P268" s="81">
        <v>43512.765081018515</v>
      </c>
      <c r="Q268" s="79" t="s">
        <v>538</v>
      </c>
      <c r="R268" s="79"/>
      <c r="S268" s="79"/>
      <c r="T268" s="79"/>
      <c r="U268" s="79"/>
      <c r="V268" s="82" t="s">
        <v>632</v>
      </c>
      <c r="W268" s="81">
        <v>43512.765081018515</v>
      </c>
      <c r="X268" s="82" t="s">
        <v>784</v>
      </c>
      <c r="Y268" s="79"/>
      <c r="Z268" s="79"/>
      <c r="AA268" s="85" t="s">
        <v>947</v>
      </c>
      <c r="AB268" s="85" t="s">
        <v>1058</v>
      </c>
      <c r="AC268" s="79" t="b">
        <v>0</v>
      </c>
      <c r="AD268" s="79">
        <v>0</v>
      </c>
      <c r="AE268" s="85" t="s">
        <v>1145</v>
      </c>
      <c r="AF268" s="79" t="b">
        <v>0</v>
      </c>
      <c r="AG268" s="79" t="s">
        <v>1154</v>
      </c>
      <c r="AH268" s="79"/>
      <c r="AI268" s="85" t="s">
        <v>1072</v>
      </c>
      <c r="AJ268" s="79" t="b">
        <v>0</v>
      </c>
      <c r="AK268" s="79">
        <v>0</v>
      </c>
      <c r="AL268" s="85" t="s">
        <v>1072</v>
      </c>
      <c r="AM268" s="79" t="s">
        <v>1160</v>
      </c>
      <c r="AN268" s="79" t="b">
        <v>0</v>
      </c>
      <c r="AO268" s="85" t="s">
        <v>1058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10</v>
      </c>
      <c r="BK268" s="49">
        <v>100</v>
      </c>
      <c r="BL268" s="48">
        <v>10</v>
      </c>
    </row>
    <row r="269" spans="1:64" ht="15">
      <c r="A269" s="64" t="s">
        <v>241</v>
      </c>
      <c r="B269" s="64" t="s">
        <v>393</v>
      </c>
      <c r="C269" s="65" t="s">
        <v>3273</v>
      </c>
      <c r="D269" s="66">
        <v>3</v>
      </c>
      <c r="E269" s="67" t="s">
        <v>132</v>
      </c>
      <c r="F269" s="68">
        <v>35</v>
      </c>
      <c r="G269" s="65"/>
      <c r="H269" s="69"/>
      <c r="I269" s="70"/>
      <c r="J269" s="70"/>
      <c r="K269" s="34" t="s">
        <v>65</v>
      </c>
      <c r="L269" s="77">
        <v>269</v>
      </c>
      <c r="M269" s="77"/>
      <c r="N269" s="72"/>
      <c r="O269" s="79" t="s">
        <v>402</v>
      </c>
      <c r="P269" s="81">
        <v>43512.769641203704</v>
      </c>
      <c r="Q269" s="79" t="s">
        <v>539</v>
      </c>
      <c r="R269" s="79"/>
      <c r="S269" s="79"/>
      <c r="T269" s="79"/>
      <c r="U269" s="79"/>
      <c r="V269" s="82" t="s">
        <v>632</v>
      </c>
      <c r="W269" s="81">
        <v>43512.769641203704</v>
      </c>
      <c r="X269" s="82" t="s">
        <v>785</v>
      </c>
      <c r="Y269" s="79"/>
      <c r="Z269" s="79"/>
      <c r="AA269" s="85" t="s">
        <v>948</v>
      </c>
      <c r="AB269" s="85" t="s">
        <v>1059</v>
      </c>
      <c r="AC269" s="79" t="b">
        <v>0</v>
      </c>
      <c r="AD269" s="79">
        <v>0</v>
      </c>
      <c r="AE269" s="85" t="s">
        <v>1146</v>
      </c>
      <c r="AF269" s="79" t="b">
        <v>0</v>
      </c>
      <c r="AG269" s="79" t="s">
        <v>1154</v>
      </c>
      <c r="AH269" s="79"/>
      <c r="AI269" s="85" t="s">
        <v>1072</v>
      </c>
      <c r="AJ269" s="79" t="b">
        <v>0</v>
      </c>
      <c r="AK269" s="79">
        <v>0</v>
      </c>
      <c r="AL269" s="85" t="s">
        <v>1072</v>
      </c>
      <c r="AM269" s="79" t="s">
        <v>1160</v>
      </c>
      <c r="AN269" s="79" t="b">
        <v>0</v>
      </c>
      <c r="AO269" s="85" t="s">
        <v>1059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241</v>
      </c>
      <c r="B270" s="64" t="s">
        <v>394</v>
      </c>
      <c r="C270" s="65" t="s">
        <v>3274</v>
      </c>
      <c r="D270" s="66">
        <v>10</v>
      </c>
      <c r="E270" s="67" t="s">
        <v>136</v>
      </c>
      <c r="F270" s="68">
        <v>12</v>
      </c>
      <c r="G270" s="65"/>
      <c r="H270" s="69"/>
      <c r="I270" s="70"/>
      <c r="J270" s="70"/>
      <c r="K270" s="34" t="s">
        <v>65</v>
      </c>
      <c r="L270" s="77">
        <v>270</v>
      </c>
      <c r="M270" s="77"/>
      <c r="N270" s="72"/>
      <c r="O270" s="79" t="s">
        <v>401</v>
      </c>
      <c r="P270" s="81">
        <v>43512.769641203704</v>
      </c>
      <c r="Q270" s="79" t="s">
        <v>539</v>
      </c>
      <c r="R270" s="79"/>
      <c r="S270" s="79"/>
      <c r="T270" s="79"/>
      <c r="U270" s="79"/>
      <c r="V270" s="82" t="s">
        <v>632</v>
      </c>
      <c r="W270" s="81">
        <v>43512.769641203704</v>
      </c>
      <c r="X270" s="82" t="s">
        <v>785</v>
      </c>
      <c r="Y270" s="79"/>
      <c r="Z270" s="79"/>
      <c r="AA270" s="85" t="s">
        <v>948</v>
      </c>
      <c r="AB270" s="85" t="s">
        <v>1059</v>
      </c>
      <c r="AC270" s="79" t="b">
        <v>0</v>
      </c>
      <c r="AD270" s="79">
        <v>0</v>
      </c>
      <c r="AE270" s="85" t="s">
        <v>1146</v>
      </c>
      <c r="AF270" s="79" t="b">
        <v>0</v>
      </c>
      <c r="AG270" s="79" t="s">
        <v>1154</v>
      </c>
      <c r="AH270" s="79"/>
      <c r="AI270" s="85" t="s">
        <v>1072</v>
      </c>
      <c r="AJ270" s="79" t="b">
        <v>0</v>
      </c>
      <c r="AK270" s="79">
        <v>0</v>
      </c>
      <c r="AL270" s="85" t="s">
        <v>1072</v>
      </c>
      <c r="AM270" s="79" t="s">
        <v>1160</v>
      </c>
      <c r="AN270" s="79" t="b">
        <v>0</v>
      </c>
      <c r="AO270" s="85" t="s">
        <v>1059</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2</v>
      </c>
      <c r="BE270" s="49">
        <v>15.384615384615385</v>
      </c>
      <c r="BF270" s="48">
        <v>0</v>
      </c>
      <c r="BG270" s="49">
        <v>0</v>
      </c>
      <c r="BH270" s="48">
        <v>0</v>
      </c>
      <c r="BI270" s="49">
        <v>0</v>
      </c>
      <c r="BJ270" s="48">
        <v>11</v>
      </c>
      <c r="BK270" s="49">
        <v>84.61538461538461</v>
      </c>
      <c r="BL270" s="48">
        <v>13</v>
      </c>
    </row>
    <row r="271" spans="1:64" ht="15">
      <c r="A271" s="64" t="s">
        <v>241</v>
      </c>
      <c r="B271" s="64" t="s">
        <v>394</v>
      </c>
      <c r="C271" s="65" t="s">
        <v>3273</v>
      </c>
      <c r="D271" s="66">
        <v>3</v>
      </c>
      <c r="E271" s="67" t="s">
        <v>132</v>
      </c>
      <c r="F271" s="68">
        <v>35</v>
      </c>
      <c r="G271" s="65"/>
      <c r="H271" s="69"/>
      <c r="I271" s="70"/>
      <c r="J271" s="70"/>
      <c r="K271" s="34" t="s">
        <v>65</v>
      </c>
      <c r="L271" s="77">
        <v>271</v>
      </c>
      <c r="M271" s="77"/>
      <c r="N271" s="72"/>
      <c r="O271" s="79" t="s">
        <v>402</v>
      </c>
      <c r="P271" s="81">
        <v>43513.73633101852</v>
      </c>
      <c r="Q271" s="79" t="s">
        <v>540</v>
      </c>
      <c r="R271" s="79"/>
      <c r="S271" s="79"/>
      <c r="T271" s="79"/>
      <c r="U271" s="79"/>
      <c r="V271" s="82" t="s">
        <v>632</v>
      </c>
      <c r="W271" s="81">
        <v>43513.73633101852</v>
      </c>
      <c r="X271" s="82" t="s">
        <v>786</v>
      </c>
      <c r="Y271" s="79"/>
      <c r="Z271" s="79"/>
      <c r="AA271" s="85" t="s">
        <v>949</v>
      </c>
      <c r="AB271" s="85" t="s">
        <v>1060</v>
      </c>
      <c r="AC271" s="79" t="b">
        <v>0</v>
      </c>
      <c r="AD271" s="79">
        <v>0</v>
      </c>
      <c r="AE271" s="85" t="s">
        <v>1147</v>
      </c>
      <c r="AF271" s="79" t="b">
        <v>0</v>
      </c>
      <c r="AG271" s="79" t="s">
        <v>1154</v>
      </c>
      <c r="AH271" s="79"/>
      <c r="AI271" s="85" t="s">
        <v>1072</v>
      </c>
      <c r="AJ271" s="79" t="b">
        <v>0</v>
      </c>
      <c r="AK271" s="79">
        <v>0</v>
      </c>
      <c r="AL271" s="85" t="s">
        <v>1072</v>
      </c>
      <c r="AM271" s="79" t="s">
        <v>1160</v>
      </c>
      <c r="AN271" s="79" t="b">
        <v>0</v>
      </c>
      <c r="AO271" s="85" t="s">
        <v>1060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2</v>
      </c>
      <c r="BE271" s="49">
        <v>9.523809523809524</v>
      </c>
      <c r="BF271" s="48">
        <v>1</v>
      </c>
      <c r="BG271" s="49">
        <v>4.761904761904762</v>
      </c>
      <c r="BH271" s="48">
        <v>0</v>
      </c>
      <c r="BI271" s="49">
        <v>0</v>
      </c>
      <c r="BJ271" s="48">
        <v>18</v>
      </c>
      <c r="BK271" s="49">
        <v>85.71428571428571</v>
      </c>
      <c r="BL271" s="48">
        <v>21</v>
      </c>
    </row>
    <row r="272" spans="1:64" ht="15">
      <c r="A272" s="64" t="s">
        <v>241</v>
      </c>
      <c r="B272" s="64" t="s">
        <v>394</v>
      </c>
      <c r="C272" s="65" t="s">
        <v>3274</v>
      </c>
      <c r="D272" s="66">
        <v>10</v>
      </c>
      <c r="E272" s="67" t="s">
        <v>136</v>
      </c>
      <c r="F272" s="68">
        <v>12</v>
      </c>
      <c r="G272" s="65"/>
      <c r="H272" s="69"/>
      <c r="I272" s="70"/>
      <c r="J272" s="70"/>
      <c r="K272" s="34" t="s">
        <v>65</v>
      </c>
      <c r="L272" s="77">
        <v>272</v>
      </c>
      <c r="M272" s="77"/>
      <c r="N272" s="72"/>
      <c r="O272" s="79" t="s">
        <v>401</v>
      </c>
      <c r="P272" s="81">
        <v>43513.7365162037</v>
      </c>
      <c r="Q272" s="79" t="s">
        <v>541</v>
      </c>
      <c r="R272" s="79"/>
      <c r="S272" s="79"/>
      <c r="T272" s="79"/>
      <c r="U272" s="79"/>
      <c r="V272" s="82" t="s">
        <v>632</v>
      </c>
      <c r="W272" s="81">
        <v>43513.7365162037</v>
      </c>
      <c r="X272" s="82" t="s">
        <v>787</v>
      </c>
      <c r="Y272" s="79"/>
      <c r="Z272" s="79"/>
      <c r="AA272" s="85" t="s">
        <v>950</v>
      </c>
      <c r="AB272" s="85" t="s">
        <v>1061</v>
      </c>
      <c r="AC272" s="79" t="b">
        <v>0</v>
      </c>
      <c r="AD272" s="79">
        <v>2</v>
      </c>
      <c r="AE272" s="85" t="s">
        <v>1148</v>
      </c>
      <c r="AF272" s="79" t="b">
        <v>0</v>
      </c>
      <c r="AG272" s="79" t="s">
        <v>1153</v>
      </c>
      <c r="AH272" s="79"/>
      <c r="AI272" s="85" t="s">
        <v>1072</v>
      </c>
      <c r="AJ272" s="79" t="b">
        <v>0</v>
      </c>
      <c r="AK272" s="79">
        <v>0</v>
      </c>
      <c r="AL272" s="85" t="s">
        <v>1072</v>
      </c>
      <c r="AM272" s="79" t="s">
        <v>1160</v>
      </c>
      <c r="AN272" s="79" t="b">
        <v>0</v>
      </c>
      <c r="AO272" s="85" t="s">
        <v>1061</v>
      </c>
      <c r="AP272" s="79" t="s">
        <v>176</v>
      </c>
      <c r="AQ272" s="79">
        <v>0</v>
      </c>
      <c r="AR272" s="79">
        <v>0</v>
      </c>
      <c r="AS272" s="79" t="s">
        <v>1171</v>
      </c>
      <c r="AT272" s="79" t="s">
        <v>1177</v>
      </c>
      <c r="AU272" s="79" t="s">
        <v>1178</v>
      </c>
      <c r="AV272" s="79" t="s">
        <v>1183</v>
      </c>
      <c r="AW272" s="79" t="s">
        <v>1192</v>
      </c>
      <c r="AX272" s="79" t="s">
        <v>1201</v>
      </c>
      <c r="AY272" s="79" t="s">
        <v>1207</v>
      </c>
      <c r="AZ272" s="82" t="s">
        <v>1212</v>
      </c>
      <c r="BA272">
        <v>2</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241</v>
      </c>
      <c r="B273" s="64" t="s">
        <v>395</v>
      </c>
      <c r="C273" s="65" t="s">
        <v>3273</v>
      </c>
      <c r="D273" s="66">
        <v>3</v>
      </c>
      <c r="E273" s="67" t="s">
        <v>132</v>
      </c>
      <c r="F273" s="68">
        <v>35</v>
      </c>
      <c r="G273" s="65"/>
      <c r="H273" s="69"/>
      <c r="I273" s="70"/>
      <c r="J273" s="70"/>
      <c r="K273" s="34" t="s">
        <v>65</v>
      </c>
      <c r="L273" s="77">
        <v>273</v>
      </c>
      <c r="M273" s="77"/>
      <c r="N273" s="72"/>
      <c r="O273" s="79" t="s">
        <v>402</v>
      </c>
      <c r="P273" s="81">
        <v>43513.7365162037</v>
      </c>
      <c r="Q273" s="79" t="s">
        <v>541</v>
      </c>
      <c r="R273" s="79"/>
      <c r="S273" s="79"/>
      <c r="T273" s="79"/>
      <c r="U273" s="79"/>
      <c r="V273" s="82" t="s">
        <v>632</v>
      </c>
      <c r="W273" s="81">
        <v>43513.7365162037</v>
      </c>
      <c r="X273" s="82" t="s">
        <v>787</v>
      </c>
      <c r="Y273" s="79"/>
      <c r="Z273" s="79"/>
      <c r="AA273" s="85" t="s">
        <v>950</v>
      </c>
      <c r="AB273" s="85" t="s">
        <v>1061</v>
      </c>
      <c r="AC273" s="79" t="b">
        <v>0</v>
      </c>
      <c r="AD273" s="79">
        <v>2</v>
      </c>
      <c r="AE273" s="85" t="s">
        <v>1148</v>
      </c>
      <c r="AF273" s="79" t="b">
        <v>0</v>
      </c>
      <c r="AG273" s="79" t="s">
        <v>1153</v>
      </c>
      <c r="AH273" s="79"/>
      <c r="AI273" s="85" t="s">
        <v>1072</v>
      </c>
      <c r="AJ273" s="79" t="b">
        <v>0</v>
      </c>
      <c r="AK273" s="79">
        <v>0</v>
      </c>
      <c r="AL273" s="85" t="s">
        <v>1072</v>
      </c>
      <c r="AM273" s="79" t="s">
        <v>1160</v>
      </c>
      <c r="AN273" s="79" t="b">
        <v>0</v>
      </c>
      <c r="AO273" s="85" t="s">
        <v>1061</v>
      </c>
      <c r="AP273" s="79" t="s">
        <v>176</v>
      </c>
      <c r="AQ273" s="79">
        <v>0</v>
      </c>
      <c r="AR273" s="79">
        <v>0</v>
      </c>
      <c r="AS273" s="79" t="s">
        <v>1171</v>
      </c>
      <c r="AT273" s="79" t="s">
        <v>1177</v>
      </c>
      <c r="AU273" s="79" t="s">
        <v>1178</v>
      </c>
      <c r="AV273" s="79" t="s">
        <v>1183</v>
      </c>
      <c r="AW273" s="79" t="s">
        <v>1192</v>
      </c>
      <c r="AX273" s="79" t="s">
        <v>1201</v>
      </c>
      <c r="AY273" s="79" t="s">
        <v>1207</v>
      </c>
      <c r="AZ273" s="82" t="s">
        <v>1212</v>
      </c>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3</v>
      </c>
      <c r="BK273" s="49">
        <v>100</v>
      </c>
      <c r="BL273" s="48">
        <v>3</v>
      </c>
    </row>
    <row r="274" spans="1:64" ht="15">
      <c r="A274" s="64" t="s">
        <v>252</v>
      </c>
      <c r="B274" s="64" t="s">
        <v>396</v>
      </c>
      <c r="C274" s="65" t="s">
        <v>3273</v>
      </c>
      <c r="D274" s="66">
        <v>3</v>
      </c>
      <c r="E274" s="67" t="s">
        <v>132</v>
      </c>
      <c r="F274" s="68">
        <v>35</v>
      </c>
      <c r="G274" s="65"/>
      <c r="H274" s="69"/>
      <c r="I274" s="70"/>
      <c r="J274" s="70"/>
      <c r="K274" s="34" t="s">
        <v>65</v>
      </c>
      <c r="L274" s="77">
        <v>274</v>
      </c>
      <c r="M274" s="77"/>
      <c r="N274" s="72"/>
      <c r="O274" s="79" t="s">
        <v>401</v>
      </c>
      <c r="P274" s="81">
        <v>43513.741006944445</v>
      </c>
      <c r="Q274" s="79" t="s">
        <v>542</v>
      </c>
      <c r="R274" s="79"/>
      <c r="S274" s="79"/>
      <c r="T274" s="79"/>
      <c r="U274" s="79"/>
      <c r="V274" s="82" t="s">
        <v>643</v>
      </c>
      <c r="W274" s="81">
        <v>43513.741006944445</v>
      </c>
      <c r="X274" s="82" t="s">
        <v>788</v>
      </c>
      <c r="Y274" s="79"/>
      <c r="Z274" s="79"/>
      <c r="AA274" s="85" t="s">
        <v>951</v>
      </c>
      <c r="AB274" s="85" t="s">
        <v>954</v>
      </c>
      <c r="AC274" s="79" t="b">
        <v>0</v>
      </c>
      <c r="AD274" s="79">
        <v>0</v>
      </c>
      <c r="AE274" s="85" t="s">
        <v>1071</v>
      </c>
      <c r="AF274" s="79" t="b">
        <v>0</v>
      </c>
      <c r="AG274" s="79" t="s">
        <v>1154</v>
      </c>
      <c r="AH274" s="79"/>
      <c r="AI274" s="85" t="s">
        <v>1072</v>
      </c>
      <c r="AJ274" s="79" t="b">
        <v>0</v>
      </c>
      <c r="AK274" s="79">
        <v>0</v>
      </c>
      <c r="AL274" s="85" t="s">
        <v>1072</v>
      </c>
      <c r="AM274" s="79" t="s">
        <v>1161</v>
      </c>
      <c r="AN274" s="79" t="b">
        <v>0</v>
      </c>
      <c r="AO274" s="85" t="s">
        <v>954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11</v>
      </c>
      <c r="BC274" s="78" t="str">
        <f>REPLACE(INDEX(GroupVertices[Group],MATCH(Edges[[#This Row],[Vertex 2]],GroupVertices[Vertex],0)),1,1,"")</f>
        <v>11</v>
      </c>
      <c r="BD274" s="48">
        <v>0</v>
      </c>
      <c r="BE274" s="49">
        <v>0</v>
      </c>
      <c r="BF274" s="48">
        <v>0</v>
      </c>
      <c r="BG274" s="49">
        <v>0</v>
      </c>
      <c r="BH274" s="48">
        <v>0</v>
      </c>
      <c r="BI274" s="49">
        <v>0</v>
      </c>
      <c r="BJ274" s="48">
        <v>10</v>
      </c>
      <c r="BK274" s="49">
        <v>100</v>
      </c>
      <c r="BL274" s="48">
        <v>10</v>
      </c>
    </row>
    <row r="275" spans="1:64" ht="15">
      <c r="A275" s="64" t="s">
        <v>241</v>
      </c>
      <c r="B275" s="64" t="s">
        <v>396</v>
      </c>
      <c r="C275" s="65" t="s">
        <v>3274</v>
      </c>
      <c r="D275" s="66">
        <v>10</v>
      </c>
      <c r="E275" s="67" t="s">
        <v>136</v>
      </c>
      <c r="F275" s="68">
        <v>12</v>
      </c>
      <c r="G275" s="65"/>
      <c r="H275" s="69"/>
      <c r="I275" s="70"/>
      <c r="J275" s="70"/>
      <c r="K275" s="34" t="s">
        <v>65</v>
      </c>
      <c r="L275" s="77">
        <v>275</v>
      </c>
      <c r="M275" s="77"/>
      <c r="N275" s="72"/>
      <c r="O275" s="79" t="s">
        <v>402</v>
      </c>
      <c r="P275" s="81">
        <v>43511.73976851852</v>
      </c>
      <c r="Q275" s="79" t="s">
        <v>543</v>
      </c>
      <c r="R275" s="79"/>
      <c r="S275" s="79"/>
      <c r="T275" s="79"/>
      <c r="U275" s="79"/>
      <c r="V275" s="82" t="s">
        <v>632</v>
      </c>
      <c r="W275" s="81">
        <v>43511.73976851852</v>
      </c>
      <c r="X275" s="82" t="s">
        <v>789</v>
      </c>
      <c r="Y275" s="79"/>
      <c r="Z275" s="79"/>
      <c r="AA275" s="85" t="s">
        <v>952</v>
      </c>
      <c r="AB275" s="85" t="s">
        <v>1062</v>
      </c>
      <c r="AC275" s="79" t="b">
        <v>0</v>
      </c>
      <c r="AD275" s="79">
        <v>1</v>
      </c>
      <c r="AE275" s="85" t="s">
        <v>1149</v>
      </c>
      <c r="AF275" s="79" t="b">
        <v>0</v>
      </c>
      <c r="AG275" s="79" t="s">
        <v>1154</v>
      </c>
      <c r="AH275" s="79"/>
      <c r="AI275" s="85" t="s">
        <v>1072</v>
      </c>
      <c r="AJ275" s="79" t="b">
        <v>0</v>
      </c>
      <c r="AK275" s="79">
        <v>1</v>
      </c>
      <c r="AL275" s="85" t="s">
        <v>1072</v>
      </c>
      <c r="AM275" s="79" t="s">
        <v>1160</v>
      </c>
      <c r="AN275" s="79" t="b">
        <v>0</v>
      </c>
      <c r="AO275" s="85" t="s">
        <v>1062</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11</v>
      </c>
      <c r="BD275" s="48">
        <v>0</v>
      </c>
      <c r="BE275" s="49">
        <v>0</v>
      </c>
      <c r="BF275" s="48">
        <v>1</v>
      </c>
      <c r="BG275" s="49">
        <v>7.142857142857143</v>
      </c>
      <c r="BH275" s="48">
        <v>0</v>
      </c>
      <c r="BI275" s="49">
        <v>0</v>
      </c>
      <c r="BJ275" s="48">
        <v>13</v>
      </c>
      <c r="BK275" s="49">
        <v>92.85714285714286</v>
      </c>
      <c r="BL275" s="48">
        <v>14</v>
      </c>
    </row>
    <row r="276" spans="1:64" ht="15">
      <c r="A276" s="64" t="s">
        <v>241</v>
      </c>
      <c r="B276" s="64" t="s">
        <v>396</v>
      </c>
      <c r="C276" s="65" t="s">
        <v>3274</v>
      </c>
      <c r="D276" s="66">
        <v>10</v>
      </c>
      <c r="E276" s="67" t="s">
        <v>136</v>
      </c>
      <c r="F276" s="68">
        <v>12</v>
      </c>
      <c r="G276" s="65"/>
      <c r="H276" s="69"/>
      <c r="I276" s="70"/>
      <c r="J276" s="70"/>
      <c r="K276" s="34" t="s">
        <v>65</v>
      </c>
      <c r="L276" s="77">
        <v>276</v>
      </c>
      <c r="M276" s="77"/>
      <c r="N276" s="72"/>
      <c r="O276" s="79" t="s">
        <v>402</v>
      </c>
      <c r="P276" s="81">
        <v>43513.73826388889</v>
      </c>
      <c r="Q276" s="79" t="s">
        <v>544</v>
      </c>
      <c r="R276" s="79"/>
      <c r="S276" s="79"/>
      <c r="T276" s="79"/>
      <c r="U276" s="79"/>
      <c r="V276" s="82" t="s">
        <v>632</v>
      </c>
      <c r="W276" s="81">
        <v>43513.73826388889</v>
      </c>
      <c r="X276" s="82" t="s">
        <v>790</v>
      </c>
      <c r="Y276" s="79"/>
      <c r="Z276" s="79"/>
      <c r="AA276" s="85" t="s">
        <v>953</v>
      </c>
      <c r="AB276" s="85" t="s">
        <v>1063</v>
      </c>
      <c r="AC276" s="79" t="b">
        <v>0</v>
      </c>
      <c r="AD276" s="79">
        <v>0</v>
      </c>
      <c r="AE276" s="85" t="s">
        <v>1149</v>
      </c>
      <c r="AF276" s="79" t="b">
        <v>0</v>
      </c>
      <c r="AG276" s="79" t="s">
        <v>1154</v>
      </c>
      <c r="AH276" s="79"/>
      <c r="AI276" s="85" t="s">
        <v>1072</v>
      </c>
      <c r="AJ276" s="79" t="b">
        <v>0</v>
      </c>
      <c r="AK276" s="79">
        <v>0</v>
      </c>
      <c r="AL276" s="85" t="s">
        <v>1072</v>
      </c>
      <c r="AM276" s="79" t="s">
        <v>1160</v>
      </c>
      <c r="AN276" s="79" t="b">
        <v>0</v>
      </c>
      <c r="AO276" s="85" t="s">
        <v>1063</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11</v>
      </c>
      <c r="BD276" s="48">
        <v>1</v>
      </c>
      <c r="BE276" s="49">
        <v>20</v>
      </c>
      <c r="BF276" s="48">
        <v>0</v>
      </c>
      <c r="BG276" s="49">
        <v>0</v>
      </c>
      <c r="BH276" s="48">
        <v>0</v>
      </c>
      <c r="BI276" s="49">
        <v>0</v>
      </c>
      <c r="BJ276" s="48">
        <v>4</v>
      </c>
      <c r="BK276" s="49">
        <v>80</v>
      </c>
      <c r="BL276" s="48">
        <v>5</v>
      </c>
    </row>
    <row r="277" spans="1:64" ht="15">
      <c r="A277" s="64" t="s">
        <v>241</v>
      </c>
      <c r="B277" s="64" t="s">
        <v>396</v>
      </c>
      <c r="C277" s="65" t="s">
        <v>3273</v>
      </c>
      <c r="D277" s="66">
        <v>3</v>
      </c>
      <c r="E277" s="67" t="s">
        <v>132</v>
      </c>
      <c r="F277" s="68">
        <v>35</v>
      </c>
      <c r="G277" s="65"/>
      <c r="H277" s="69"/>
      <c r="I277" s="70"/>
      <c r="J277" s="70"/>
      <c r="K277" s="34" t="s">
        <v>65</v>
      </c>
      <c r="L277" s="77">
        <v>277</v>
      </c>
      <c r="M277" s="77"/>
      <c r="N277" s="72"/>
      <c r="O277" s="79" t="s">
        <v>401</v>
      </c>
      <c r="P277" s="81">
        <v>43513.73871527778</v>
      </c>
      <c r="Q277" s="79" t="s">
        <v>545</v>
      </c>
      <c r="R277" s="79"/>
      <c r="S277" s="79"/>
      <c r="T277" s="79"/>
      <c r="U277" s="79"/>
      <c r="V277" s="82" t="s">
        <v>632</v>
      </c>
      <c r="W277" s="81">
        <v>43513.73871527778</v>
      </c>
      <c r="X277" s="82" t="s">
        <v>791</v>
      </c>
      <c r="Y277" s="79"/>
      <c r="Z277" s="79"/>
      <c r="AA277" s="85" t="s">
        <v>954</v>
      </c>
      <c r="AB277" s="85" t="s">
        <v>1064</v>
      </c>
      <c r="AC277" s="79" t="b">
        <v>0</v>
      </c>
      <c r="AD277" s="79">
        <v>1</v>
      </c>
      <c r="AE277" s="85" t="s">
        <v>1150</v>
      </c>
      <c r="AF277" s="79" t="b">
        <v>0</v>
      </c>
      <c r="AG277" s="79" t="s">
        <v>1154</v>
      </c>
      <c r="AH277" s="79"/>
      <c r="AI277" s="85" t="s">
        <v>1072</v>
      </c>
      <c r="AJ277" s="79" t="b">
        <v>0</v>
      </c>
      <c r="AK277" s="79">
        <v>0</v>
      </c>
      <c r="AL277" s="85" t="s">
        <v>1072</v>
      </c>
      <c r="AM277" s="79" t="s">
        <v>1160</v>
      </c>
      <c r="AN277" s="79" t="b">
        <v>0</v>
      </c>
      <c r="AO277" s="85" t="s">
        <v>1064</v>
      </c>
      <c r="AP277" s="79" t="s">
        <v>176</v>
      </c>
      <c r="AQ277" s="79">
        <v>0</v>
      </c>
      <c r="AR277" s="79">
        <v>0</v>
      </c>
      <c r="AS277" s="79" t="s">
        <v>1171</v>
      </c>
      <c r="AT277" s="79" t="s">
        <v>1177</v>
      </c>
      <c r="AU277" s="79" t="s">
        <v>1178</v>
      </c>
      <c r="AV277" s="79" t="s">
        <v>1183</v>
      </c>
      <c r="AW277" s="79" t="s">
        <v>1192</v>
      </c>
      <c r="AX277" s="79" t="s">
        <v>1201</v>
      </c>
      <c r="AY277" s="79" t="s">
        <v>1207</v>
      </c>
      <c r="AZ277" s="82" t="s">
        <v>1212</v>
      </c>
      <c r="BA277">
        <v>1</v>
      </c>
      <c r="BB277" s="78" t="str">
        <f>REPLACE(INDEX(GroupVertices[Group],MATCH(Edges[[#This Row],[Vertex 1]],GroupVertices[Vertex],0)),1,1,"")</f>
        <v>1</v>
      </c>
      <c r="BC277" s="78" t="str">
        <f>REPLACE(INDEX(GroupVertices[Group],MATCH(Edges[[#This Row],[Vertex 2]],GroupVertices[Vertex],0)),1,1,"")</f>
        <v>11</v>
      </c>
      <c r="BD277" s="48">
        <v>0</v>
      </c>
      <c r="BE277" s="49">
        <v>0</v>
      </c>
      <c r="BF277" s="48">
        <v>0</v>
      </c>
      <c r="BG277" s="49">
        <v>0</v>
      </c>
      <c r="BH277" s="48">
        <v>0</v>
      </c>
      <c r="BI277" s="49">
        <v>0</v>
      </c>
      <c r="BJ277" s="48">
        <v>10</v>
      </c>
      <c r="BK277" s="49">
        <v>100</v>
      </c>
      <c r="BL277" s="48">
        <v>10</v>
      </c>
    </row>
    <row r="278" spans="1:64" ht="15">
      <c r="A278" s="64" t="s">
        <v>252</v>
      </c>
      <c r="B278" s="64" t="s">
        <v>241</v>
      </c>
      <c r="C278" s="65" t="s">
        <v>3273</v>
      </c>
      <c r="D278" s="66">
        <v>3</v>
      </c>
      <c r="E278" s="67" t="s">
        <v>132</v>
      </c>
      <c r="F278" s="68">
        <v>35</v>
      </c>
      <c r="G278" s="65"/>
      <c r="H278" s="69"/>
      <c r="I278" s="70"/>
      <c r="J278" s="70"/>
      <c r="K278" s="34" t="s">
        <v>66</v>
      </c>
      <c r="L278" s="77">
        <v>278</v>
      </c>
      <c r="M278" s="77"/>
      <c r="N278" s="72"/>
      <c r="O278" s="79" t="s">
        <v>402</v>
      </c>
      <c r="P278" s="81">
        <v>43513.741006944445</v>
      </c>
      <c r="Q278" s="79" t="s">
        <v>542</v>
      </c>
      <c r="R278" s="79"/>
      <c r="S278" s="79"/>
      <c r="T278" s="79"/>
      <c r="U278" s="79"/>
      <c r="V278" s="82" t="s">
        <v>643</v>
      </c>
      <c r="W278" s="81">
        <v>43513.741006944445</v>
      </c>
      <c r="X278" s="82" t="s">
        <v>788</v>
      </c>
      <c r="Y278" s="79"/>
      <c r="Z278" s="79"/>
      <c r="AA278" s="85" t="s">
        <v>951</v>
      </c>
      <c r="AB278" s="85" t="s">
        <v>954</v>
      </c>
      <c r="AC278" s="79" t="b">
        <v>0</v>
      </c>
      <c r="AD278" s="79">
        <v>0</v>
      </c>
      <c r="AE278" s="85" t="s">
        <v>1071</v>
      </c>
      <c r="AF278" s="79" t="b">
        <v>0</v>
      </c>
      <c r="AG278" s="79" t="s">
        <v>1154</v>
      </c>
      <c r="AH278" s="79"/>
      <c r="AI278" s="85" t="s">
        <v>1072</v>
      </c>
      <c r="AJ278" s="79" t="b">
        <v>0</v>
      </c>
      <c r="AK278" s="79">
        <v>0</v>
      </c>
      <c r="AL278" s="85" t="s">
        <v>1072</v>
      </c>
      <c r="AM278" s="79" t="s">
        <v>1161</v>
      </c>
      <c r="AN278" s="79" t="b">
        <v>0</v>
      </c>
      <c r="AO278" s="85" t="s">
        <v>954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11</v>
      </c>
      <c r="BC278" s="78" t="str">
        <f>REPLACE(INDEX(GroupVertices[Group],MATCH(Edges[[#This Row],[Vertex 2]],GroupVertices[Vertex],0)),1,1,"")</f>
        <v>1</v>
      </c>
      <c r="BD278" s="48"/>
      <c r="BE278" s="49"/>
      <c r="BF278" s="48"/>
      <c r="BG278" s="49"/>
      <c r="BH278" s="48"/>
      <c r="BI278" s="49"/>
      <c r="BJ278" s="48"/>
      <c r="BK278" s="49"/>
      <c r="BL278" s="48"/>
    </row>
    <row r="279" spans="1:64" ht="15">
      <c r="A279" s="64" t="s">
        <v>241</v>
      </c>
      <c r="B279" s="64" t="s">
        <v>252</v>
      </c>
      <c r="C279" s="65" t="s">
        <v>3273</v>
      </c>
      <c r="D279" s="66">
        <v>3</v>
      </c>
      <c r="E279" s="67" t="s">
        <v>132</v>
      </c>
      <c r="F279" s="68">
        <v>35</v>
      </c>
      <c r="G279" s="65"/>
      <c r="H279" s="69"/>
      <c r="I279" s="70"/>
      <c r="J279" s="70"/>
      <c r="K279" s="34" t="s">
        <v>66</v>
      </c>
      <c r="L279" s="77">
        <v>279</v>
      </c>
      <c r="M279" s="77"/>
      <c r="N279" s="72"/>
      <c r="O279" s="79" t="s">
        <v>402</v>
      </c>
      <c r="P279" s="81">
        <v>43513.73871527778</v>
      </c>
      <c r="Q279" s="79" t="s">
        <v>545</v>
      </c>
      <c r="R279" s="79"/>
      <c r="S279" s="79"/>
      <c r="T279" s="79"/>
      <c r="U279" s="79"/>
      <c r="V279" s="82" t="s">
        <v>632</v>
      </c>
      <c r="W279" s="81">
        <v>43513.73871527778</v>
      </c>
      <c r="X279" s="82" t="s">
        <v>791</v>
      </c>
      <c r="Y279" s="79"/>
      <c r="Z279" s="79"/>
      <c r="AA279" s="85" t="s">
        <v>954</v>
      </c>
      <c r="AB279" s="85" t="s">
        <v>1064</v>
      </c>
      <c r="AC279" s="79" t="b">
        <v>0</v>
      </c>
      <c r="AD279" s="79">
        <v>1</v>
      </c>
      <c r="AE279" s="85" t="s">
        <v>1150</v>
      </c>
      <c r="AF279" s="79" t="b">
        <v>0</v>
      </c>
      <c r="AG279" s="79" t="s">
        <v>1154</v>
      </c>
      <c r="AH279" s="79"/>
      <c r="AI279" s="85" t="s">
        <v>1072</v>
      </c>
      <c r="AJ279" s="79" t="b">
        <v>0</v>
      </c>
      <c r="AK279" s="79">
        <v>0</v>
      </c>
      <c r="AL279" s="85" t="s">
        <v>1072</v>
      </c>
      <c r="AM279" s="79" t="s">
        <v>1160</v>
      </c>
      <c r="AN279" s="79" t="b">
        <v>0</v>
      </c>
      <c r="AO279" s="85" t="s">
        <v>1064</v>
      </c>
      <c r="AP279" s="79" t="s">
        <v>176</v>
      </c>
      <c r="AQ279" s="79">
        <v>0</v>
      </c>
      <c r="AR279" s="79">
        <v>0</v>
      </c>
      <c r="AS279" s="79" t="s">
        <v>1171</v>
      </c>
      <c r="AT279" s="79" t="s">
        <v>1177</v>
      </c>
      <c r="AU279" s="79" t="s">
        <v>1178</v>
      </c>
      <c r="AV279" s="79" t="s">
        <v>1183</v>
      </c>
      <c r="AW279" s="79" t="s">
        <v>1192</v>
      </c>
      <c r="AX279" s="79" t="s">
        <v>1201</v>
      </c>
      <c r="AY279" s="79" t="s">
        <v>1207</v>
      </c>
      <c r="AZ279" s="82" t="s">
        <v>1212</v>
      </c>
      <c r="BA279">
        <v>1</v>
      </c>
      <c r="BB279" s="78" t="str">
        <f>REPLACE(INDEX(GroupVertices[Group],MATCH(Edges[[#This Row],[Vertex 1]],GroupVertices[Vertex],0)),1,1,"")</f>
        <v>1</v>
      </c>
      <c r="BC279" s="78" t="str">
        <f>REPLACE(INDEX(GroupVertices[Group],MATCH(Edges[[#This Row],[Vertex 2]],GroupVertices[Vertex],0)),1,1,"")</f>
        <v>11</v>
      </c>
      <c r="BD279" s="48"/>
      <c r="BE279" s="49"/>
      <c r="BF279" s="48"/>
      <c r="BG279" s="49"/>
      <c r="BH279" s="48"/>
      <c r="BI279" s="49"/>
      <c r="BJ279" s="48"/>
      <c r="BK279" s="49"/>
      <c r="BL279" s="48"/>
    </row>
    <row r="280" spans="1:64" ht="15">
      <c r="A280" s="64" t="s">
        <v>241</v>
      </c>
      <c r="B280" s="64" t="s">
        <v>397</v>
      </c>
      <c r="C280" s="65" t="s">
        <v>3273</v>
      </c>
      <c r="D280" s="66">
        <v>3</v>
      </c>
      <c r="E280" s="67" t="s">
        <v>132</v>
      </c>
      <c r="F280" s="68">
        <v>35</v>
      </c>
      <c r="G280" s="65"/>
      <c r="H280" s="69"/>
      <c r="I280" s="70"/>
      <c r="J280" s="70"/>
      <c r="K280" s="34" t="s">
        <v>65</v>
      </c>
      <c r="L280" s="77">
        <v>280</v>
      </c>
      <c r="M280" s="77"/>
      <c r="N280" s="72"/>
      <c r="O280" s="79" t="s">
        <v>401</v>
      </c>
      <c r="P280" s="81">
        <v>43513.74144675926</v>
      </c>
      <c r="Q280" s="79" t="s">
        <v>546</v>
      </c>
      <c r="R280" s="79"/>
      <c r="S280" s="79"/>
      <c r="T280" s="79"/>
      <c r="U280" s="79"/>
      <c r="V280" s="82" t="s">
        <v>632</v>
      </c>
      <c r="W280" s="81">
        <v>43513.74144675926</v>
      </c>
      <c r="X280" s="82" t="s">
        <v>792</v>
      </c>
      <c r="Y280" s="79"/>
      <c r="Z280" s="79"/>
      <c r="AA280" s="85" t="s">
        <v>955</v>
      </c>
      <c r="AB280" s="85" t="s">
        <v>1065</v>
      </c>
      <c r="AC280" s="79" t="b">
        <v>0</v>
      </c>
      <c r="AD280" s="79">
        <v>1</v>
      </c>
      <c r="AE280" s="85" t="s">
        <v>1151</v>
      </c>
      <c r="AF280" s="79" t="b">
        <v>0</v>
      </c>
      <c r="AG280" s="79" t="s">
        <v>1154</v>
      </c>
      <c r="AH280" s="79"/>
      <c r="AI280" s="85" t="s">
        <v>1072</v>
      </c>
      <c r="AJ280" s="79" t="b">
        <v>0</v>
      </c>
      <c r="AK280" s="79">
        <v>0</v>
      </c>
      <c r="AL280" s="85" t="s">
        <v>1072</v>
      </c>
      <c r="AM280" s="79" t="s">
        <v>1160</v>
      </c>
      <c r="AN280" s="79" t="b">
        <v>0</v>
      </c>
      <c r="AO280" s="85" t="s">
        <v>1065</v>
      </c>
      <c r="AP280" s="79" t="s">
        <v>176</v>
      </c>
      <c r="AQ280" s="79">
        <v>0</v>
      </c>
      <c r="AR280" s="79">
        <v>0</v>
      </c>
      <c r="AS280" s="79" t="s">
        <v>1171</v>
      </c>
      <c r="AT280" s="79" t="s">
        <v>1177</v>
      </c>
      <c r="AU280" s="79" t="s">
        <v>1178</v>
      </c>
      <c r="AV280" s="79" t="s">
        <v>1183</v>
      </c>
      <c r="AW280" s="79" t="s">
        <v>1192</v>
      </c>
      <c r="AX280" s="79" t="s">
        <v>1201</v>
      </c>
      <c r="AY280" s="79" t="s">
        <v>1207</v>
      </c>
      <c r="AZ280" s="82" t="s">
        <v>1212</v>
      </c>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241</v>
      </c>
      <c r="B281" s="64" t="s">
        <v>398</v>
      </c>
      <c r="C281" s="65" t="s">
        <v>3273</v>
      </c>
      <c r="D281" s="66">
        <v>3</v>
      </c>
      <c r="E281" s="67" t="s">
        <v>132</v>
      </c>
      <c r="F281" s="68">
        <v>35</v>
      </c>
      <c r="G281" s="65"/>
      <c r="H281" s="69"/>
      <c r="I281" s="70"/>
      <c r="J281" s="70"/>
      <c r="K281" s="34" t="s">
        <v>65</v>
      </c>
      <c r="L281" s="77">
        <v>281</v>
      </c>
      <c r="M281" s="77"/>
      <c r="N281" s="72"/>
      <c r="O281" s="79" t="s">
        <v>402</v>
      </c>
      <c r="P281" s="81">
        <v>43513.74144675926</v>
      </c>
      <c r="Q281" s="79" t="s">
        <v>546</v>
      </c>
      <c r="R281" s="79"/>
      <c r="S281" s="79"/>
      <c r="T281" s="79"/>
      <c r="U281" s="79"/>
      <c r="V281" s="82" t="s">
        <v>632</v>
      </c>
      <c r="W281" s="81">
        <v>43513.74144675926</v>
      </c>
      <c r="X281" s="82" t="s">
        <v>792</v>
      </c>
      <c r="Y281" s="79"/>
      <c r="Z281" s="79"/>
      <c r="AA281" s="85" t="s">
        <v>955</v>
      </c>
      <c r="AB281" s="85" t="s">
        <v>1065</v>
      </c>
      <c r="AC281" s="79" t="b">
        <v>0</v>
      </c>
      <c r="AD281" s="79">
        <v>1</v>
      </c>
      <c r="AE281" s="85" t="s">
        <v>1151</v>
      </c>
      <c r="AF281" s="79" t="b">
        <v>0</v>
      </c>
      <c r="AG281" s="79" t="s">
        <v>1154</v>
      </c>
      <c r="AH281" s="79"/>
      <c r="AI281" s="85" t="s">
        <v>1072</v>
      </c>
      <c r="AJ281" s="79" t="b">
        <v>0</v>
      </c>
      <c r="AK281" s="79">
        <v>0</v>
      </c>
      <c r="AL281" s="85" t="s">
        <v>1072</v>
      </c>
      <c r="AM281" s="79" t="s">
        <v>1160</v>
      </c>
      <c r="AN281" s="79" t="b">
        <v>0</v>
      </c>
      <c r="AO281" s="85" t="s">
        <v>1065</v>
      </c>
      <c r="AP281" s="79" t="s">
        <v>176</v>
      </c>
      <c r="AQ281" s="79">
        <v>0</v>
      </c>
      <c r="AR281" s="79">
        <v>0</v>
      </c>
      <c r="AS281" s="79" t="s">
        <v>1171</v>
      </c>
      <c r="AT281" s="79" t="s">
        <v>1177</v>
      </c>
      <c r="AU281" s="79" t="s">
        <v>1178</v>
      </c>
      <c r="AV281" s="79" t="s">
        <v>1183</v>
      </c>
      <c r="AW281" s="79" t="s">
        <v>1192</v>
      </c>
      <c r="AX281" s="79" t="s">
        <v>1201</v>
      </c>
      <c r="AY281" s="79" t="s">
        <v>1207</v>
      </c>
      <c r="AZ281" s="82" t="s">
        <v>1212</v>
      </c>
      <c r="BA281">
        <v>1</v>
      </c>
      <c r="BB281" s="78" t="str">
        <f>REPLACE(INDEX(GroupVertices[Group],MATCH(Edges[[#This Row],[Vertex 1]],GroupVertices[Vertex],0)),1,1,"")</f>
        <v>1</v>
      </c>
      <c r="BC281" s="78" t="str">
        <f>REPLACE(INDEX(GroupVertices[Group],MATCH(Edges[[#This Row],[Vertex 2]],GroupVertices[Vertex],0)),1,1,"")</f>
        <v>1</v>
      </c>
      <c r="BD281" s="48">
        <v>1</v>
      </c>
      <c r="BE281" s="49">
        <v>5.2631578947368425</v>
      </c>
      <c r="BF281" s="48">
        <v>0</v>
      </c>
      <c r="BG281" s="49">
        <v>0</v>
      </c>
      <c r="BH281" s="48">
        <v>0</v>
      </c>
      <c r="BI281" s="49">
        <v>0</v>
      </c>
      <c r="BJ281" s="48">
        <v>18</v>
      </c>
      <c r="BK281" s="49">
        <v>94.73684210526316</v>
      </c>
      <c r="BL281" s="48">
        <v>19</v>
      </c>
    </row>
    <row r="282" spans="1:64" ht="15">
      <c r="A282" s="64" t="s">
        <v>241</v>
      </c>
      <c r="B282" s="64" t="s">
        <v>399</v>
      </c>
      <c r="C282" s="65" t="s">
        <v>3273</v>
      </c>
      <c r="D282" s="66">
        <v>3</v>
      </c>
      <c r="E282" s="67" t="s">
        <v>132</v>
      </c>
      <c r="F282" s="68">
        <v>35</v>
      </c>
      <c r="G282" s="65"/>
      <c r="H282" s="69"/>
      <c r="I282" s="70"/>
      <c r="J282" s="70"/>
      <c r="K282" s="34" t="s">
        <v>65</v>
      </c>
      <c r="L282" s="77">
        <v>282</v>
      </c>
      <c r="M282" s="77"/>
      <c r="N282" s="72"/>
      <c r="O282" s="79" t="s">
        <v>402</v>
      </c>
      <c r="P282" s="81">
        <v>43513.74899305555</v>
      </c>
      <c r="Q282" s="79" t="s">
        <v>547</v>
      </c>
      <c r="R282" s="79"/>
      <c r="S282" s="79"/>
      <c r="T282" s="79"/>
      <c r="U282" s="79"/>
      <c r="V282" s="82" t="s">
        <v>632</v>
      </c>
      <c r="W282" s="81">
        <v>43513.74899305555</v>
      </c>
      <c r="X282" s="82" t="s">
        <v>793</v>
      </c>
      <c r="Y282" s="79"/>
      <c r="Z282" s="79"/>
      <c r="AA282" s="85" t="s">
        <v>956</v>
      </c>
      <c r="AB282" s="85" t="s">
        <v>1066</v>
      </c>
      <c r="AC282" s="79" t="b">
        <v>0</v>
      </c>
      <c r="AD282" s="79">
        <v>7</v>
      </c>
      <c r="AE282" s="85" t="s">
        <v>1152</v>
      </c>
      <c r="AF282" s="79" t="b">
        <v>0</v>
      </c>
      <c r="AG282" s="79" t="s">
        <v>1154</v>
      </c>
      <c r="AH282" s="79"/>
      <c r="AI282" s="85" t="s">
        <v>1072</v>
      </c>
      <c r="AJ282" s="79" t="b">
        <v>0</v>
      </c>
      <c r="AK282" s="79">
        <v>0</v>
      </c>
      <c r="AL282" s="85" t="s">
        <v>1072</v>
      </c>
      <c r="AM282" s="79" t="s">
        <v>1160</v>
      </c>
      <c r="AN282" s="79" t="b">
        <v>0</v>
      </c>
      <c r="AO282" s="85" t="s">
        <v>1066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6.666666666666667</v>
      </c>
      <c r="BH282" s="48">
        <v>0</v>
      </c>
      <c r="BI282" s="49">
        <v>0</v>
      </c>
      <c r="BJ282" s="48">
        <v>14</v>
      </c>
      <c r="BK282" s="49">
        <v>93.33333333333333</v>
      </c>
      <c r="BL282" s="48">
        <v>15</v>
      </c>
    </row>
    <row r="283" spans="1:64" ht="15">
      <c r="A283" s="64" t="s">
        <v>241</v>
      </c>
      <c r="B283" s="64" t="s">
        <v>400</v>
      </c>
      <c r="C283" s="65" t="s">
        <v>3273</v>
      </c>
      <c r="D283" s="66">
        <v>3</v>
      </c>
      <c r="E283" s="67" t="s">
        <v>132</v>
      </c>
      <c r="F283" s="68">
        <v>35</v>
      </c>
      <c r="G283" s="65"/>
      <c r="H283" s="69"/>
      <c r="I283" s="70"/>
      <c r="J283" s="70"/>
      <c r="K283" s="34" t="s">
        <v>65</v>
      </c>
      <c r="L283" s="77">
        <v>283</v>
      </c>
      <c r="M283" s="77"/>
      <c r="N283" s="72"/>
      <c r="O283" s="79" t="s">
        <v>401</v>
      </c>
      <c r="P283" s="81">
        <v>43515.03024305555</v>
      </c>
      <c r="Q283" s="79" t="s">
        <v>548</v>
      </c>
      <c r="R283" s="79"/>
      <c r="S283" s="79"/>
      <c r="T283" s="79"/>
      <c r="U283" s="79"/>
      <c r="V283" s="82" t="s">
        <v>632</v>
      </c>
      <c r="W283" s="81">
        <v>43515.03024305555</v>
      </c>
      <c r="X283" s="82" t="s">
        <v>794</v>
      </c>
      <c r="Y283" s="79"/>
      <c r="Z283" s="79"/>
      <c r="AA283" s="85" t="s">
        <v>957</v>
      </c>
      <c r="AB283" s="85" t="s">
        <v>958</v>
      </c>
      <c r="AC283" s="79" t="b">
        <v>0</v>
      </c>
      <c r="AD283" s="79">
        <v>0</v>
      </c>
      <c r="AE283" s="85" t="s">
        <v>1136</v>
      </c>
      <c r="AF283" s="79" t="b">
        <v>0</v>
      </c>
      <c r="AG283" s="79" t="s">
        <v>1154</v>
      </c>
      <c r="AH283" s="79"/>
      <c r="AI283" s="85" t="s">
        <v>1072</v>
      </c>
      <c r="AJ283" s="79" t="b">
        <v>0</v>
      </c>
      <c r="AK283" s="79">
        <v>0</v>
      </c>
      <c r="AL283" s="85" t="s">
        <v>1072</v>
      </c>
      <c r="AM283" s="79" t="s">
        <v>1160</v>
      </c>
      <c r="AN283" s="79" t="b">
        <v>0</v>
      </c>
      <c r="AO283" s="85" t="s">
        <v>958</v>
      </c>
      <c r="AP283" s="79" t="s">
        <v>176</v>
      </c>
      <c r="AQ283" s="79">
        <v>0</v>
      </c>
      <c r="AR283" s="79">
        <v>0</v>
      </c>
      <c r="AS283" s="79" t="s">
        <v>1171</v>
      </c>
      <c r="AT283" s="79" t="s">
        <v>1177</v>
      </c>
      <c r="AU283" s="79" t="s">
        <v>1178</v>
      </c>
      <c r="AV283" s="79" t="s">
        <v>1183</v>
      </c>
      <c r="AW283" s="79" t="s">
        <v>1192</v>
      </c>
      <c r="AX283" s="79" t="s">
        <v>1201</v>
      </c>
      <c r="AY283" s="79" t="s">
        <v>1207</v>
      </c>
      <c r="AZ283" s="82" t="s">
        <v>1212</v>
      </c>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5.2631578947368425</v>
      </c>
      <c r="BH283" s="48">
        <v>0</v>
      </c>
      <c r="BI283" s="49">
        <v>0</v>
      </c>
      <c r="BJ283" s="48">
        <v>18</v>
      </c>
      <c r="BK283" s="49">
        <v>94.73684210526316</v>
      </c>
      <c r="BL283" s="48">
        <v>19</v>
      </c>
    </row>
    <row r="284" spans="1:64" ht="15">
      <c r="A284" s="64" t="s">
        <v>251</v>
      </c>
      <c r="B284" s="64" t="s">
        <v>241</v>
      </c>
      <c r="C284" s="65" t="s">
        <v>3274</v>
      </c>
      <c r="D284" s="66">
        <v>10</v>
      </c>
      <c r="E284" s="67" t="s">
        <v>136</v>
      </c>
      <c r="F284" s="68">
        <v>12</v>
      </c>
      <c r="G284" s="65"/>
      <c r="H284" s="69"/>
      <c r="I284" s="70"/>
      <c r="J284" s="70"/>
      <c r="K284" s="34" t="s">
        <v>66</v>
      </c>
      <c r="L284" s="77">
        <v>284</v>
      </c>
      <c r="M284" s="77"/>
      <c r="N284" s="72"/>
      <c r="O284" s="79" t="s">
        <v>402</v>
      </c>
      <c r="P284" s="81">
        <v>43509.05579861111</v>
      </c>
      <c r="Q284" s="79" t="s">
        <v>528</v>
      </c>
      <c r="R284" s="79"/>
      <c r="S284" s="79"/>
      <c r="T284" s="79"/>
      <c r="U284" s="79"/>
      <c r="V284" s="82" t="s">
        <v>642</v>
      </c>
      <c r="W284" s="81">
        <v>43509.05579861111</v>
      </c>
      <c r="X284" s="82" t="s">
        <v>774</v>
      </c>
      <c r="Y284" s="79"/>
      <c r="Z284" s="79"/>
      <c r="AA284" s="85" t="s">
        <v>937</v>
      </c>
      <c r="AB284" s="85" t="s">
        <v>938</v>
      </c>
      <c r="AC284" s="79" t="b">
        <v>0</v>
      </c>
      <c r="AD284" s="79">
        <v>0</v>
      </c>
      <c r="AE284" s="85" t="s">
        <v>1071</v>
      </c>
      <c r="AF284" s="79" t="b">
        <v>0</v>
      </c>
      <c r="AG284" s="79" t="s">
        <v>1154</v>
      </c>
      <c r="AH284" s="79"/>
      <c r="AI284" s="85" t="s">
        <v>1072</v>
      </c>
      <c r="AJ284" s="79" t="b">
        <v>0</v>
      </c>
      <c r="AK284" s="79">
        <v>0</v>
      </c>
      <c r="AL284" s="85" t="s">
        <v>1072</v>
      </c>
      <c r="AM284" s="79" t="s">
        <v>1161</v>
      </c>
      <c r="AN284" s="79" t="b">
        <v>0</v>
      </c>
      <c r="AO284" s="85" t="s">
        <v>938</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4</v>
      </c>
      <c r="BC284" s="78" t="str">
        <f>REPLACE(INDEX(GroupVertices[Group],MATCH(Edges[[#This Row],[Vertex 2]],GroupVertices[Vertex],0)),1,1,"")</f>
        <v>1</v>
      </c>
      <c r="BD284" s="48"/>
      <c r="BE284" s="49"/>
      <c r="BF284" s="48"/>
      <c r="BG284" s="49"/>
      <c r="BH284" s="48"/>
      <c r="BI284" s="49"/>
      <c r="BJ284" s="48"/>
      <c r="BK284" s="49"/>
      <c r="BL284" s="48"/>
    </row>
    <row r="285" spans="1:64" ht="15">
      <c r="A285" s="64" t="s">
        <v>251</v>
      </c>
      <c r="B285" s="64" t="s">
        <v>241</v>
      </c>
      <c r="C285" s="65" t="s">
        <v>3274</v>
      </c>
      <c r="D285" s="66">
        <v>10</v>
      </c>
      <c r="E285" s="67" t="s">
        <v>136</v>
      </c>
      <c r="F285" s="68">
        <v>12</v>
      </c>
      <c r="G285" s="65"/>
      <c r="H285" s="69"/>
      <c r="I285" s="70"/>
      <c r="J285" s="70"/>
      <c r="K285" s="34" t="s">
        <v>66</v>
      </c>
      <c r="L285" s="77">
        <v>285</v>
      </c>
      <c r="M285" s="77"/>
      <c r="N285" s="72"/>
      <c r="O285" s="79" t="s">
        <v>402</v>
      </c>
      <c r="P285" s="81">
        <v>43515.01436342593</v>
      </c>
      <c r="Q285" s="79" t="s">
        <v>549</v>
      </c>
      <c r="R285" s="79"/>
      <c r="S285" s="79"/>
      <c r="T285" s="79"/>
      <c r="U285" s="79"/>
      <c r="V285" s="82" t="s">
        <v>642</v>
      </c>
      <c r="W285" s="81">
        <v>43515.01436342593</v>
      </c>
      <c r="X285" s="82" t="s">
        <v>795</v>
      </c>
      <c r="Y285" s="79"/>
      <c r="Z285" s="79"/>
      <c r="AA285" s="85" t="s">
        <v>958</v>
      </c>
      <c r="AB285" s="85" t="s">
        <v>969</v>
      </c>
      <c r="AC285" s="79" t="b">
        <v>0</v>
      </c>
      <c r="AD285" s="79">
        <v>0</v>
      </c>
      <c r="AE285" s="85" t="s">
        <v>1071</v>
      </c>
      <c r="AF285" s="79" t="b">
        <v>0</v>
      </c>
      <c r="AG285" s="79" t="s">
        <v>1154</v>
      </c>
      <c r="AH285" s="79"/>
      <c r="AI285" s="85" t="s">
        <v>1072</v>
      </c>
      <c r="AJ285" s="79" t="b">
        <v>0</v>
      </c>
      <c r="AK285" s="79">
        <v>0</v>
      </c>
      <c r="AL285" s="85" t="s">
        <v>1072</v>
      </c>
      <c r="AM285" s="79" t="s">
        <v>1161</v>
      </c>
      <c r="AN285" s="79" t="b">
        <v>0</v>
      </c>
      <c r="AO285" s="85" t="s">
        <v>969</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4</v>
      </c>
      <c r="BC285" s="78" t="str">
        <f>REPLACE(INDEX(GroupVertices[Group],MATCH(Edges[[#This Row],[Vertex 2]],GroupVertices[Vertex],0)),1,1,"")</f>
        <v>1</v>
      </c>
      <c r="BD285" s="48">
        <v>0</v>
      </c>
      <c r="BE285" s="49">
        <v>0</v>
      </c>
      <c r="BF285" s="48">
        <v>1</v>
      </c>
      <c r="BG285" s="49">
        <v>20</v>
      </c>
      <c r="BH285" s="48">
        <v>0</v>
      </c>
      <c r="BI285" s="49">
        <v>0</v>
      </c>
      <c r="BJ285" s="48">
        <v>4</v>
      </c>
      <c r="BK285" s="49">
        <v>80</v>
      </c>
      <c r="BL285" s="48">
        <v>5</v>
      </c>
    </row>
    <row r="286" spans="1:64" ht="15">
      <c r="A286" s="64" t="s">
        <v>241</v>
      </c>
      <c r="B286" s="64" t="s">
        <v>241</v>
      </c>
      <c r="C286" s="65" t="s">
        <v>3274</v>
      </c>
      <c r="D286" s="66">
        <v>10</v>
      </c>
      <c r="E286" s="67" t="s">
        <v>136</v>
      </c>
      <c r="F286" s="68">
        <v>12</v>
      </c>
      <c r="G286" s="65"/>
      <c r="H286" s="69"/>
      <c r="I286" s="70"/>
      <c r="J286" s="70"/>
      <c r="K286" s="34" t="s">
        <v>65</v>
      </c>
      <c r="L286" s="77">
        <v>286</v>
      </c>
      <c r="M286" s="77"/>
      <c r="N286" s="72"/>
      <c r="O286" s="79" t="s">
        <v>176</v>
      </c>
      <c r="P286" s="81">
        <v>43439.263032407405</v>
      </c>
      <c r="Q286" s="79" t="s">
        <v>550</v>
      </c>
      <c r="R286" s="82" t="s">
        <v>582</v>
      </c>
      <c r="S286" s="79" t="s">
        <v>588</v>
      </c>
      <c r="T286" s="79"/>
      <c r="U286" s="79"/>
      <c r="V286" s="82" t="s">
        <v>632</v>
      </c>
      <c r="W286" s="81">
        <v>43439.263032407405</v>
      </c>
      <c r="X286" s="82" t="s">
        <v>796</v>
      </c>
      <c r="Y286" s="79">
        <v>41.883222</v>
      </c>
      <c r="Z286" s="79">
        <v>-87.632496</v>
      </c>
      <c r="AA286" s="85" t="s">
        <v>959</v>
      </c>
      <c r="AB286" s="79"/>
      <c r="AC286" s="79" t="b">
        <v>0</v>
      </c>
      <c r="AD286" s="79">
        <v>1</v>
      </c>
      <c r="AE286" s="85" t="s">
        <v>1072</v>
      </c>
      <c r="AF286" s="79" t="b">
        <v>0</v>
      </c>
      <c r="AG286" s="79" t="s">
        <v>1154</v>
      </c>
      <c r="AH286" s="79"/>
      <c r="AI286" s="85" t="s">
        <v>1072</v>
      </c>
      <c r="AJ286" s="79" t="b">
        <v>0</v>
      </c>
      <c r="AK286" s="79">
        <v>0</v>
      </c>
      <c r="AL286" s="85" t="s">
        <v>1072</v>
      </c>
      <c r="AM286" s="79" t="s">
        <v>1159</v>
      </c>
      <c r="AN286" s="79" t="b">
        <v>0</v>
      </c>
      <c r="AO286" s="85" t="s">
        <v>959</v>
      </c>
      <c r="AP286" s="79" t="s">
        <v>176</v>
      </c>
      <c r="AQ286" s="79">
        <v>0</v>
      </c>
      <c r="AR286" s="79">
        <v>0</v>
      </c>
      <c r="AS286" s="79" t="s">
        <v>1174</v>
      </c>
      <c r="AT286" s="79" t="s">
        <v>1177</v>
      </c>
      <c r="AU286" s="79" t="s">
        <v>1178</v>
      </c>
      <c r="AV286" s="79" t="s">
        <v>1185</v>
      </c>
      <c r="AW286" s="79" t="s">
        <v>1194</v>
      </c>
      <c r="AX286" s="79" t="s">
        <v>1203</v>
      </c>
      <c r="AY286" s="79" t="s">
        <v>1206</v>
      </c>
      <c r="AZ286" s="82" t="s">
        <v>1214</v>
      </c>
      <c r="BA286">
        <v>7</v>
      </c>
      <c r="BB286" s="78" t="str">
        <f>REPLACE(INDEX(GroupVertices[Group],MATCH(Edges[[#This Row],[Vertex 1]],GroupVertices[Vertex],0)),1,1,"")</f>
        <v>1</v>
      </c>
      <c r="BC286" s="78" t="str">
        <f>REPLACE(INDEX(GroupVertices[Group],MATCH(Edges[[#This Row],[Vertex 2]],GroupVertices[Vertex],0)),1,1,"")</f>
        <v>1</v>
      </c>
      <c r="BD286" s="48">
        <v>4</v>
      </c>
      <c r="BE286" s="49">
        <v>11.764705882352942</v>
      </c>
      <c r="BF286" s="48">
        <v>0</v>
      </c>
      <c r="BG286" s="49">
        <v>0</v>
      </c>
      <c r="BH286" s="48">
        <v>0</v>
      </c>
      <c r="BI286" s="49">
        <v>0</v>
      </c>
      <c r="BJ286" s="48">
        <v>30</v>
      </c>
      <c r="BK286" s="49">
        <v>88.23529411764706</v>
      </c>
      <c r="BL286" s="48">
        <v>34</v>
      </c>
    </row>
    <row r="287" spans="1:64" ht="15">
      <c r="A287" s="64" t="s">
        <v>241</v>
      </c>
      <c r="B287" s="64" t="s">
        <v>251</v>
      </c>
      <c r="C287" s="65" t="s">
        <v>3274</v>
      </c>
      <c r="D287" s="66">
        <v>10</v>
      </c>
      <c r="E287" s="67" t="s">
        <v>136</v>
      </c>
      <c r="F287" s="68">
        <v>12</v>
      </c>
      <c r="G287" s="65"/>
      <c r="H287" s="69"/>
      <c r="I287" s="70"/>
      <c r="J287" s="70"/>
      <c r="K287" s="34" t="s">
        <v>66</v>
      </c>
      <c r="L287" s="77">
        <v>287</v>
      </c>
      <c r="M287" s="77"/>
      <c r="N287" s="72"/>
      <c r="O287" s="79" t="s">
        <v>402</v>
      </c>
      <c r="P287" s="81">
        <v>43448.180752314816</v>
      </c>
      <c r="Q287" s="79" t="s">
        <v>551</v>
      </c>
      <c r="R287" s="79"/>
      <c r="S287" s="79"/>
      <c r="T287" s="79"/>
      <c r="U287" s="79"/>
      <c r="V287" s="82" t="s">
        <v>632</v>
      </c>
      <c r="W287" s="81">
        <v>43448.180752314816</v>
      </c>
      <c r="X287" s="82" t="s">
        <v>797</v>
      </c>
      <c r="Y287" s="79"/>
      <c r="Z287" s="79"/>
      <c r="AA287" s="85" t="s">
        <v>960</v>
      </c>
      <c r="AB287" s="85" t="s">
        <v>1067</v>
      </c>
      <c r="AC287" s="79" t="b">
        <v>0</v>
      </c>
      <c r="AD287" s="79">
        <v>2</v>
      </c>
      <c r="AE287" s="85" t="s">
        <v>1136</v>
      </c>
      <c r="AF287" s="79" t="b">
        <v>0</v>
      </c>
      <c r="AG287" s="79" t="s">
        <v>1154</v>
      </c>
      <c r="AH287" s="79"/>
      <c r="AI287" s="85" t="s">
        <v>1072</v>
      </c>
      <c r="AJ287" s="79" t="b">
        <v>0</v>
      </c>
      <c r="AK287" s="79">
        <v>0</v>
      </c>
      <c r="AL287" s="85" t="s">
        <v>1072</v>
      </c>
      <c r="AM287" s="79" t="s">
        <v>1160</v>
      </c>
      <c r="AN287" s="79" t="b">
        <v>0</v>
      </c>
      <c r="AO287" s="85" t="s">
        <v>1067</v>
      </c>
      <c r="AP287" s="79" t="s">
        <v>176</v>
      </c>
      <c r="AQ287" s="79">
        <v>0</v>
      </c>
      <c r="AR287" s="79">
        <v>0</v>
      </c>
      <c r="AS287" s="79"/>
      <c r="AT287" s="79"/>
      <c r="AU287" s="79"/>
      <c r="AV287" s="79"/>
      <c r="AW287" s="79"/>
      <c r="AX287" s="79"/>
      <c r="AY287" s="79"/>
      <c r="AZ287" s="79"/>
      <c r="BA287">
        <v>6</v>
      </c>
      <c r="BB287" s="78" t="str">
        <f>REPLACE(INDEX(GroupVertices[Group],MATCH(Edges[[#This Row],[Vertex 1]],GroupVertices[Vertex],0)),1,1,"")</f>
        <v>1</v>
      </c>
      <c r="BC287" s="78" t="str">
        <f>REPLACE(INDEX(GroupVertices[Group],MATCH(Edges[[#This Row],[Vertex 2]],GroupVertices[Vertex],0)),1,1,"")</f>
        <v>4</v>
      </c>
      <c r="BD287" s="48">
        <v>0</v>
      </c>
      <c r="BE287" s="49">
        <v>0</v>
      </c>
      <c r="BF287" s="48">
        <v>1</v>
      </c>
      <c r="BG287" s="49">
        <v>20</v>
      </c>
      <c r="BH287" s="48">
        <v>0</v>
      </c>
      <c r="BI287" s="49">
        <v>0</v>
      </c>
      <c r="BJ287" s="48">
        <v>4</v>
      </c>
      <c r="BK287" s="49">
        <v>80</v>
      </c>
      <c r="BL287" s="48">
        <v>5</v>
      </c>
    </row>
    <row r="288" spans="1:64" ht="15">
      <c r="A288" s="64" t="s">
        <v>241</v>
      </c>
      <c r="B288" s="64" t="s">
        <v>251</v>
      </c>
      <c r="C288" s="65" t="s">
        <v>3274</v>
      </c>
      <c r="D288" s="66">
        <v>10</v>
      </c>
      <c r="E288" s="67" t="s">
        <v>136</v>
      </c>
      <c r="F288" s="68">
        <v>12</v>
      </c>
      <c r="G288" s="65"/>
      <c r="H288" s="69"/>
      <c r="I288" s="70"/>
      <c r="J288" s="70"/>
      <c r="K288" s="34" t="s">
        <v>66</v>
      </c>
      <c r="L288" s="77">
        <v>288</v>
      </c>
      <c r="M288" s="77"/>
      <c r="N288" s="72"/>
      <c r="O288" s="79" t="s">
        <v>402</v>
      </c>
      <c r="P288" s="81">
        <v>43465.054236111115</v>
      </c>
      <c r="Q288" s="79" t="s">
        <v>552</v>
      </c>
      <c r="R288" s="79"/>
      <c r="S288" s="79"/>
      <c r="T288" s="79"/>
      <c r="U288" s="79"/>
      <c r="V288" s="82" t="s">
        <v>632</v>
      </c>
      <c r="W288" s="81">
        <v>43465.054236111115</v>
      </c>
      <c r="X288" s="82" t="s">
        <v>798</v>
      </c>
      <c r="Y288" s="79"/>
      <c r="Z288" s="79"/>
      <c r="AA288" s="85" t="s">
        <v>961</v>
      </c>
      <c r="AB288" s="85" t="s">
        <v>1068</v>
      </c>
      <c r="AC288" s="79" t="b">
        <v>0</v>
      </c>
      <c r="AD288" s="79">
        <v>1</v>
      </c>
      <c r="AE288" s="85" t="s">
        <v>1136</v>
      </c>
      <c r="AF288" s="79" t="b">
        <v>0</v>
      </c>
      <c r="AG288" s="79" t="s">
        <v>1154</v>
      </c>
      <c r="AH288" s="79"/>
      <c r="AI288" s="85" t="s">
        <v>1072</v>
      </c>
      <c r="AJ288" s="79" t="b">
        <v>0</v>
      </c>
      <c r="AK288" s="79">
        <v>0</v>
      </c>
      <c r="AL288" s="85" t="s">
        <v>1072</v>
      </c>
      <c r="AM288" s="79" t="s">
        <v>1160</v>
      </c>
      <c r="AN288" s="79" t="b">
        <v>0</v>
      </c>
      <c r="AO288" s="85" t="s">
        <v>1068</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1</v>
      </c>
      <c r="BC288" s="78" t="str">
        <f>REPLACE(INDEX(GroupVertices[Group],MATCH(Edges[[#This Row],[Vertex 2]],GroupVertices[Vertex],0)),1,1,"")</f>
        <v>4</v>
      </c>
      <c r="BD288" s="48">
        <v>0</v>
      </c>
      <c r="BE288" s="49">
        <v>0</v>
      </c>
      <c r="BF288" s="48">
        <v>0</v>
      </c>
      <c r="BG288" s="49">
        <v>0</v>
      </c>
      <c r="BH288" s="48">
        <v>0</v>
      </c>
      <c r="BI288" s="49">
        <v>0</v>
      </c>
      <c r="BJ288" s="48">
        <v>7</v>
      </c>
      <c r="BK288" s="49">
        <v>100</v>
      </c>
      <c r="BL288" s="48">
        <v>7</v>
      </c>
    </row>
    <row r="289" spans="1:64" ht="15">
      <c r="A289" s="64" t="s">
        <v>241</v>
      </c>
      <c r="B289" s="64" t="s">
        <v>251</v>
      </c>
      <c r="C289" s="65" t="s">
        <v>3274</v>
      </c>
      <c r="D289" s="66">
        <v>10</v>
      </c>
      <c r="E289" s="67" t="s">
        <v>136</v>
      </c>
      <c r="F289" s="68">
        <v>12</v>
      </c>
      <c r="G289" s="65"/>
      <c r="H289" s="69"/>
      <c r="I289" s="70"/>
      <c r="J289" s="70"/>
      <c r="K289" s="34" t="s">
        <v>66</v>
      </c>
      <c r="L289" s="77">
        <v>289</v>
      </c>
      <c r="M289" s="77"/>
      <c r="N289" s="72"/>
      <c r="O289" s="79" t="s">
        <v>402</v>
      </c>
      <c r="P289" s="81">
        <v>43465.269270833334</v>
      </c>
      <c r="Q289" s="79" t="s">
        <v>553</v>
      </c>
      <c r="R289" s="79"/>
      <c r="S289" s="79"/>
      <c r="T289" s="79"/>
      <c r="U289" s="79"/>
      <c r="V289" s="82" t="s">
        <v>632</v>
      </c>
      <c r="W289" s="81">
        <v>43465.269270833334</v>
      </c>
      <c r="X289" s="82" t="s">
        <v>799</v>
      </c>
      <c r="Y289" s="79"/>
      <c r="Z289" s="79"/>
      <c r="AA289" s="85" t="s">
        <v>962</v>
      </c>
      <c r="AB289" s="85" t="s">
        <v>1069</v>
      </c>
      <c r="AC289" s="79" t="b">
        <v>0</v>
      </c>
      <c r="AD289" s="79">
        <v>1</v>
      </c>
      <c r="AE289" s="85" t="s">
        <v>1136</v>
      </c>
      <c r="AF289" s="79" t="b">
        <v>0</v>
      </c>
      <c r="AG289" s="79" t="s">
        <v>1154</v>
      </c>
      <c r="AH289" s="79"/>
      <c r="AI289" s="85" t="s">
        <v>1072</v>
      </c>
      <c r="AJ289" s="79" t="b">
        <v>0</v>
      </c>
      <c r="AK289" s="79">
        <v>0</v>
      </c>
      <c r="AL289" s="85" t="s">
        <v>1072</v>
      </c>
      <c r="AM289" s="79" t="s">
        <v>1160</v>
      </c>
      <c r="AN289" s="79" t="b">
        <v>0</v>
      </c>
      <c r="AO289" s="85" t="s">
        <v>1069</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1</v>
      </c>
      <c r="BC289" s="78" t="str">
        <f>REPLACE(INDEX(GroupVertices[Group],MATCH(Edges[[#This Row],[Vertex 2]],GroupVertices[Vertex],0)),1,1,"")</f>
        <v>4</v>
      </c>
      <c r="BD289" s="48">
        <v>1</v>
      </c>
      <c r="BE289" s="49">
        <v>3.225806451612903</v>
      </c>
      <c r="BF289" s="48">
        <v>2</v>
      </c>
      <c r="BG289" s="49">
        <v>6.451612903225806</v>
      </c>
      <c r="BH289" s="48">
        <v>0</v>
      </c>
      <c r="BI289" s="49">
        <v>0</v>
      </c>
      <c r="BJ289" s="48">
        <v>28</v>
      </c>
      <c r="BK289" s="49">
        <v>90.3225806451613</v>
      </c>
      <c r="BL289" s="48">
        <v>31</v>
      </c>
    </row>
    <row r="290" spans="1:64" ht="15">
      <c r="A290" s="64" t="s">
        <v>241</v>
      </c>
      <c r="B290" s="64" t="s">
        <v>251</v>
      </c>
      <c r="C290" s="65" t="s">
        <v>3274</v>
      </c>
      <c r="D290" s="66">
        <v>10</v>
      </c>
      <c r="E290" s="67" t="s">
        <v>136</v>
      </c>
      <c r="F290" s="68">
        <v>12</v>
      </c>
      <c r="G290" s="65"/>
      <c r="H290" s="69"/>
      <c r="I290" s="70"/>
      <c r="J290" s="70"/>
      <c r="K290" s="34" t="s">
        <v>66</v>
      </c>
      <c r="L290" s="77">
        <v>290</v>
      </c>
      <c r="M290" s="77"/>
      <c r="N290" s="72"/>
      <c r="O290" s="79" t="s">
        <v>401</v>
      </c>
      <c r="P290" s="81">
        <v>43466.29403935185</v>
      </c>
      <c r="Q290" s="79" t="s">
        <v>463</v>
      </c>
      <c r="R290" s="79"/>
      <c r="S290" s="79"/>
      <c r="T290" s="79"/>
      <c r="U290" s="79"/>
      <c r="V290" s="82" t="s">
        <v>632</v>
      </c>
      <c r="W290" s="81">
        <v>43466.29403935185</v>
      </c>
      <c r="X290" s="82" t="s">
        <v>709</v>
      </c>
      <c r="Y290" s="79"/>
      <c r="Z290" s="79"/>
      <c r="AA290" s="85" t="s">
        <v>872</v>
      </c>
      <c r="AB290" s="85" t="s">
        <v>873</v>
      </c>
      <c r="AC290" s="79" t="b">
        <v>0</v>
      </c>
      <c r="AD290" s="79">
        <v>0</v>
      </c>
      <c r="AE290" s="85" t="s">
        <v>1096</v>
      </c>
      <c r="AF290" s="79" t="b">
        <v>0</v>
      </c>
      <c r="AG290" s="79" t="s">
        <v>1154</v>
      </c>
      <c r="AH290" s="79"/>
      <c r="AI290" s="85" t="s">
        <v>1072</v>
      </c>
      <c r="AJ290" s="79" t="b">
        <v>0</v>
      </c>
      <c r="AK290" s="79">
        <v>0</v>
      </c>
      <c r="AL290" s="85" t="s">
        <v>1072</v>
      </c>
      <c r="AM290" s="79" t="s">
        <v>1160</v>
      </c>
      <c r="AN290" s="79" t="b">
        <v>0</v>
      </c>
      <c r="AO290" s="85" t="s">
        <v>873</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4</v>
      </c>
      <c r="BD290" s="48">
        <v>2</v>
      </c>
      <c r="BE290" s="49">
        <v>4.081632653061225</v>
      </c>
      <c r="BF290" s="48">
        <v>0</v>
      </c>
      <c r="BG290" s="49">
        <v>0</v>
      </c>
      <c r="BH290" s="48">
        <v>0</v>
      </c>
      <c r="BI290" s="49">
        <v>0</v>
      </c>
      <c r="BJ290" s="48">
        <v>47</v>
      </c>
      <c r="BK290" s="49">
        <v>95.91836734693878</v>
      </c>
      <c r="BL290" s="48">
        <v>49</v>
      </c>
    </row>
    <row r="291" spans="1:64" ht="15">
      <c r="A291" s="64" t="s">
        <v>241</v>
      </c>
      <c r="B291" s="64" t="s">
        <v>251</v>
      </c>
      <c r="C291" s="65" t="s">
        <v>3274</v>
      </c>
      <c r="D291" s="66">
        <v>10</v>
      </c>
      <c r="E291" s="67" t="s">
        <v>136</v>
      </c>
      <c r="F291" s="68">
        <v>12</v>
      </c>
      <c r="G291" s="65"/>
      <c r="H291" s="69"/>
      <c r="I291" s="70"/>
      <c r="J291" s="70"/>
      <c r="K291" s="34" t="s">
        <v>66</v>
      </c>
      <c r="L291" s="77">
        <v>291</v>
      </c>
      <c r="M291" s="77"/>
      <c r="N291" s="72"/>
      <c r="O291" s="79" t="s">
        <v>401</v>
      </c>
      <c r="P291" s="81">
        <v>43466.725127314814</v>
      </c>
      <c r="Q291" s="79" t="s">
        <v>467</v>
      </c>
      <c r="R291" s="79"/>
      <c r="S291" s="79"/>
      <c r="T291" s="79"/>
      <c r="U291" s="79"/>
      <c r="V291" s="82" t="s">
        <v>632</v>
      </c>
      <c r="W291" s="81">
        <v>43466.725127314814</v>
      </c>
      <c r="X291" s="82" t="s">
        <v>713</v>
      </c>
      <c r="Y291" s="79"/>
      <c r="Z291" s="79"/>
      <c r="AA291" s="85" t="s">
        <v>876</v>
      </c>
      <c r="AB291" s="85" t="s">
        <v>994</v>
      </c>
      <c r="AC291" s="79" t="b">
        <v>0</v>
      </c>
      <c r="AD291" s="79">
        <v>1</v>
      </c>
      <c r="AE291" s="85" t="s">
        <v>1097</v>
      </c>
      <c r="AF291" s="79" t="b">
        <v>0</v>
      </c>
      <c r="AG291" s="79" t="s">
        <v>1154</v>
      </c>
      <c r="AH291" s="79"/>
      <c r="AI291" s="85" t="s">
        <v>1072</v>
      </c>
      <c r="AJ291" s="79" t="b">
        <v>0</v>
      </c>
      <c r="AK291" s="79">
        <v>0</v>
      </c>
      <c r="AL291" s="85" t="s">
        <v>1072</v>
      </c>
      <c r="AM291" s="79" t="s">
        <v>1160</v>
      </c>
      <c r="AN291" s="79" t="b">
        <v>0</v>
      </c>
      <c r="AO291" s="85" t="s">
        <v>994</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241</v>
      </c>
      <c r="B292" s="64" t="s">
        <v>241</v>
      </c>
      <c r="C292" s="65" t="s">
        <v>3274</v>
      </c>
      <c r="D292" s="66">
        <v>10</v>
      </c>
      <c r="E292" s="67" t="s">
        <v>136</v>
      </c>
      <c r="F292" s="68">
        <v>12</v>
      </c>
      <c r="G292" s="65"/>
      <c r="H292" s="69"/>
      <c r="I292" s="70"/>
      <c r="J292" s="70"/>
      <c r="K292" s="34" t="s">
        <v>65</v>
      </c>
      <c r="L292" s="77">
        <v>292</v>
      </c>
      <c r="M292" s="77"/>
      <c r="N292" s="72"/>
      <c r="O292" s="79" t="s">
        <v>176</v>
      </c>
      <c r="P292" s="81">
        <v>43501.98059027778</v>
      </c>
      <c r="Q292" s="79" t="s">
        <v>554</v>
      </c>
      <c r="R292" s="82" t="s">
        <v>583</v>
      </c>
      <c r="S292" s="79" t="s">
        <v>588</v>
      </c>
      <c r="T292" s="79"/>
      <c r="U292" s="79"/>
      <c r="V292" s="82" t="s">
        <v>632</v>
      </c>
      <c r="W292" s="81">
        <v>43501.98059027778</v>
      </c>
      <c r="X292" s="82" t="s">
        <v>800</v>
      </c>
      <c r="Y292" s="79">
        <v>34.08002049</v>
      </c>
      <c r="Z292" s="79">
        <v>-118.25989475</v>
      </c>
      <c r="AA292" s="85" t="s">
        <v>963</v>
      </c>
      <c r="AB292" s="79"/>
      <c r="AC292" s="79" t="b">
        <v>0</v>
      </c>
      <c r="AD292" s="79">
        <v>4</v>
      </c>
      <c r="AE292" s="85" t="s">
        <v>1072</v>
      </c>
      <c r="AF292" s="79" t="b">
        <v>0</v>
      </c>
      <c r="AG292" s="79" t="s">
        <v>1154</v>
      </c>
      <c r="AH292" s="79"/>
      <c r="AI292" s="85" t="s">
        <v>1072</v>
      </c>
      <c r="AJ292" s="79" t="b">
        <v>0</v>
      </c>
      <c r="AK292" s="79">
        <v>0</v>
      </c>
      <c r="AL292" s="85" t="s">
        <v>1072</v>
      </c>
      <c r="AM292" s="79" t="s">
        <v>1159</v>
      </c>
      <c r="AN292" s="79" t="b">
        <v>0</v>
      </c>
      <c r="AO292" s="85" t="s">
        <v>963</v>
      </c>
      <c r="AP292" s="79" t="s">
        <v>176</v>
      </c>
      <c r="AQ292" s="79">
        <v>0</v>
      </c>
      <c r="AR292" s="79">
        <v>0</v>
      </c>
      <c r="AS292" s="79" t="s">
        <v>1167</v>
      </c>
      <c r="AT292" s="79" t="s">
        <v>1177</v>
      </c>
      <c r="AU292" s="79" t="s">
        <v>1178</v>
      </c>
      <c r="AV292" s="79" t="s">
        <v>1179</v>
      </c>
      <c r="AW292" s="79" t="s">
        <v>1188</v>
      </c>
      <c r="AX292" s="79" t="s">
        <v>1197</v>
      </c>
      <c r="AY292" s="79" t="s">
        <v>1206</v>
      </c>
      <c r="AZ292" s="82" t="s">
        <v>1208</v>
      </c>
      <c r="BA292">
        <v>7</v>
      </c>
      <c r="BB292" s="78" t="str">
        <f>REPLACE(INDEX(GroupVertices[Group],MATCH(Edges[[#This Row],[Vertex 1]],GroupVertices[Vertex],0)),1,1,"")</f>
        <v>1</v>
      </c>
      <c r="BC292" s="78" t="str">
        <f>REPLACE(INDEX(GroupVertices[Group],MATCH(Edges[[#This Row],[Vertex 2]],GroupVertices[Vertex],0)),1,1,"")</f>
        <v>1</v>
      </c>
      <c r="BD292" s="48">
        <v>4</v>
      </c>
      <c r="BE292" s="49">
        <v>11.764705882352942</v>
      </c>
      <c r="BF292" s="48">
        <v>0</v>
      </c>
      <c r="BG292" s="49">
        <v>0</v>
      </c>
      <c r="BH292" s="48">
        <v>0</v>
      </c>
      <c r="BI292" s="49">
        <v>0</v>
      </c>
      <c r="BJ292" s="48">
        <v>30</v>
      </c>
      <c r="BK292" s="49">
        <v>88.23529411764706</v>
      </c>
      <c r="BL292" s="48">
        <v>34</v>
      </c>
    </row>
    <row r="293" spans="1:64" ht="15">
      <c r="A293" s="64" t="s">
        <v>241</v>
      </c>
      <c r="B293" s="64" t="s">
        <v>241</v>
      </c>
      <c r="C293" s="65" t="s">
        <v>3274</v>
      </c>
      <c r="D293" s="66">
        <v>10</v>
      </c>
      <c r="E293" s="67" t="s">
        <v>136</v>
      </c>
      <c r="F293" s="68">
        <v>12</v>
      </c>
      <c r="G293" s="65"/>
      <c r="H293" s="69"/>
      <c r="I293" s="70"/>
      <c r="J293" s="70"/>
      <c r="K293" s="34" t="s">
        <v>65</v>
      </c>
      <c r="L293" s="77">
        <v>293</v>
      </c>
      <c r="M293" s="77"/>
      <c r="N293" s="72"/>
      <c r="O293" s="79" t="s">
        <v>176</v>
      </c>
      <c r="P293" s="81">
        <v>43502.04523148148</v>
      </c>
      <c r="Q293" s="79" t="s">
        <v>555</v>
      </c>
      <c r="R293" s="79" t="s">
        <v>584</v>
      </c>
      <c r="S293" s="79" t="s">
        <v>590</v>
      </c>
      <c r="T293" s="79"/>
      <c r="U293" s="79"/>
      <c r="V293" s="82" t="s">
        <v>632</v>
      </c>
      <c r="W293" s="81">
        <v>43502.04523148148</v>
      </c>
      <c r="X293" s="82" t="s">
        <v>801</v>
      </c>
      <c r="Y293" s="79">
        <v>34.0522</v>
      </c>
      <c r="Z293" s="79">
        <v>-118.243</v>
      </c>
      <c r="AA293" s="85" t="s">
        <v>964</v>
      </c>
      <c r="AB293" s="79"/>
      <c r="AC293" s="79" t="b">
        <v>0</v>
      </c>
      <c r="AD293" s="79">
        <v>1</v>
      </c>
      <c r="AE293" s="85" t="s">
        <v>1072</v>
      </c>
      <c r="AF293" s="79" t="b">
        <v>0</v>
      </c>
      <c r="AG293" s="79" t="s">
        <v>1154</v>
      </c>
      <c r="AH293" s="79"/>
      <c r="AI293" s="85" t="s">
        <v>1072</v>
      </c>
      <c r="AJ293" s="79" t="b">
        <v>0</v>
      </c>
      <c r="AK293" s="79">
        <v>0</v>
      </c>
      <c r="AL293" s="85" t="s">
        <v>1072</v>
      </c>
      <c r="AM293" s="79" t="s">
        <v>1159</v>
      </c>
      <c r="AN293" s="79" t="b">
        <v>0</v>
      </c>
      <c r="AO293" s="85" t="s">
        <v>964</v>
      </c>
      <c r="AP293" s="79" t="s">
        <v>176</v>
      </c>
      <c r="AQ293" s="79">
        <v>0</v>
      </c>
      <c r="AR293" s="79">
        <v>0</v>
      </c>
      <c r="AS293" s="79" t="s">
        <v>1167</v>
      </c>
      <c r="AT293" s="79" t="s">
        <v>1177</v>
      </c>
      <c r="AU293" s="79" t="s">
        <v>1178</v>
      </c>
      <c r="AV293" s="79" t="s">
        <v>1179</v>
      </c>
      <c r="AW293" s="79" t="s">
        <v>1188</v>
      </c>
      <c r="AX293" s="79" t="s">
        <v>1197</v>
      </c>
      <c r="AY293" s="79" t="s">
        <v>1206</v>
      </c>
      <c r="AZ293" s="82" t="s">
        <v>1208</v>
      </c>
      <c r="BA293">
        <v>7</v>
      </c>
      <c r="BB293" s="78" t="str">
        <f>REPLACE(INDEX(GroupVertices[Group],MATCH(Edges[[#This Row],[Vertex 1]],GroupVertices[Vertex],0)),1,1,"")</f>
        <v>1</v>
      </c>
      <c r="BC293" s="78" t="str">
        <f>REPLACE(INDEX(GroupVertices[Group],MATCH(Edges[[#This Row],[Vertex 2]],GroupVertices[Vertex],0)),1,1,"")</f>
        <v>1</v>
      </c>
      <c r="BD293" s="48">
        <v>0</v>
      </c>
      <c r="BE293" s="49">
        <v>0</v>
      </c>
      <c r="BF293" s="48">
        <v>1</v>
      </c>
      <c r="BG293" s="49">
        <v>2.9411764705882355</v>
      </c>
      <c r="BH293" s="48">
        <v>0</v>
      </c>
      <c r="BI293" s="49">
        <v>0</v>
      </c>
      <c r="BJ293" s="48">
        <v>33</v>
      </c>
      <c r="BK293" s="49">
        <v>97.05882352941177</v>
      </c>
      <c r="BL293" s="48">
        <v>34</v>
      </c>
    </row>
    <row r="294" spans="1:64" ht="15">
      <c r="A294" s="64" t="s">
        <v>241</v>
      </c>
      <c r="B294" s="64" t="s">
        <v>241</v>
      </c>
      <c r="C294" s="65" t="s">
        <v>3274</v>
      </c>
      <c r="D294" s="66">
        <v>10</v>
      </c>
      <c r="E294" s="67" t="s">
        <v>136</v>
      </c>
      <c r="F294" s="68">
        <v>12</v>
      </c>
      <c r="G294" s="65"/>
      <c r="H294" s="69"/>
      <c r="I294" s="70"/>
      <c r="J294" s="70"/>
      <c r="K294" s="34" t="s">
        <v>65</v>
      </c>
      <c r="L294" s="77">
        <v>294</v>
      </c>
      <c r="M294" s="77"/>
      <c r="N294" s="72"/>
      <c r="O294" s="79" t="s">
        <v>176</v>
      </c>
      <c r="P294" s="81">
        <v>43504.85381944444</v>
      </c>
      <c r="Q294" s="79" t="s">
        <v>556</v>
      </c>
      <c r="R294" s="82" t="s">
        <v>585</v>
      </c>
      <c r="S294" s="79" t="s">
        <v>588</v>
      </c>
      <c r="T294" s="79"/>
      <c r="U294" s="79"/>
      <c r="V294" s="82" t="s">
        <v>632</v>
      </c>
      <c r="W294" s="81">
        <v>43504.85381944444</v>
      </c>
      <c r="X294" s="82" t="s">
        <v>802</v>
      </c>
      <c r="Y294" s="79">
        <v>33.9913</v>
      </c>
      <c r="Z294" s="79">
        <v>-118.4589</v>
      </c>
      <c r="AA294" s="85" t="s">
        <v>965</v>
      </c>
      <c r="AB294" s="79"/>
      <c r="AC294" s="79" t="b">
        <v>0</v>
      </c>
      <c r="AD294" s="79">
        <v>0</v>
      </c>
      <c r="AE294" s="85" t="s">
        <v>1072</v>
      </c>
      <c r="AF294" s="79" t="b">
        <v>0</v>
      </c>
      <c r="AG294" s="79" t="s">
        <v>1154</v>
      </c>
      <c r="AH294" s="79"/>
      <c r="AI294" s="85" t="s">
        <v>1072</v>
      </c>
      <c r="AJ294" s="79" t="b">
        <v>0</v>
      </c>
      <c r="AK294" s="79">
        <v>0</v>
      </c>
      <c r="AL294" s="85" t="s">
        <v>1072</v>
      </c>
      <c r="AM294" s="79" t="s">
        <v>1159</v>
      </c>
      <c r="AN294" s="79" t="b">
        <v>0</v>
      </c>
      <c r="AO294" s="85" t="s">
        <v>965</v>
      </c>
      <c r="AP294" s="79" t="s">
        <v>176</v>
      </c>
      <c r="AQ294" s="79">
        <v>0</v>
      </c>
      <c r="AR294" s="79">
        <v>0</v>
      </c>
      <c r="AS294" s="79" t="s">
        <v>1167</v>
      </c>
      <c r="AT294" s="79" t="s">
        <v>1177</v>
      </c>
      <c r="AU294" s="79" t="s">
        <v>1178</v>
      </c>
      <c r="AV294" s="79" t="s">
        <v>1179</v>
      </c>
      <c r="AW294" s="79" t="s">
        <v>1188</v>
      </c>
      <c r="AX294" s="79" t="s">
        <v>1197</v>
      </c>
      <c r="AY294" s="79" t="s">
        <v>1206</v>
      </c>
      <c r="AZ294" s="82" t="s">
        <v>1208</v>
      </c>
      <c r="BA294">
        <v>7</v>
      </c>
      <c r="BB294" s="78" t="str">
        <f>REPLACE(INDEX(GroupVertices[Group],MATCH(Edges[[#This Row],[Vertex 1]],GroupVertices[Vertex],0)),1,1,"")</f>
        <v>1</v>
      </c>
      <c r="BC294" s="78" t="str">
        <f>REPLACE(INDEX(GroupVertices[Group],MATCH(Edges[[#This Row],[Vertex 2]],GroupVertices[Vertex],0)),1,1,"")</f>
        <v>1</v>
      </c>
      <c r="BD294" s="48">
        <v>1</v>
      </c>
      <c r="BE294" s="49">
        <v>3.7037037037037037</v>
      </c>
      <c r="BF294" s="48">
        <v>0</v>
      </c>
      <c r="BG294" s="49">
        <v>0</v>
      </c>
      <c r="BH294" s="48">
        <v>0</v>
      </c>
      <c r="BI294" s="49">
        <v>0</v>
      </c>
      <c r="BJ294" s="48">
        <v>26</v>
      </c>
      <c r="BK294" s="49">
        <v>96.29629629629629</v>
      </c>
      <c r="BL294" s="48">
        <v>27</v>
      </c>
    </row>
    <row r="295" spans="1:64" ht="15">
      <c r="A295" s="64" t="s">
        <v>241</v>
      </c>
      <c r="B295" s="64" t="s">
        <v>251</v>
      </c>
      <c r="C295" s="65" t="s">
        <v>3274</v>
      </c>
      <c r="D295" s="66">
        <v>10</v>
      </c>
      <c r="E295" s="67" t="s">
        <v>136</v>
      </c>
      <c r="F295" s="68">
        <v>12</v>
      </c>
      <c r="G295" s="65"/>
      <c r="H295" s="69"/>
      <c r="I295" s="70"/>
      <c r="J295" s="70"/>
      <c r="K295" s="34" t="s">
        <v>66</v>
      </c>
      <c r="L295" s="77">
        <v>295</v>
      </c>
      <c r="M295" s="77"/>
      <c r="N295" s="72"/>
      <c r="O295" s="79" t="s">
        <v>402</v>
      </c>
      <c r="P295" s="81">
        <v>43509.035844907405</v>
      </c>
      <c r="Q295" s="79" t="s">
        <v>529</v>
      </c>
      <c r="R295" s="79"/>
      <c r="S295" s="79"/>
      <c r="T295" s="79"/>
      <c r="U295" s="79"/>
      <c r="V295" s="82" t="s">
        <v>632</v>
      </c>
      <c r="W295" s="81">
        <v>43509.035844907405</v>
      </c>
      <c r="X295" s="82" t="s">
        <v>775</v>
      </c>
      <c r="Y295" s="79"/>
      <c r="Z295" s="79"/>
      <c r="AA295" s="85" t="s">
        <v>938</v>
      </c>
      <c r="AB295" s="85" t="s">
        <v>1049</v>
      </c>
      <c r="AC295" s="79" t="b">
        <v>0</v>
      </c>
      <c r="AD295" s="79">
        <v>0</v>
      </c>
      <c r="AE295" s="85" t="s">
        <v>1136</v>
      </c>
      <c r="AF295" s="79" t="b">
        <v>0</v>
      </c>
      <c r="AG295" s="79" t="s">
        <v>1154</v>
      </c>
      <c r="AH295" s="79"/>
      <c r="AI295" s="85" t="s">
        <v>1072</v>
      </c>
      <c r="AJ295" s="79" t="b">
        <v>0</v>
      </c>
      <c r="AK295" s="79">
        <v>0</v>
      </c>
      <c r="AL295" s="85" t="s">
        <v>1072</v>
      </c>
      <c r="AM295" s="79" t="s">
        <v>1160</v>
      </c>
      <c r="AN295" s="79" t="b">
        <v>0</v>
      </c>
      <c r="AO295" s="85" t="s">
        <v>1049</v>
      </c>
      <c r="AP295" s="79" t="s">
        <v>176</v>
      </c>
      <c r="AQ295" s="79">
        <v>0</v>
      </c>
      <c r="AR295" s="79">
        <v>0</v>
      </c>
      <c r="AS295" s="79"/>
      <c r="AT295" s="79"/>
      <c r="AU295" s="79"/>
      <c r="AV295" s="79"/>
      <c r="AW295" s="79"/>
      <c r="AX295" s="79"/>
      <c r="AY295" s="79"/>
      <c r="AZ295" s="79"/>
      <c r="BA295">
        <v>6</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241</v>
      </c>
      <c r="B296" s="64" t="s">
        <v>241</v>
      </c>
      <c r="C296" s="65" t="s">
        <v>3274</v>
      </c>
      <c r="D296" s="66">
        <v>10</v>
      </c>
      <c r="E296" s="67" t="s">
        <v>136</v>
      </c>
      <c r="F296" s="68">
        <v>12</v>
      </c>
      <c r="G296" s="65"/>
      <c r="H296" s="69"/>
      <c r="I296" s="70"/>
      <c r="J296" s="70"/>
      <c r="K296" s="34" t="s">
        <v>65</v>
      </c>
      <c r="L296" s="77">
        <v>296</v>
      </c>
      <c r="M296" s="77"/>
      <c r="N296" s="72"/>
      <c r="O296" s="79" t="s">
        <v>176</v>
      </c>
      <c r="P296" s="81">
        <v>43509.90638888889</v>
      </c>
      <c r="Q296" s="79" t="s">
        <v>557</v>
      </c>
      <c r="R296" s="82" t="s">
        <v>586</v>
      </c>
      <c r="S296" s="79" t="s">
        <v>588</v>
      </c>
      <c r="T296" s="79" t="s">
        <v>602</v>
      </c>
      <c r="U296" s="79"/>
      <c r="V296" s="82" t="s">
        <v>632</v>
      </c>
      <c r="W296" s="81">
        <v>43509.90638888889</v>
      </c>
      <c r="X296" s="82" t="s">
        <v>803</v>
      </c>
      <c r="Y296" s="79">
        <v>37.740369</v>
      </c>
      <c r="Z296" s="79">
        <v>-122.198397</v>
      </c>
      <c r="AA296" s="85" t="s">
        <v>966</v>
      </c>
      <c r="AB296" s="79"/>
      <c r="AC296" s="79" t="b">
        <v>0</v>
      </c>
      <c r="AD296" s="79">
        <v>1</v>
      </c>
      <c r="AE296" s="85" t="s">
        <v>1072</v>
      </c>
      <c r="AF296" s="79" t="b">
        <v>0</v>
      </c>
      <c r="AG296" s="79" t="s">
        <v>1154</v>
      </c>
      <c r="AH296" s="79"/>
      <c r="AI296" s="85" t="s">
        <v>1072</v>
      </c>
      <c r="AJ296" s="79" t="b">
        <v>0</v>
      </c>
      <c r="AK296" s="79">
        <v>0</v>
      </c>
      <c r="AL296" s="85" t="s">
        <v>1072</v>
      </c>
      <c r="AM296" s="79" t="s">
        <v>1159</v>
      </c>
      <c r="AN296" s="79" t="b">
        <v>0</v>
      </c>
      <c r="AO296" s="85" t="s">
        <v>966</v>
      </c>
      <c r="AP296" s="79" t="s">
        <v>176</v>
      </c>
      <c r="AQ296" s="79">
        <v>0</v>
      </c>
      <c r="AR296" s="79">
        <v>0</v>
      </c>
      <c r="AS296" s="79" t="s">
        <v>1175</v>
      </c>
      <c r="AT296" s="79" t="s">
        <v>1177</v>
      </c>
      <c r="AU296" s="79" t="s">
        <v>1178</v>
      </c>
      <c r="AV296" s="79" t="s">
        <v>1186</v>
      </c>
      <c r="AW296" s="79" t="s">
        <v>1195</v>
      </c>
      <c r="AX296" s="79" t="s">
        <v>1204</v>
      </c>
      <c r="AY296" s="79" t="s">
        <v>1206</v>
      </c>
      <c r="AZ296" s="82" t="s">
        <v>1215</v>
      </c>
      <c r="BA296">
        <v>7</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23</v>
      </c>
      <c r="BK296" s="49">
        <v>100</v>
      </c>
      <c r="BL296" s="48">
        <v>23</v>
      </c>
    </row>
    <row r="297" spans="1:64" ht="15">
      <c r="A297" s="64" t="s">
        <v>241</v>
      </c>
      <c r="B297" s="64" t="s">
        <v>241</v>
      </c>
      <c r="C297" s="65" t="s">
        <v>3274</v>
      </c>
      <c r="D297" s="66">
        <v>10</v>
      </c>
      <c r="E297" s="67" t="s">
        <v>136</v>
      </c>
      <c r="F297" s="68">
        <v>12</v>
      </c>
      <c r="G297" s="65"/>
      <c r="H297" s="69"/>
      <c r="I297" s="70"/>
      <c r="J297" s="70"/>
      <c r="K297" s="34" t="s">
        <v>65</v>
      </c>
      <c r="L297" s="77">
        <v>297</v>
      </c>
      <c r="M297" s="77"/>
      <c r="N297" s="72"/>
      <c r="O297" s="79" t="s">
        <v>176</v>
      </c>
      <c r="P297" s="81">
        <v>43511.095358796294</v>
      </c>
      <c r="Q297" s="79" t="s">
        <v>558</v>
      </c>
      <c r="R297" s="79"/>
      <c r="S297" s="79"/>
      <c r="T297" s="79"/>
      <c r="U297" s="79"/>
      <c r="V297" s="82" t="s">
        <v>632</v>
      </c>
      <c r="W297" s="81">
        <v>43511.095358796294</v>
      </c>
      <c r="X297" s="82" t="s">
        <v>804</v>
      </c>
      <c r="Y297" s="79"/>
      <c r="Z297" s="79"/>
      <c r="AA297" s="85" t="s">
        <v>967</v>
      </c>
      <c r="AB297" s="79"/>
      <c r="AC297" s="79" t="b">
        <v>0</v>
      </c>
      <c r="AD297" s="79">
        <v>6</v>
      </c>
      <c r="AE297" s="85" t="s">
        <v>1072</v>
      </c>
      <c r="AF297" s="79" t="b">
        <v>0</v>
      </c>
      <c r="AG297" s="79" t="s">
        <v>1154</v>
      </c>
      <c r="AH297" s="79"/>
      <c r="AI297" s="85" t="s">
        <v>1072</v>
      </c>
      <c r="AJ297" s="79" t="b">
        <v>0</v>
      </c>
      <c r="AK297" s="79">
        <v>0</v>
      </c>
      <c r="AL297" s="85" t="s">
        <v>1072</v>
      </c>
      <c r="AM297" s="79" t="s">
        <v>1160</v>
      </c>
      <c r="AN297" s="79" t="b">
        <v>0</v>
      </c>
      <c r="AO297" s="85" t="s">
        <v>967</v>
      </c>
      <c r="AP297" s="79" t="s">
        <v>176</v>
      </c>
      <c r="AQ297" s="79">
        <v>0</v>
      </c>
      <c r="AR297" s="79">
        <v>0</v>
      </c>
      <c r="AS297" s="79" t="s">
        <v>1176</v>
      </c>
      <c r="AT297" s="79" t="s">
        <v>1177</v>
      </c>
      <c r="AU297" s="79" t="s">
        <v>1178</v>
      </c>
      <c r="AV297" s="79" t="s">
        <v>1187</v>
      </c>
      <c r="AW297" s="79" t="s">
        <v>1196</v>
      </c>
      <c r="AX297" s="79" t="s">
        <v>1205</v>
      </c>
      <c r="AY297" s="79" t="s">
        <v>1206</v>
      </c>
      <c r="AZ297" s="82" t="s">
        <v>1216</v>
      </c>
      <c r="BA297">
        <v>7</v>
      </c>
      <c r="BB297" s="78" t="str">
        <f>REPLACE(INDEX(GroupVertices[Group],MATCH(Edges[[#This Row],[Vertex 1]],GroupVertices[Vertex],0)),1,1,"")</f>
        <v>1</v>
      </c>
      <c r="BC297" s="78" t="str">
        <f>REPLACE(INDEX(GroupVertices[Group],MATCH(Edges[[#This Row],[Vertex 2]],GroupVertices[Vertex],0)),1,1,"")</f>
        <v>1</v>
      </c>
      <c r="BD297" s="48">
        <v>1</v>
      </c>
      <c r="BE297" s="49">
        <v>3.8461538461538463</v>
      </c>
      <c r="BF297" s="48">
        <v>0</v>
      </c>
      <c r="BG297" s="49">
        <v>0</v>
      </c>
      <c r="BH297" s="48">
        <v>0</v>
      </c>
      <c r="BI297" s="49">
        <v>0</v>
      </c>
      <c r="BJ297" s="48">
        <v>25</v>
      </c>
      <c r="BK297" s="49">
        <v>96.15384615384616</v>
      </c>
      <c r="BL297" s="48">
        <v>26</v>
      </c>
    </row>
    <row r="298" spans="1:64" ht="15">
      <c r="A298" s="64" t="s">
        <v>241</v>
      </c>
      <c r="B298" s="64" t="s">
        <v>241</v>
      </c>
      <c r="C298" s="65" t="s">
        <v>3274</v>
      </c>
      <c r="D298" s="66">
        <v>10</v>
      </c>
      <c r="E298" s="67" t="s">
        <v>136</v>
      </c>
      <c r="F298" s="68">
        <v>12</v>
      </c>
      <c r="G298" s="65"/>
      <c r="H298" s="69"/>
      <c r="I298" s="70"/>
      <c r="J298" s="70"/>
      <c r="K298" s="34" t="s">
        <v>65</v>
      </c>
      <c r="L298" s="77">
        <v>298</v>
      </c>
      <c r="M298" s="77"/>
      <c r="N298" s="72"/>
      <c r="O298" s="79" t="s">
        <v>176</v>
      </c>
      <c r="P298" s="81">
        <v>43511.83541666667</v>
      </c>
      <c r="Q298" s="79" t="s">
        <v>559</v>
      </c>
      <c r="R298" s="82" t="s">
        <v>587</v>
      </c>
      <c r="S298" s="79" t="s">
        <v>588</v>
      </c>
      <c r="T298" s="79"/>
      <c r="U298" s="79"/>
      <c r="V298" s="82" t="s">
        <v>632</v>
      </c>
      <c r="W298" s="81">
        <v>43511.83541666667</v>
      </c>
      <c r="X298" s="82" t="s">
        <v>805</v>
      </c>
      <c r="Y298" s="79">
        <v>34.0522</v>
      </c>
      <c r="Z298" s="79">
        <v>-118.243</v>
      </c>
      <c r="AA298" s="85" t="s">
        <v>968</v>
      </c>
      <c r="AB298" s="79"/>
      <c r="AC298" s="79" t="b">
        <v>0</v>
      </c>
      <c r="AD298" s="79">
        <v>4</v>
      </c>
      <c r="AE298" s="85" t="s">
        <v>1072</v>
      </c>
      <c r="AF298" s="79" t="b">
        <v>0</v>
      </c>
      <c r="AG298" s="79" t="s">
        <v>1154</v>
      </c>
      <c r="AH298" s="79"/>
      <c r="AI298" s="85" t="s">
        <v>1072</v>
      </c>
      <c r="AJ298" s="79" t="b">
        <v>0</v>
      </c>
      <c r="AK298" s="79">
        <v>0</v>
      </c>
      <c r="AL298" s="85" t="s">
        <v>1072</v>
      </c>
      <c r="AM298" s="79" t="s">
        <v>1159</v>
      </c>
      <c r="AN298" s="79" t="b">
        <v>0</v>
      </c>
      <c r="AO298" s="85" t="s">
        <v>968</v>
      </c>
      <c r="AP298" s="79" t="s">
        <v>176</v>
      </c>
      <c r="AQ298" s="79">
        <v>0</v>
      </c>
      <c r="AR298" s="79">
        <v>0</v>
      </c>
      <c r="AS298" s="79" t="s">
        <v>1167</v>
      </c>
      <c r="AT298" s="79" t="s">
        <v>1177</v>
      </c>
      <c r="AU298" s="79" t="s">
        <v>1178</v>
      </c>
      <c r="AV298" s="79" t="s">
        <v>1179</v>
      </c>
      <c r="AW298" s="79" t="s">
        <v>1188</v>
      </c>
      <c r="AX298" s="79" t="s">
        <v>1197</v>
      </c>
      <c r="AY298" s="79" t="s">
        <v>1206</v>
      </c>
      <c r="AZ298" s="82" t="s">
        <v>1208</v>
      </c>
      <c r="BA298">
        <v>7</v>
      </c>
      <c r="BB298" s="78" t="str">
        <f>REPLACE(INDEX(GroupVertices[Group],MATCH(Edges[[#This Row],[Vertex 1]],GroupVertices[Vertex],0)),1,1,"")</f>
        <v>1</v>
      </c>
      <c r="BC298" s="78" t="str">
        <f>REPLACE(INDEX(GroupVertices[Group],MATCH(Edges[[#This Row],[Vertex 2]],GroupVertices[Vertex],0)),1,1,"")</f>
        <v>1</v>
      </c>
      <c r="BD298" s="48">
        <v>3</v>
      </c>
      <c r="BE298" s="49">
        <v>9.67741935483871</v>
      </c>
      <c r="BF298" s="48">
        <v>0</v>
      </c>
      <c r="BG298" s="49">
        <v>0</v>
      </c>
      <c r="BH298" s="48">
        <v>0</v>
      </c>
      <c r="BI298" s="49">
        <v>0</v>
      </c>
      <c r="BJ298" s="48">
        <v>28</v>
      </c>
      <c r="BK298" s="49">
        <v>90.3225806451613</v>
      </c>
      <c r="BL298" s="48">
        <v>31</v>
      </c>
    </row>
    <row r="299" spans="1:64" ht="15">
      <c r="A299" s="64" t="s">
        <v>241</v>
      </c>
      <c r="B299" s="64" t="s">
        <v>251</v>
      </c>
      <c r="C299" s="65" t="s">
        <v>3274</v>
      </c>
      <c r="D299" s="66">
        <v>10</v>
      </c>
      <c r="E299" s="67" t="s">
        <v>136</v>
      </c>
      <c r="F299" s="68">
        <v>12</v>
      </c>
      <c r="G299" s="65"/>
      <c r="H299" s="69"/>
      <c r="I299" s="70"/>
      <c r="J299" s="70"/>
      <c r="K299" s="34" t="s">
        <v>66</v>
      </c>
      <c r="L299" s="77">
        <v>299</v>
      </c>
      <c r="M299" s="77"/>
      <c r="N299" s="72"/>
      <c r="O299" s="79" t="s">
        <v>402</v>
      </c>
      <c r="P299" s="81">
        <v>43514.975266203706</v>
      </c>
      <c r="Q299" s="79" t="s">
        <v>560</v>
      </c>
      <c r="R299" s="79"/>
      <c r="S299" s="79"/>
      <c r="T299" s="79"/>
      <c r="U299" s="79"/>
      <c r="V299" s="82" t="s">
        <v>632</v>
      </c>
      <c r="W299" s="81">
        <v>43514.975266203706</v>
      </c>
      <c r="X299" s="82" t="s">
        <v>806</v>
      </c>
      <c r="Y299" s="79"/>
      <c r="Z299" s="79"/>
      <c r="AA299" s="85" t="s">
        <v>969</v>
      </c>
      <c r="AB299" s="85" t="s">
        <v>1070</v>
      </c>
      <c r="AC299" s="79" t="b">
        <v>0</v>
      </c>
      <c r="AD299" s="79">
        <v>1</v>
      </c>
      <c r="AE299" s="85" t="s">
        <v>1136</v>
      </c>
      <c r="AF299" s="79" t="b">
        <v>0</v>
      </c>
      <c r="AG299" s="79" t="s">
        <v>1154</v>
      </c>
      <c r="AH299" s="79"/>
      <c r="AI299" s="85" t="s">
        <v>1072</v>
      </c>
      <c r="AJ299" s="79" t="b">
        <v>0</v>
      </c>
      <c r="AK299" s="79">
        <v>0</v>
      </c>
      <c r="AL299" s="85" t="s">
        <v>1072</v>
      </c>
      <c r="AM299" s="79" t="s">
        <v>1160</v>
      </c>
      <c r="AN299" s="79" t="b">
        <v>0</v>
      </c>
      <c r="AO299" s="85" t="s">
        <v>1070</v>
      </c>
      <c r="AP299" s="79" t="s">
        <v>176</v>
      </c>
      <c r="AQ299" s="79">
        <v>0</v>
      </c>
      <c r="AR299" s="79">
        <v>0</v>
      </c>
      <c r="AS299" s="79"/>
      <c r="AT299" s="79"/>
      <c r="AU299" s="79"/>
      <c r="AV299" s="79"/>
      <c r="AW299" s="79"/>
      <c r="AX299" s="79"/>
      <c r="AY299" s="79"/>
      <c r="AZ299" s="79"/>
      <c r="BA299">
        <v>6</v>
      </c>
      <c r="BB299" s="78" t="str">
        <f>REPLACE(INDEX(GroupVertices[Group],MATCH(Edges[[#This Row],[Vertex 1]],GroupVertices[Vertex],0)),1,1,"")</f>
        <v>1</v>
      </c>
      <c r="BC299" s="78" t="str">
        <f>REPLACE(INDEX(GroupVertices[Group],MATCH(Edges[[#This Row],[Vertex 2]],GroupVertices[Vertex],0)),1,1,"")</f>
        <v>4</v>
      </c>
      <c r="BD299" s="48">
        <v>0</v>
      </c>
      <c r="BE299" s="49">
        <v>0</v>
      </c>
      <c r="BF299" s="48">
        <v>0</v>
      </c>
      <c r="BG299" s="49">
        <v>0</v>
      </c>
      <c r="BH299" s="48">
        <v>0</v>
      </c>
      <c r="BI299" s="49">
        <v>0</v>
      </c>
      <c r="BJ299" s="48">
        <v>8</v>
      </c>
      <c r="BK299" s="49">
        <v>100</v>
      </c>
      <c r="BL299" s="48">
        <v>8</v>
      </c>
    </row>
    <row r="300" spans="1:64" ht="15">
      <c r="A300" s="64" t="s">
        <v>241</v>
      </c>
      <c r="B300" s="64" t="s">
        <v>251</v>
      </c>
      <c r="C300" s="65" t="s">
        <v>3274</v>
      </c>
      <c r="D300" s="66">
        <v>10</v>
      </c>
      <c r="E300" s="67" t="s">
        <v>136</v>
      </c>
      <c r="F300" s="68">
        <v>12</v>
      </c>
      <c r="G300" s="65"/>
      <c r="H300" s="69"/>
      <c r="I300" s="70"/>
      <c r="J300" s="70"/>
      <c r="K300" s="34" t="s">
        <v>66</v>
      </c>
      <c r="L300" s="77">
        <v>300</v>
      </c>
      <c r="M300" s="77"/>
      <c r="N300" s="72"/>
      <c r="O300" s="79" t="s">
        <v>402</v>
      </c>
      <c r="P300" s="81">
        <v>43515.03024305555</v>
      </c>
      <c r="Q300" s="79" t="s">
        <v>548</v>
      </c>
      <c r="R300" s="79"/>
      <c r="S300" s="79"/>
      <c r="T300" s="79"/>
      <c r="U300" s="79"/>
      <c r="V300" s="82" t="s">
        <v>632</v>
      </c>
      <c r="W300" s="81">
        <v>43515.03024305555</v>
      </c>
      <c r="X300" s="82" t="s">
        <v>794</v>
      </c>
      <c r="Y300" s="79"/>
      <c r="Z300" s="79"/>
      <c r="AA300" s="85" t="s">
        <v>957</v>
      </c>
      <c r="AB300" s="85" t="s">
        <v>958</v>
      </c>
      <c r="AC300" s="79" t="b">
        <v>0</v>
      </c>
      <c r="AD300" s="79">
        <v>0</v>
      </c>
      <c r="AE300" s="85" t="s">
        <v>1136</v>
      </c>
      <c r="AF300" s="79" t="b">
        <v>0</v>
      </c>
      <c r="AG300" s="79" t="s">
        <v>1154</v>
      </c>
      <c r="AH300" s="79"/>
      <c r="AI300" s="85" t="s">
        <v>1072</v>
      </c>
      <c r="AJ300" s="79" t="b">
        <v>0</v>
      </c>
      <c r="AK300" s="79">
        <v>0</v>
      </c>
      <c r="AL300" s="85" t="s">
        <v>1072</v>
      </c>
      <c r="AM300" s="79" t="s">
        <v>1160</v>
      </c>
      <c r="AN300" s="79" t="b">
        <v>0</v>
      </c>
      <c r="AO300" s="85" t="s">
        <v>958</v>
      </c>
      <c r="AP300" s="79" t="s">
        <v>176</v>
      </c>
      <c r="AQ300" s="79">
        <v>0</v>
      </c>
      <c r="AR300" s="79">
        <v>0</v>
      </c>
      <c r="AS300" s="79" t="s">
        <v>1171</v>
      </c>
      <c r="AT300" s="79" t="s">
        <v>1177</v>
      </c>
      <c r="AU300" s="79" t="s">
        <v>1178</v>
      </c>
      <c r="AV300" s="79" t="s">
        <v>1183</v>
      </c>
      <c r="AW300" s="79" t="s">
        <v>1192</v>
      </c>
      <c r="AX300" s="79" t="s">
        <v>1201</v>
      </c>
      <c r="AY300" s="79" t="s">
        <v>1207</v>
      </c>
      <c r="AZ300" s="82" t="s">
        <v>1212</v>
      </c>
      <c r="BA300">
        <v>6</v>
      </c>
      <c r="BB300" s="78" t="str">
        <f>REPLACE(INDEX(GroupVertices[Group],MATCH(Edges[[#This Row],[Vertex 1]],GroupVertices[Vertex],0)),1,1,"")</f>
        <v>1</v>
      </c>
      <c r="BC300" s="78" t="str">
        <f>REPLACE(INDEX(GroupVertices[Group],MATCH(Edges[[#This Row],[Vertex 2]],GroupVertices[Vertex],0)),1,1,"")</f>
        <v>4</v>
      </c>
      <c r="BD300" s="48"/>
      <c r="BE300" s="49"/>
      <c r="BF300" s="48"/>
      <c r="BG300" s="49"/>
      <c r="BH300" s="48"/>
      <c r="BI300" s="49"/>
      <c r="BJ300" s="48"/>
      <c r="BK300" s="49"/>
      <c r="BL300" s="48"/>
    </row>
    <row r="301" spans="1:64" ht="15">
      <c r="A301" s="64" t="s">
        <v>253</v>
      </c>
      <c r="B301" s="64" t="s">
        <v>241</v>
      </c>
      <c r="C301" s="65" t="s">
        <v>3273</v>
      </c>
      <c r="D301" s="66">
        <v>3</v>
      </c>
      <c r="E301" s="67" t="s">
        <v>132</v>
      </c>
      <c r="F301" s="68">
        <v>35</v>
      </c>
      <c r="G301" s="65"/>
      <c r="H301" s="69"/>
      <c r="I301" s="70"/>
      <c r="J301" s="70"/>
      <c r="K301" s="34" t="s">
        <v>65</v>
      </c>
      <c r="L301" s="77">
        <v>301</v>
      </c>
      <c r="M301" s="77"/>
      <c r="N301" s="72"/>
      <c r="O301" s="79" t="s">
        <v>401</v>
      </c>
      <c r="P301" s="81">
        <v>43515.03832175926</v>
      </c>
      <c r="Q301" s="79" t="s">
        <v>561</v>
      </c>
      <c r="R301" s="79"/>
      <c r="S301" s="79"/>
      <c r="T301" s="79"/>
      <c r="U301" s="79"/>
      <c r="V301" s="82" t="s">
        <v>644</v>
      </c>
      <c r="W301" s="81">
        <v>43515.03832175926</v>
      </c>
      <c r="X301" s="82" t="s">
        <v>807</v>
      </c>
      <c r="Y301" s="79"/>
      <c r="Z301" s="79"/>
      <c r="AA301" s="85" t="s">
        <v>970</v>
      </c>
      <c r="AB301" s="85" t="s">
        <v>958</v>
      </c>
      <c r="AC301" s="79" t="b">
        <v>0</v>
      </c>
      <c r="AD301" s="79">
        <v>0</v>
      </c>
      <c r="AE301" s="85" t="s">
        <v>1136</v>
      </c>
      <c r="AF301" s="79" t="b">
        <v>0</v>
      </c>
      <c r="AG301" s="79" t="s">
        <v>1156</v>
      </c>
      <c r="AH301" s="79"/>
      <c r="AI301" s="85" t="s">
        <v>1072</v>
      </c>
      <c r="AJ301" s="79" t="b">
        <v>0</v>
      </c>
      <c r="AK301" s="79">
        <v>0</v>
      </c>
      <c r="AL301" s="85" t="s">
        <v>1072</v>
      </c>
      <c r="AM301" s="79" t="s">
        <v>1160</v>
      </c>
      <c r="AN301" s="79" t="b">
        <v>0</v>
      </c>
      <c r="AO301" s="85" t="s">
        <v>958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1</v>
      </c>
      <c r="BD301" s="48"/>
      <c r="BE301" s="49"/>
      <c r="BF301" s="48"/>
      <c r="BG301" s="49"/>
      <c r="BH301" s="48"/>
      <c r="BI301" s="49"/>
      <c r="BJ301" s="48"/>
      <c r="BK301" s="49"/>
      <c r="BL301" s="48"/>
    </row>
    <row r="302" spans="1:64" ht="15">
      <c r="A302" s="64" t="s">
        <v>253</v>
      </c>
      <c r="B302" s="64" t="s">
        <v>251</v>
      </c>
      <c r="C302" s="65" t="s">
        <v>3273</v>
      </c>
      <c r="D302" s="66">
        <v>3</v>
      </c>
      <c r="E302" s="67" t="s">
        <v>132</v>
      </c>
      <c r="F302" s="68">
        <v>35</v>
      </c>
      <c r="G302" s="65"/>
      <c r="H302" s="69"/>
      <c r="I302" s="70"/>
      <c r="J302" s="70"/>
      <c r="K302" s="34" t="s">
        <v>65</v>
      </c>
      <c r="L302" s="77">
        <v>302</v>
      </c>
      <c r="M302" s="77"/>
      <c r="N302" s="72"/>
      <c r="O302" s="79" t="s">
        <v>402</v>
      </c>
      <c r="P302" s="81">
        <v>43515.03832175926</v>
      </c>
      <c r="Q302" s="79" t="s">
        <v>561</v>
      </c>
      <c r="R302" s="79"/>
      <c r="S302" s="79"/>
      <c r="T302" s="79"/>
      <c r="U302" s="79"/>
      <c r="V302" s="82" t="s">
        <v>644</v>
      </c>
      <c r="W302" s="81">
        <v>43515.03832175926</v>
      </c>
      <c r="X302" s="82" t="s">
        <v>807</v>
      </c>
      <c r="Y302" s="79"/>
      <c r="Z302" s="79"/>
      <c r="AA302" s="85" t="s">
        <v>970</v>
      </c>
      <c r="AB302" s="85" t="s">
        <v>958</v>
      </c>
      <c r="AC302" s="79" t="b">
        <v>0</v>
      </c>
      <c r="AD302" s="79">
        <v>0</v>
      </c>
      <c r="AE302" s="85" t="s">
        <v>1136</v>
      </c>
      <c r="AF302" s="79" t="b">
        <v>0</v>
      </c>
      <c r="AG302" s="79" t="s">
        <v>1156</v>
      </c>
      <c r="AH302" s="79"/>
      <c r="AI302" s="85" t="s">
        <v>1072</v>
      </c>
      <c r="AJ302" s="79" t="b">
        <v>0</v>
      </c>
      <c r="AK302" s="79">
        <v>0</v>
      </c>
      <c r="AL302" s="85" t="s">
        <v>1072</v>
      </c>
      <c r="AM302" s="79" t="s">
        <v>1160</v>
      </c>
      <c r="AN302" s="79" t="b">
        <v>0</v>
      </c>
      <c r="AO302" s="85" t="s">
        <v>958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4</v>
      </c>
      <c r="BD302" s="48">
        <v>0</v>
      </c>
      <c r="BE302" s="49">
        <v>0</v>
      </c>
      <c r="BF302" s="48">
        <v>0</v>
      </c>
      <c r="BG302" s="49">
        <v>0</v>
      </c>
      <c r="BH302" s="48">
        <v>0</v>
      </c>
      <c r="BI302" s="49">
        <v>0</v>
      </c>
      <c r="BJ302" s="48">
        <v>3</v>
      </c>
      <c r="BK302" s="49">
        <v>100</v>
      </c>
      <c r="BL302"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2"/>
    <dataValidation allowBlank="1" showErrorMessage="1" sqref="N2:N3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2"/>
    <dataValidation allowBlank="1" showInputMessage="1" promptTitle="Edge Color" prompt="To select an optional edge color, right-click and select Select Color on the right-click menu." sqref="C3:C302"/>
    <dataValidation allowBlank="1" showInputMessage="1" promptTitle="Edge Width" prompt="Enter an optional edge width between 1 and 10." errorTitle="Invalid Edge Width" error="The optional edge width must be a whole number between 1 and 10." sqref="D3:D302"/>
    <dataValidation allowBlank="1" showInputMessage="1" promptTitle="Edge Opacity" prompt="Enter an optional edge opacity between 0 (transparent) and 100 (opaque)." errorTitle="Invalid Edge Opacity" error="The optional edge opacity must be a whole number between 0 and 10." sqref="F3:F3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2">
      <formula1>ValidEdgeVisibilities</formula1>
    </dataValidation>
    <dataValidation allowBlank="1" showInputMessage="1" showErrorMessage="1" promptTitle="Vertex 1 Name" prompt="Enter the name of the edge's first vertex." sqref="A3:A302"/>
    <dataValidation allowBlank="1" showInputMessage="1" showErrorMessage="1" promptTitle="Vertex 2 Name" prompt="Enter the name of the edge's second vertex." sqref="B3:B302"/>
    <dataValidation allowBlank="1" showInputMessage="1" showErrorMessage="1" promptTitle="Edge Label" prompt="Enter an optional edge label." errorTitle="Invalid Edge Visibility" error="You have entered an unrecognized edge visibility.  Try selecting from the drop-down list instead." sqref="H3:H3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2"/>
  </dataValidations>
  <hyperlinks>
    <hyperlink ref="R6" r:id="rId1" display="https://www.instagram.com/p/BrA92uEnhXR/?utm_source=ig_twitter_share&amp;igshid=1sbj9hcfndh1u"/>
    <hyperlink ref="R36" r:id="rId2" display="https://twitter.com/i/web/status/1074330425923985409"/>
    <hyperlink ref="R37" r:id="rId3" display="https://twitter.com/i/web/status/1078082452759986176"/>
    <hyperlink ref="R38" r:id="rId4" display="https://twitter.com/i/web/status/1078082452759986176"/>
    <hyperlink ref="R39" r:id="rId5" display="https://twitter.com/i/web/status/1078082452759986176"/>
    <hyperlink ref="R48" r:id="rId6" display="https://www.instagram.com/p/BsZCSQhBi-Q/?utm_source=ig_twitter_share&amp;igshid=nsppot0hhcdx"/>
    <hyperlink ref="R49" r:id="rId7" display="https://www.instagram.com/p/BsZCSQhBi-Q/?utm_source=ig_twitter_share&amp;igshid=nsppot0hhcdx"/>
    <hyperlink ref="R50" r:id="rId8" display="https://www.instagram.com/p/BsZCSQhBi-Q/?utm_source=ig_twitter_share&amp;igshid=nsppot0hhcdx"/>
    <hyperlink ref="R52" r:id="rId9" display="https://twitter.com/i/web/status/1089351490278445056"/>
    <hyperlink ref="R53" r:id="rId10" display="https://twitter.com/i/web/status/1089351490278445056"/>
    <hyperlink ref="R54" r:id="rId11" display="https://twitter.com/i/web/status/1090792467627003904"/>
    <hyperlink ref="R56" r:id="rId12" display="https://twitter.com/VICELAND/status/1092170864508846080"/>
    <hyperlink ref="R57" r:id="rId13" display="https://twitter.com/viceland/status/1092170864508846080"/>
    <hyperlink ref="R58" r:id="rId14" display="https://twitter.com/i/web/status/1081536753746542597"/>
    <hyperlink ref="R81" r:id="rId15" display="https://twitter.com/i/web/status/1096514335126384640"/>
    <hyperlink ref="R82" r:id="rId16" display="https://twitter.com/i/web/status/1096515968891785218"/>
    <hyperlink ref="R92" r:id="rId17" display="https://www.instagram.com/p/BrLgskTFvRF/?utm_source=ig_twitter_share&amp;igshid=10el81ho36y7k"/>
    <hyperlink ref="R93" r:id="rId18" display="https://www.instagram.com/p/BrIrPhEl4Fk/?utm_source=ig_twitter_share&amp;igshid=13zmwq3kdkfr6"/>
    <hyperlink ref="R94" r:id="rId19" display="https://www.instagram.com/p/BrLgskTFvRF/?utm_source=ig_twitter_share&amp;igshid=10el81ho36y7k"/>
    <hyperlink ref="R95" r:id="rId20" display="https://www.instagram.com/p/BrIrPhEl4Fk/?utm_source=ig_twitter_share&amp;igshid=13zmwq3kdkfr6"/>
    <hyperlink ref="R96" r:id="rId21" display="https://www.instagram.com/p/BrLgskTFvRF/?utm_source=ig_twitter_share&amp;igshid=10el81ho36y7k"/>
    <hyperlink ref="R97" r:id="rId22" display="https://www.instagram.com/p/Bt01mrhn8TZ/?utm_source=ig_twitter_share&amp;igshid=6favpysrtr1i"/>
    <hyperlink ref="R98" r:id="rId23" display="https://www.instagram.com/p/BrIrPhEl4Fk/?utm_source=ig_twitter_share&amp;igshid=13zmwq3kdkfr6"/>
    <hyperlink ref="R140" r:id="rId24" display="https://twitter.com/i/web/status/1079702618539200513"/>
    <hyperlink ref="R141" r:id="rId25" display="https://twitter.com/i/web/status/1079702618539200513"/>
    <hyperlink ref="R143" r:id="rId26" display="https://www.instagram.com/p/BsFU2lnlQtc/?utm_source=ig_twitter_share&amp;igshid=jjl9o937ugop"/>
    <hyperlink ref="R144" r:id="rId27" display="https://www.instagram.com/p/BsFU2lnlQtc/?utm_source=ig_twitter_share&amp;igshid=jjl9o937ugop"/>
    <hyperlink ref="R166" r:id="rId28" display="https://twitter.com/i/web/status/1080678479337709569"/>
    <hyperlink ref="R216" r:id="rId29" display="https://www.instagram.com/p/BtEjWZuFmw-/?utm_source=ig_twitter_share&amp;igshid=3uy7gj0f1prf"/>
    <hyperlink ref="R263" r:id="rId30" display="https://www.youtube.com/watch?v=c-HgBrVLv5I&amp;feature=youtu.be"/>
    <hyperlink ref="R286" r:id="rId31" display="https://www.instagram.com/p/Bq_s00glJqZ/?utm_source=ig_twitter_share&amp;igshid=1b8f2erh4sohn"/>
    <hyperlink ref="R292" r:id="rId32" display="https://www.instagram.com/p/BthMXmDFZDt/?utm_source=ig_twitter_share&amp;igshid=g7ubn0bb3u4m"/>
    <hyperlink ref="R294" r:id="rId33" display="https://www.instagram.com/p/Btol3ICl-Cp/?utm_source=ig_twitter_share&amp;igshid=kh56fmvqzb6h"/>
    <hyperlink ref="R296" r:id="rId34" display="https://www.instagram.com/p/Bt1mf7il7bA/?utm_source=ig_twitter_share&amp;igshid=i50u63vjo8p5"/>
    <hyperlink ref="R298" r:id="rId35" display="https://www.instagram.com/p/Bt6kZUulp5k/?utm_source=ig_twitter_share&amp;igshid=5i38qbqwhixm"/>
    <hyperlink ref="U7" r:id="rId36" display="https://pbs.twimg.com/media/Dt8kfZaWwAAiA2c.jpg"/>
    <hyperlink ref="U8" r:id="rId37" display="https://pbs.twimg.com/media/Dt8kfZaWwAAiA2c.jpg"/>
    <hyperlink ref="U31" r:id="rId38" display="https://pbs.twimg.com/tweet_video_thumb/Dua9e2TVAAEF7B4.jpg"/>
    <hyperlink ref="U32" r:id="rId39" display="https://pbs.twimg.com/tweet_video_thumb/Dua9e2TVAAEF7B4.jpg"/>
    <hyperlink ref="U33" r:id="rId40" display="https://pbs.twimg.com/tweet_video_thumb/Dua9e2TVAAEF7B4.jpg"/>
    <hyperlink ref="U34" r:id="rId41" display="https://pbs.twimg.com/tweet_video_thumb/Dua9e2TVAAEF7B4.jpg"/>
    <hyperlink ref="U35" r:id="rId42" display="https://pbs.twimg.com/tweet_video_thumb/Dua9e2TVAAEF7B4.jpg"/>
    <hyperlink ref="V3" r:id="rId43" display="http://pbs.twimg.com/profile_images/957581577768394752/pGK0usTf_normal.jpg"/>
    <hyperlink ref="V4" r:id="rId44" display="http://pbs.twimg.com/profile_images/957581577768394752/pGK0usTf_normal.jpg"/>
    <hyperlink ref="V5" r:id="rId45" display="http://pbs.twimg.com/profile_images/957581577768394752/pGK0usTf_normal.jpg"/>
    <hyperlink ref="V6" r:id="rId46" display="http://pbs.twimg.com/profile_images/1064578562970214400/hBgFsMbd_normal.jpg"/>
    <hyperlink ref="V7" r:id="rId47" display="https://pbs.twimg.com/media/Dt8kfZaWwAAiA2c.jpg"/>
    <hyperlink ref="V8" r:id="rId48" display="https://pbs.twimg.com/media/Dt8kfZaWwAAiA2c.jpg"/>
    <hyperlink ref="V9" r:id="rId49" display="http://pbs.twimg.com/profile_images/1042964410992615426/f-me7Ab9_normal.jpg"/>
    <hyperlink ref="V10" r:id="rId50" display="http://pbs.twimg.com/profile_images/1042964410992615426/f-me7Ab9_normal.jpg"/>
    <hyperlink ref="V11" r:id="rId51" display="http://pbs.twimg.com/profile_images/1042964410992615426/f-me7Ab9_normal.jpg"/>
    <hyperlink ref="V12" r:id="rId52" display="http://pbs.twimg.com/profile_images/1042964410992615426/f-me7Ab9_normal.jpg"/>
    <hyperlink ref="V13" r:id="rId53" display="http://pbs.twimg.com/profile_images/1042964410992615426/f-me7Ab9_normal.jpg"/>
    <hyperlink ref="V14" r:id="rId54" display="http://pbs.twimg.com/profile_images/1042964410992615426/f-me7Ab9_normal.jpg"/>
    <hyperlink ref="V15" r:id="rId55" display="http://pbs.twimg.com/profile_images/1042964410992615426/f-me7Ab9_normal.jpg"/>
    <hyperlink ref="V16" r:id="rId56" display="http://pbs.twimg.com/profile_images/1042964410992615426/f-me7Ab9_normal.jpg"/>
    <hyperlink ref="V17" r:id="rId57" display="http://pbs.twimg.com/profile_images/1042964410992615426/f-me7Ab9_normal.jpg"/>
    <hyperlink ref="V18" r:id="rId58" display="http://pbs.twimg.com/profile_images/1042964410992615426/f-me7Ab9_normal.jpg"/>
    <hyperlink ref="V19" r:id="rId59" display="http://pbs.twimg.com/profile_images/1042964410992615426/f-me7Ab9_normal.jpg"/>
    <hyperlink ref="V20" r:id="rId60" display="http://pbs.twimg.com/profile_images/1042964410992615426/f-me7Ab9_normal.jpg"/>
    <hyperlink ref="V21" r:id="rId61" display="http://pbs.twimg.com/profile_images/1042964410992615426/f-me7Ab9_normal.jpg"/>
    <hyperlink ref="V22" r:id="rId62" display="http://pbs.twimg.com/profile_images/1042964410992615426/f-me7Ab9_normal.jpg"/>
    <hyperlink ref="V23" r:id="rId63" display="http://pbs.twimg.com/profile_images/1042964410992615426/f-me7Ab9_normal.jpg"/>
    <hyperlink ref="V24" r:id="rId64" display="http://pbs.twimg.com/profile_images/1042964410992615426/f-me7Ab9_normal.jpg"/>
    <hyperlink ref="V25" r:id="rId65" display="http://pbs.twimg.com/profile_images/1042964410992615426/f-me7Ab9_normal.jpg"/>
    <hyperlink ref="V26" r:id="rId66" display="http://pbs.twimg.com/profile_images/1042964410992615426/f-me7Ab9_normal.jpg"/>
    <hyperlink ref="V27" r:id="rId67" display="http://pbs.twimg.com/profile_images/1042964410992615426/f-me7Ab9_normal.jpg"/>
    <hyperlink ref="V28" r:id="rId68" display="http://pbs.twimg.com/profile_images/1042964410992615426/f-me7Ab9_normal.jpg"/>
    <hyperlink ref="V29" r:id="rId69" display="http://pbs.twimg.com/profile_images/1042964410992615426/f-me7Ab9_normal.jpg"/>
    <hyperlink ref="V30" r:id="rId70" display="http://pbs.twimg.com/profile_images/1042964410992615426/f-me7Ab9_normal.jpg"/>
    <hyperlink ref="V31" r:id="rId71" display="https://pbs.twimg.com/tweet_video_thumb/Dua9e2TVAAEF7B4.jpg"/>
    <hyperlink ref="V32" r:id="rId72" display="https://pbs.twimg.com/tweet_video_thumb/Dua9e2TVAAEF7B4.jpg"/>
    <hyperlink ref="V33" r:id="rId73" display="https://pbs.twimg.com/tweet_video_thumb/Dua9e2TVAAEF7B4.jpg"/>
    <hyperlink ref="V34" r:id="rId74" display="https://pbs.twimg.com/tweet_video_thumb/Dua9e2TVAAEF7B4.jpg"/>
    <hyperlink ref="V35" r:id="rId75" display="https://pbs.twimg.com/tweet_video_thumb/Dua9e2TVAAEF7B4.jpg"/>
    <hyperlink ref="V36" r:id="rId76" display="http://pbs.twimg.com/profile_images/2407764310/rqs7uge3p5dpok089j3u_normal.jpeg"/>
    <hyperlink ref="V37" r:id="rId77" display="http://pbs.twimg.com/profile_images/1009432826612191232/FjH90hFH_normal.jpg"/>
    <hyperlink ref="V38" r:id="rId78" display="http://pbs.twimg.com/profile_images/1009432826612191232/FjH90hFH_normal.jpg"/>
    <hyperlink ref="V39" r:id="rId79" display="http://pbs.twimg.com/profile_images/1009432826612191232/FjH90hFH_normal.jpg"/>
    <hyperlink ref="V40" r:id="rId80" display="http://pbs.twimg.com/profile_images/573928103191273472/1DWgpgBi_normal.jpeg"/>
    <hyperlink ref="V41" r:id="rId81" display="http://pbs.twimg.com/profile_images/573928103191273472/1DWgpgBi_normal.jpeg"/>
    <hyperlink ref="V42" r:id="rId82" display="http://pbs.twimg.com/profile_images/1086962341529423872/OHi7VTnr_normal.jpg"/>
    <hyperlink ref="V43" r:id="rId83" display="http://pbs.twimg.com/profile_images/1086962341529423872/OHi7VTnr_normal.jpg"/>
    <hyperlink ref="V44" r:id="rId84" display="http://pbs.twimg.com/profile_images/1081843410518953984/Sl5UTVnP_normal.jpg"/>
    <hyperlink ref="V45" r:id="rId85" display="http://pbs.twimg.com/profile_images/1081843410518953984/Sl5UTVnP_normal.jpg"/>
    <hyperlink ref="V46" r:id="rId86" display="http://pbs.twimg.com/profile_images/960344183100854277/gCjRiPAs_normal.jpg"/>
    <hyperlink ref="V47" r:id="rId87" display="http://pbs.twimg.com/profile_images/960344183100854277/gCjRiPAs_normal.jpg"/>
    <hyperlink ref="V48" r:id="rId88" display="http://pbs.twimg.com/profile_images/763660159537197056/QFlj9rRg_normal.jpg"/>
    <hyperlink ref="V49" r:id="rId89" display="http://pbs.twimg.com/profile_images/763660159537197056/QFlj9rRg_normal.jpg"/>
    <hyperlink ref="V50" r:id="rId90" display="http://pbs.twimg.com/profile_images/763660159537197056/QFlj9rRg_normal.jpg"/>
    <hyperlink ref="V51" r:id="rId91" display="http://pbs.twimg.com/profile_images/1014894537490255875/dEPVuG2u_normal.jpg"/>
    <hyperlink ref="V52" r:id="rId92" display="http://pbs.twimg.com/profile_images/1084609752083189767/DZiDfE8T_normal.jpg"/>
    <hyperlink ref="V53" r:id="rId93" display="http://pbs.twimg.com/profile_images/1084609752083189767/DZiDfE8T_normal.jpg"/>
    <hyperlink ref="V54" r:id="rId94" display="http://pbs.twimg.com/profile_images/668199547395551232/s1b9WfGZ_normal.jpg"/>
    <hyperlink ref="V55" r:id="rId95" display="http://pbs.twimg.com/profile_images/1010283144761597952/TU3r9uog_normal.jpg"/>
    <hyperlink ref="V56" r:id="rId96" display="http://pbs.twimg.com/profile_images/1086577324835758083/cI8x0ScD_normal.jpg"/>
    <hyperlink ref="V57" r:id="rId97" display="http://pbs.twimg.com/profile_images/1089371240698015745/OU26QJZn_normal.jpg"/>
    <hyperlink ref="V58" r:id="rId98" display="http://pbs.twimg.com/profile_images/1081534740564369413/psK-Sjo8_normal.jpg"/>
    <hyperlink ref="V59" r:id="rId99" display="http://pbs.twimg.com/profile_images/1081534740564369413/psK-Sjo8_normal.jpg"/>
    <hyperlink ref="V60" r:id="rId100" display="http://pbs.twimg.com/profile_images/2294481540/dkmz3eu0qwd5x3vqvzqg_normal.jpeg"/>
    <hyperlink ref="V61" r:id="rId101" display="http://pbs.twimg.com/profile_images/1093984930365927424/Jh_6LCsx_normal.jpg"/>
    <hyperlink ref="V62" r:id="rId102" display="http://pbs.twimg.com/profile_images/1093984930365927424/Jh_6LCsx_normal.jpg"/>
    <hyperlink ref="V63" r:id="rId103" display="http://pbs.twimg.com/profile_images/1093984930365927424/Jh_6LCsx_normal.jpg"/>
    <hyperlink ref="V64" r:id="rId104" display="http://pbs.twimg.com/profile_images/997650301908746241/ITbdJGoy_normal.jpg"/>
    <hyperlink ref="V65" r:id="rId105" display="http://pbs.twimg.com/profile_images/1091086215430971392/6pxItIKX_normal.jpg"/>
    <hyperlink ref="V66" r:id="rId106" display="http://pbs.twimg.com/profile_images/1091086215430971392/6pxItIKX_normal.jpg"/>
    <hyperlink ref="V67" r:id="rId107" display="http://pbs.twimg.com/profile_images/1091086215430971392/6pxItIKX_normal.jpg"/>
    <hyperlink ref="V68" r:id="rId108" display="http://pbs.twimg.com/profile_images/1091086215430971392/6pxItIKX_normal.jpg"/>
    <hyperlink ref="V69" r:id="rId109" display="http://pbs.twimg.com/profile_images/1091086215430971392/6pxItIKX_normal.jpg"/>
    <hyperlink ref="V70" r:id="rId110" display="http://pbs.twimg.com/profile_images/1091086215430971392/6pxItIKX_normal.jpg"/>
    <hyperlink ref="V71" r:id="rId111" display="http://pbs.twimg.com/profile_images/1091086215430971392/6pxItIKX_normal.jpg"/>
    <hyperlink ref="V72" r:id="rId112" display="http://pbs.twimg.com/profile_images/1091086215430971392/6pxItIKX_normal.jpg"/>
    <hyperlink ref="V73" r:id="rId113" display="http://pbs.twimg.com/profile_images/1091086215430971392/6pxItIKX_normal.jpg"/>
    <hyperlink ref="V74" r:id="rId114" display="http://pbs.twimg.com/profile_images/1091086215430971392/6pxItIKX_normal.jpg"/>
    <hyperlink ref="V75" r:id="rId115" display="http://pbs.twimg.com/profile_images/1091086215430971392/6pxItIKX_normal.jpg"/>
    <hyperlink ref="V76" r:id="rId116" display="http://pbs.twimg.com/profile_images/1091086215430971392/6pxItIKX_normal.jpg"/>
    <hyperlink ref="V77" r:id="rId117" display="http://pbs.twimg.com/profile_images/596709062940602368/hACcRqk2_normal.jpg"/>
    <hyperlink ref="V78" r:id="rId118" display="http://abs.twimg.com/sticky/default_profile_images/default_profile_normal.png"/>
    <hyperlink ref="V79" r:id="rId119" display="http://abs.twimg.com/sticky/default_profile_images/default_profile_normal.png"/>
    <hyperlink ref="V80" r:id="rId120" display="http://pbs.twimg.com/profile_images/1093368693847814145/txKMm1o7_normal.jpg"/>
    <hyperlink ref="V81" r:id="rId121" display="http://pbs.twimg.com/profile_images/620011370440970240/SgZWb8mr_normal.jpg"/>
    <hyperlink ref="V82" r:id="rId122" display="http://pbs.twimg.com/profile_images/931597865608151047/Dg3ICq-k_normal.jpg"/>
    <hyperlink ref="V83" r:id="rId123" display="http://pbs.twimg.com/profile_images/1023281197718429697/A67g1_mQ_normal.jpg"/>
    <hyperlink ref="V84" r:id="rId124" display="http://pbs.twimg.com/profile_images/1023281197718429697/A67g1_mQ_normal.jpg"/>
    <hyperlink ref="V85" r:id="rId125" display="http://pbs.twimg.com/profile_images/855643127541104640/zd0D0r2D_normal.jpg"/>
    <hyperlink ref="V86" r:id="rId126" display="http://pbs.twimg.com/profile_images/855643127541104640/zd0D0r2D_normal.jpg"/>
    <hyperlink ref="V87" r:id="rId127" display="http://pbs.twimg.com/profile_images/855643127541104640/zd0D0r2D_normal.jpg"/>
    <hyperlink ref="V88" r:id="rId128" display="http://pbs.twimg.com/profile_images/855643127541104640/zd0D0r2D_normal.jpg"/>
    <hyperlink ref="V89" r:id="rId129" display="http://pbs.twimg.com/profile_images/855643127541104640/zd0D0r2D_normal.jpg"/>
    <hyperlink ref="V90" r:id="rId130" display="http://pbs.twimg.com/profile_images/855643127541104640/zd0D0r2D_normal.jpg"/>
    <hyperlink ref="V91" r:id="rId131" display="http://pbs.twimg.com/profile_images/855643127541104640/zd0D0r2D_normal.jpg"/>
    <hyperlink ref="V92" r:id="rId132" display="http://pbs.twimg.com/profile_images/454719400617054208/AwdShxM3_normal.jpeg"/>
    <hyperlink ref="V93" r:id="rId133" display="http://pbs.twimg.com/profile_images/855643127541104640/zd0D0r2D_normal.jpg"/>
    <hyperlink ref="V94" r:id="rId134" display="http://pbs.twimg.com/profile_images/454719400617054208/AwdShxM3_normal.jpeg"/>
    <hyperlink ref="V95" r:id="rId135" display="http://pbs.twimg.com/profile_images/855643127541104640/zd0D0r2D_normal.jpg"/>
    <hyperlink ref="V96" r:id="rId136" display="http://pbs.twimg.com/profile_images/454719400617054208/AwdShxM3_normal.jpeg"/>
    <hyperlink ref="V97" r:id="rId137" display="http://pbs.twimg.com/profile_images/454719400617054208/AwdShxM3_normal.jpeg"/>
    <hyperlink ref="V98" r:id="rId138" display="http://pbs.twimg.com/profile_images/855643127541104640/zd0D0r2D_normal.jpg"/>
    <hyperlink ref="V99" r:id="rId139" display="http://pbs.twimg.com/profile_images/855643127541104640/zd0D0r2D_normal.jpg"/>
    <hyperlink ref="V100" r:id="rId140" display="http://pbs.twimg.com/profile_images/1138968668/Bill_Esparza_with_Mezcal_at_Corazon_de_Maguey_-_Copy_normal.JPG"/>
    <hyperlink ref="V101" r:id="rId141" display="http://pbs.twimg.com/profile_images/855643127541104640/zd0D0r2D_normal.jpg"/>
    <hyperlink ref="V102" r:id="rId142" display="http://pbs.twimg.com/profile_images/1138968668/Bill_Esparza_with_Mezcal_at_Corazon_de_Maguey_-_Copy_normal.JPG"/>
    <hyperlink ref="V103" r:id="rId143" display="http://pbs.twimg.com/profile_images/855643127541104640/zd0D0r2D_normal.jpg"/>
    <hyperlink ref="V104" r:id="rId144" display="http://pbs.twimg.com/profile_images/855643127541104640/zd0D0r2D_normal.jpg"/>
    <hyperlink ref="V105" r:id="rId145" display="http://pbs.twimg.com/profile_images/855643127541104640/zd0D0r2D_normal.jpg"/>
    <hyperlink ref="V106" r:id="rId146" display="http://pbs.twimg.com/profile_images/855643127541104640/zd0D0r2D_normal.jpg"/>
    <hyperlink ref="V107" r:id="rId147" display="http://pbs.twimg.com/profile_images/855643127541104640/zd0D0r2D_normal.jpg"/>
    <hyperlink ref="V108" r:id="rId148" display="http://pbs.twimg.com/profile_images/855643127541104640/zd0D0r2D_normal.jpg"/>
    <hyperlink ref="V109" r:id="rId149" display="http://pbs.twimg.com/profile_images/855643127541104640/zd0D0r2D_normal.jpg"/>
    <hyperlink ref="V110" r:id="rId150" display="http://pbs.twimg.com/profile_images/855643127541104640/zd0D0r2D_normal.jpg"/>
    <hyperlink ref="V111" r:id="rId151" display="http://pbs.twimg.com/profile_images/1010283144761597952/TU3r9uog_normal.jpg"/>
    <hyperlink ref="V112" r:id="rId152" display="http://pbs.twimg.com/profile_images/1010283144761597952/TU3r9uog_normal.jpg"/>
    <hyperlink ref="V113" r:id="rId153" display="http://pbs.twimg.com/profile_images/1010283144761597952/TU3r9uog_normal.jpg"/>
    <hyperlink ref="V114" r:id="rId154" display="http://pbs.twimg.com/profile_images/1010283144761597952/TU3r9uog_normal.jpg"/>
    <hyperlink ref="V115" r:id="rId155" display="http://pbs.twimg.com/profile_images/1010283144761597952/TU3r9uog_normal.jpg"/>
    <hyperlink ref="V116" r:id="rId156" display="http://pbs.twimg.com/profile_images/855643127541104640/zd0D0r2D_normal.jpg"/>
    <hyperlink ref="V117" r:id="rId157" display="http://pbs.twimg.com/profile_images/855643127541104640/zd0D0r2D_normal.jpg"/>
    <hyperlink ref="V118" r:id="rId158" display="http://pbs.twimg.com/profile_images/855643127541104640/zd0D0r2D_normal.jpg"/>
    <hyperlink ref="V119" r:id="rId159" display="http://pbs.twimg.com/profile_images/855643127541104640/zd0D0r2D_normal.jpg"/>
    <hyperlink ref="V120" r:id="rId160" display="http://pbs.twimg.com/profile_images/855643127541104640/zd0D0r2D_normal.jpg"/>
    <hyperlink ref="V121" r:id="rId161" display="http://pbs.twimg.com/profile_images/855643127541104640/zd0D0r2D_normal.jpg"/>
    <hyperlink ref="V122" r:id="rId162" display="http://pbs.twimg.com/profile_images/855643127541104640/zd0D0r2D_normal.jpg"/>
    <hyperlink ref="V123" r:id="rId163" display="http://pbs.twimg.com/profile_images/855643127541104640/zd0D0r2D_normal.jpg"/>
    <hyperlink ref="V124" r:id="rId164" display="http://pbs.twimg.com/profile_images/631433468983902208/oY21K5sz_normal.jpg"/>
    <hyperlink ref="V125" r:id="rId165" display="http://pbs.twimg.com/profile_images/631433468983902208/oY21K5sz_normal.jpg"/>
    <hyperlink ref="V126" r:id="rId166" display="http://pbs.twimg.com/profile_images/631433468983902208/oY21K5sz_normal.jpg"/>
    <hyperlink ref="V127" r:id="rId167" display="http://pbs.twimg.com/profile_images/631433468983902208/oY21K5sz_normal.jpg"/>
    <hyperlink ref="V128" r:id="rId168" display="http://pbs.twimg.com/profile_images/855643127541104640/zd0D0r2D_normal.jpg"/>
    <hyperlink ref="V129" r:id="rId169" display="http://pbs.twimg.com/profile_images/972526968296976385/Hx8nXAY1_normal.jpg"/>
    <hyperlink ref="V130" r:id="rId170" display="http://pbs.twimg.com/profile_images/855643127541104640/zd0D0r2D_normal.jpg"/>
    <hyperlink ref="V131" r:id="rId171" display="http://pbs.twimg.com/profile_images/855643127541104640/zd0D0r2D_normal.jpg"/>
    <hyperlink ref="V132" r:id="rId172" display="http://pbs.twimg.com/profile_images/855643127541104640/zd0D0r2D_normal.jpg"/>
    <hyperlink ref="V133" r:id="rId173" display="http://pbs.twimg.com/profile_images/855643127541104640/zd0D0r2D_normal.jpg"/>
    <hyperlink ref="V134" r:id="rId174" display="http://pbs.twimg.com/profile_images/855643127541104640/zd0D0r2D_normal.jpg"/>
    <hyperlink ref="V135" r:id="rId175" display="http://pbs.twimg.com/profile_images/855643127541104640/zd0D0r2D_normal.jpg"/>
    <hyperlink ref="V136" r:id="rId176" display="http://pbs.twimg.com/profile_images/855643127541104640/zd0D0r2D_normal.jpg"/>
    <hyperlink ref="V137" r:id="rId177" display="http://pbs.twimg.com/profile_images/855643127541104640/zd0D0r2D_normal.jpg"/>
    <hyperlink ref="V138" r:id="rId178" display="http://pbs.twimg.com/profile_images/855643127541104640/zd0D0r2D_normal.jpg"/>
    <hyperlink ref="V139" r:id="rId179" display="http://pbs.twimg.com/profile_images/855643127541104640/zd0D0r2D_normal.jpg"/>
    <hyperlink ref="V140" r:id="rId180" display="http://pbs.twimg.com/profile_images/672897884442857472/zvERrVbo_normal.jpg"/>
    <hyperlink ref="V141" r:id="rId181" display="http://pbs.twimg.com/profile_images/672897884442857472/zvERrVbo_normal.jpg"/>
    <hyperlink ref="V142" r:id="rId182" display="http://pbs.twimg.com/profile_images/855643127541104640/zd0D0r2D_normal.jpg"/>
    <hyperlink ref="V143" r:id="rId183" display="http://pbs.twimg.com/profile_images/855643127541104640/zd0D0r2D_normal.jpg"/>
    <hyperlink ref="V144" r:id="rId184" display="http://pbs.twimg.com/profile_images/855643127541104640/zd0D0r2D_normal.jpg"/>
    <hyperlink ref="V145" r:id="rId185" display="http://pbs.twimg.com/profile_images/1089409802931982337/7X4j074i_normal.jpg"/>
    <hyperlink ref="V146" r:id="rId186" display="http://pbs.twimg.com/profile_images/855643127541104640/zd0D0r2D_normal.jpg"/>
    <hyperlink ref="V147" r:id="rId187" display="http://pbs.twimg.com/profile_images/1089409802931982337/7X4j074i_normal.jpg"/>
    <hyperlink ref="V148" r:id="rId188" display="http://pbs.twimg.com/profile_images/1089409802931982337/7X4j074i_normal.jpg"/>
    <hyperlink ref="V149" r:id="rId189" display="http://pbs.twimg.com/profile_images/1089409802931982337/7X4j074i_normal.jpg"/>
    <hyperlink ref="V150" r:id="rId190" display="http://pbs.twimg.com/profile_images/855643127541104640/zd0D0r2D_normal.jpg"/>
    <hyperlink ref="V151" r:id="rId191" display="http://pbs.twimg.com/profile_images/855643127541104640/zd0D0r2D_normal.jpg"/>
    <hyperlink ref="V152" r:id="rId192" display="http://pbs.twimg.com/profile_images/855643127541104640/zd0D0r2D_normal.jpg"/>
    <hyperlink ref="V153" r:id="rId193" display="http://pbs.twimg.com/profile_images/855643127541104640/zd0D0r2D_normal.jpg"/>
    <hyperlink ref="V154" r:id="rId194" display="http://pbs.twimg.com/profile_images/855643127541104640/zd0D0r2D_normal.jpg"/>
    <hyperlink ref="V155" r:id="rId195" display="http://pbs.twimg.com/profile_images/855643127541104640/zd0D0r2D_normal.jpg"/>
    <hyperlink ref="V156" r:id="rId196" display="http://pbs.twimg.com/profile_images/855643127541104640/zd0D0r2D_normal.jpg"/>
    <hyperlink ref="V157" r:id="rId197" display="http://pbs.twimg.com/profile_images/855643127541104640/zd0D0r2D_normal.jpg"/>
    <hyperlink ref="V158" r:id="rId198" display="http://pbs.twimg.com/profile_images/855643127541104640/zd0D0r2D_normal.jpg"/>
    <hyperlink ref="V159" r:id="rId199" display="http://pbs.twimg.com/profile_images/855643127541104640/zd0D0r2D_normal.jpg"/>
    <hyperlink ref="V160" r:id="rId200" display="http://pbs.twimg.com/profile_images/855643127541104640/zd0D0r2D_normal.jpg"/>
    <hyperlink ref="V161" r:id="rId201" display="http://pbs.twimg.com/profile_images/855643127541104640/zd0D0r2D_normal.jpg"/>
    <hyperlink ref="V162" r:id="rId202" display="http://pbs.twimg.com/profile_images/1073049172436078592/EavrYhCn_normal.jpg"/>
    <hyperlink ref="V163" r:id="rId203" display="http://pbs.twimg.com/profile_images/855643127541104640/zd0D0r2D_normal.jpg"/>
    <hyperlink ref="V164" r:id="rId204" display="http://pbs.twimg.com/profile_images/855643127541104640/zd0D0r2D_normal.jpg"/>
    <hyperlink ref="V165" r:id="rId205" display="http://pbs.twimg.com/profile_images/875402344778702848/T5UKOyPO_normal.jpg"/>
    <hyperlink ref="V166" r:id="rId206" display="http://pbs.twimg.com/profile_images/855643127541104640/zd0D0r2D_normal.jpg"/>
    <hyperlink ref="V167" r:id="rId207" display="http://pbs.twimg.com/profile_images/855643127541104640/zd0D0r2D_normal.jpg"/>
    <hyperlink ref="V168" r:id="rId208" display="http://pbs.twimg.com/profile_images/855643127541104640/zd0D0r2D_normal.jpg"/>
    <hyperlink ref="V169" r:id="rId209" display="http://pbs.twimg.com/profile_images/855643127541104640/zd0D0r2D_normal.jpg"/>
    <hyperlink ref="V170" r:id="rId210" display="http://pbs.twimg.com/profile_images/855643127541104640/zd0D0r2D_normal.jpg"/>
    <hyperlink ref="V171" r:id="rId211" display="http://pbs.twimg.com/profile_images/855643127541104640/zd0D0r2D_normal.jpg"/>
    <hyperlink ref="V172" r:id="rId212" display="http://pbs.twimg.com/profile_images/972526968296976385/Hx8nXAY1_normal.jpg"/>
    <hyperlink ref="V173" r:id="rId213" display="http://pbs.twimg.com/profile_images/855643127541104640/zd0D0r2D_normal.jpg"/>
    <hyperlink ref="V174" r:id="rId214" display="http://pbs.twimg.com/profile_images/855643127541104640/zd0D0r2D_normal.jpg"/>
    <hyperlink ref="V175" r:id="rId215" display="http://pbs.twimg.com/profile_images/855643127541104640/zd0D0r2D_normal.jpg"/>
    <hyperlink ref="V176" r:id="rId216" display="http://pbs.twimg.com/profile_images/855643127541104640/zd0D0r2D_normal.jpg"/>
    <hyperlink ref="V177" r:id="rId217" display="http://pbs.twimg.com/profile_images/855643127541104640/zd0D0r2D_normal.jpg"/>
    <hyperlink ref="V178" r:id="rId218" display="http://pbs.twimg.com/profile_images/855643127541104640/zd0D0r2D_normal.jpg"/>
    <hyperlink ref="V179" r:id="rId219" display="http://pbs.twimg.com/profile_images/855643127541104640/zd0D0r2D_normal.jpg"/>
    <hyperlink ref="V180" r:id="rId220" display="http://pbs.twimg.com/profile_images/855643127541104640/zd0D0r2D_normal.jpg"/>
    <hyperlink ref="V181" r:id="rId221" display="http://pbs.twimg.com/profile_images/855643127541104640/zd0D0r2D_normal.jpg"/>
    <hyperlink ref="V182" r:id="rId222" display="http://pbs.twimg.com/profile_images/855643127541104640/zd0D0r2D_normal.jpg"/>
    <hyperlink ref="V183" r:id="rId223" display="http://pbs.twimg.com/profile_images/855643127541104640/zd0D0r2D_normal.jpg"/>
    <hyperlink ref="V184" r:id="rId224" display="http://pbs.twimg.com/profile_images/855643127541104640/zd0D0r2D_normal.jpg"/>
    <hyperlink ref="V185" r:id="rId225" display="http://pbs.twimg.com/profile_images/855643127541104640/zd0D0r2D_normal.jpg"/>
    <hyperlink ref="V186" r:id="rId226" display="http://pbs.twimg.com/profile_images/855643127541104640/zd0D0r2D_normal.jpg"/>
    <hyperlink ref="V187" r:id="rId227" display="http://pbs.twimg.com/profile_images/855643127541104640/zd0D0r2D_normal.jpg"/>
    <hyperlink ref="V188" r:id="rId228" display="http://pbs.twimg.com/profile_images/855643127541104640/zd0D0r2D_normal.jpg"/>
    <hyperlink ref="V189" r:id="rId229" display="http://pbs.twimg.com/profile_images/855643127541104640/zd0D0r2D_normal.jpg"/>
    <hyperlink ref="V190" r:id="rId230" display="http://pbs.twimg.com/profile_images/855643127541104640/zd0D0r2D_normal.jpg"/>
    <hyperlink ref="V191" r:id="rId231" display="http://pbs.twimg.com/profile_images/855643127541104640/zd0D0r2D_normal.jpg"/>
    <hyperlink ref="V192" r:id="rId232" display="http://pbs.twimg.com/profile_images/855643127541104640/zd0D0r2D_normal.jpg"/>
    <hyperlink ref="V193" r:id="rId233" display="http://pbs.twimg.com/profile_images/855643127541104640/zd0D0r2D_normal.jpg"/>
    <hyperlink ref="V194" r:id="rId234" display="http://pbs.twimg.com/profile_images/855643127541104640/zd0D0r2D_normal.jpg"/>
    <hyperlink ref="V195" r:id="rId235" display="http://pbs.twimg.com/profile_images/855643127541104640/zd0D0r2D_normal.jpg"/>
    <hyperlink ref="V196" r:id="rId236" display="http://pbs.twimg.com/profile_images/855643127541104640/zd0D0r2D_normal.jpg"/>
    <hyperlink ref="V197" r:id="rId237" display="http://pbs.twimg.com/profile_images/855643127541104640/zd0D0r2D_normal.jpg"/>
    <hyperlink ref="V198" r:id="rId238" display="http://pbs.twimg.com/profile_images/855643127541104640/zd0D0r2D_normal.jpg"/>
    <hyperlink ref="V199" r:id="rId239" display="http://pbs.twimg.com/profile_images/855643127541104640/zd0D0r2D_normal.jpg"/>
    <hyperlink ref="V200" r:id="rId240" display="http://pbs.twimg.com/profile_images/851476103990394880/Dvd4zNss_normal.jpg"/>
    <hyperlink ref="V201" r:id="rId241" display="http://pbs.twimg.com/profile_images/855643127541104640/zd0D0r2D_normal.jpg"/>
    <hyperlink ref="V202" r:id="rId242" display="http://pbs.twimg.com/profile_images/855643127541104640/zd0D0r2D_normal.jpg"/>
    <hyperlink ref="V203" r:id="rId243" display="http://pbs.twimg.com/profile_images/855643127541104640/zd0D0r2D_normal.jpg"/>
    <hyperlink ref="V204" r:id="rId244" display="http://pbs.twimg.com/profile_images/855643127541104640/zd0D0r2D_normal.jpg"/>
    <hyperlink ref="V205" r:id="rId245" display="http://pbs.twimg.com/profile_images/855643127541104640/zd0D0r2D_normal.jpg"/>
    <hyperlink ref="V206" r:id="rId246" display="http://pbs.twimg.com/profile_images/855643127541104640/zd0D0r2D_normal.jpg"/>
    <hyperlink ref="V207" r:id="rId247" display="http://pbs.twimg.com/profile_images/855643127541104640/zd0D0r2D_normal.jpg"/>
    <hyperlink ref="V208" r:id="rId248" display="http://pbs.twimg.com/profile_images/855643127541104640/zd0D0r2D_normal.jpg"/>
    <hyperlink ref="V209" r:id="rId249" display="http://pbs.twimg.com/profile_images/855643127541104640/zd0D0r2D_normal.jpg"/>
    <hyperlink ref="V210" r:id="rId250" display="http://pbs.twimg.com/profile_images/855643127541104640/zd0D0r2D_normal.jpg"/>
    <hyperlink ref="V211" r:id="rId251" display="http://pbs.twimg.com/profile_images/855643127541104640/zd0D0r2D_normal.jpg"/>
    <hyperlink ref="V212" r:id="rId252" display="http://pbs.twimg.com/profile_images/855643127541104640/zd0D0r2D_normal.jpg"/>
    <hyperlink ref="V213" r:id="rId253" display="http://pbs.twimg.com/profile_images/855643127541104640/zd0D0r2D_normal.jpg"/>
    <hyperlink ref="V214" r:id="rId254" display="http://pbs.twimg.com/profile_images/855643127541104640/zd0D0r2D_normal.jpg"/>
    <hyperlink ref="V215" r:id="rId255" display="http://pbs.twimg.com/profile_images/855643127541104640/zd0D0r2D_normal.jpg"/>
    <hyperlink ref="V216" r:id="rId256" display="http://pbs.twimg.com/profile_images/855643127541104640/zd0D0r2D_normal.jpg"/>
    <hyperlink ref="V217" r:id="rId257" display="http://pbs.twimg.com/profile_images/855643127541104640/zd0D0r2D_normal.jpg"/>
    <hyperlink ref="V218" r:id="rId258" display="http://pbs.twimg.com/profile_images/855643127541104640/zd0D0r2D_normal.jpg"/>
    <hyperlink ref="V219" r:id="rId259" display="http://pbs.twimg.com/profile_images/855643127541104640/zd0D0r2D_normal.jpg"/>
    <hyperlink ref="V220" r:id="rId260" display="http://pbs.twimg.com/profile_images/855643127541104640/zd0D0r2D_normal.jpg"/>
    <hyperlink ref="V221" r:id="rId261" display="http://pbs.twimg.com/profile_images/855643127541104640/zd0D0r2D_normal.jpg"/>
    <hyperlink ref="V222" r:id="rId262" display="http://pbs.twimg.com/profile_images/855643127541104640/zd0D0r2D_normal.jpg"/>
    <hyperlink ref="V223" r:id="rId263" display="http://pbs.twimg.com/profile_images/855643127541104640/zd0D0r2D_normal.jpg"/>
    <hyperlink ref="V224" r:id="rId264" display="http://pbs.twimg.com/profile_images/855643127541104640/zd0D0r2D_normal.jpg"/>
    <hyperlink ref="V225" r:id="rId265" display="http://pbs.twimg.com/profile_images/855643127541104640/zd0D0r2D_normal.jpg"/>
    <hyperlink ref="V226" r:id="rId266" display="http://pbs.twimg.com/profile_images/855643127541104640/zd0D0r2D_normal.jpg"/>
    <hyperlink ref="V227" r:id="rId267" display="http://pbs.twimg.com/profile_images/855643127541104640/zd0D0r2D_normal.jpg"/>
    <hyperlink ref="V228" r:id="rId268" display="http://pbs.twimg.com/profile_images/855643127541104640/zd0D0r2D_normal.jpg"/>
    <hyperlink ref="V229" r:id="rId269" display="http://pbs.twimg.com/profile_images/855643127541104640/zd0D0r2D_normal.jpg"/>
    <hyperlink ref="V230" r:id="rId270" display="http://pbs.twimg.com/profile_images/855643127541104640/zd0D0r2D_normal.jpg"/>
    <hyperlink ref="V231" r:id="rId271" display="http://pbs.twimg.com/profile_images/855643127541104640/zd0D0r2D_normal.jpg"/>
    <hyperlink ref="V232" r:id="rId272" display="http://pbs.twimg.com/profile_images/855643127541104640/zd0D0r2D_normal.jpg"/>
    <hyperlink ref="V233" r:id="rId273" display="http://pbs.twimg.com/profile_images/855643127541104640/zd0D0r2D_normal.jpg"/>
    <hyperlink ref="V234" r:id="rId274" display="http://pbs.twimg.com/profile_images/855643127541104640/zd0D0r2D_normal.jpg"/>
    <hyperlink ref="V235" r:id="rId275" display="http://pbs.twimg.com/profile_images/855643127541104640/zd0D0r2D_normal.jpg"/>
    <hyperlink ref="V236" r:id="rId276" display="http://pbs.twimg.com/profile_images/855643127541104640/zd0D0r2D_normal.jpg"/>
    <hyperlink ref="V237" r:id="rId277" display="http://pbs.twimg.com/profile_images/855643127541104640/zd0D0r2D_normal.jpg"/>
    <hyperlink ref="V238" r:id="rId278" display="http://pbs.twimg.com/profile_images/855643127541104640/zd0D0r2D_normal.jpg"/>
    <hyperlink ref="V239" r:id="rId279" display="http://pbs.twimg.com/profile_images/855643127541104640/zd0D0r2D_normal.jpg"/>
    <hyperlink ref="V240" r:id="rId280" display="http://pbs.twimg.com/profile_images/855643127541104640/zd0D0r2D_normal.jpg"/>
    <hyperlink ref="V241" r:id="rId281" display="http://pbs.twimg.com/profile_images/855643127541104640/zd0D0r2D_normal.jpg"/>
    <hyperlink ref="V242" r:id="rId282" display="http://pbs.twimg.com/profile_images/855643127541104640/zd0D0r2D_normal.jpg"/>
    <hyperlink ref="V243" r:id="rId283" display="http://pbs.twimg.com/profile_images/855643127541104640/zd0D0r2D_normal.jpg"/>
    <hyperlink ref="V244" r:id="rId284" display="http://pbs.twimg.com/profile_images/855643127541104640/zd0D0r2D_normal.jpg"/>
    <hyperlink ref="V245" r:id="rId285" display="http://pbs.twimg.com/profile_images/855643127541104640/zd0D0r2D_normal.jpg"/>
    <hyperlink ref="V246" r:id="rId286" display="http://pbs.twimg.com/profile_images/855643127541104640/zd0D0r2D_normal.jpg"/>
    <hyperlink ref="V247" r:id="rId287" display="http://pbs.twimg.com/profile_images/855643127541104640/zd0D0r2D_normal.jpg"/>
    <hyperlink ref="V248" r:id="rId288" display="http://pbs.twimg.com/profile_images/855643127541104640/zd0D0r2D_normal.jpg"/>
    <hyperlink ref="V249" r:id="rId289" display="http://pbs.twimg.com/profile_images/855643127541104640/zd0D0r2D_normal.jpg"/>
    <hyperlink ref="V250" r:id="rId290" display="http://pbs.twimg.com/profile_images/855643127541104640/zd0D0r2D_normal.jpg"/>
    <hyperlink ref="V251" r:id="rId291" display="http://pbs.twimg.com/profile_images/1008086060537008128/_xdGgj-f_normal.jpg"/>
    <hyperlink ref="V252" r:id="rId292" display="http://pbs.twimg.com/profile_images/855643127541104640/zd0D0r2D_normal.jpg"/>
    <hyperlink ref="V253" r:id="rId293" display="http://pbs.twimg.com/profile_images/855643127541104640/zd0D0r2D_normal.jpg"/>
    <hyperlink ref="V254" r:id="rId294" display="http://pbs.twimg.com/profile_images/855643127541104640/zd0D0r2D_normal.jpg"/>
    <hyperlink ref="V255" r:id="rId295" display="http://pbs.twimg.com/profile_images/855643127541104640/zd0D0r2D_normal.jpg"/>
    <hyperlink ref="V256" r:id="rId296" display="http://pbs.twimg.com/profile_images/855643127541104640/zd0D0r2D_normal.jpg"/>
    <hyperlink ref="V257" r:id="rId297" display="http://pbs.twimg.com/profile_images/855643127541104640/zd0D0r2D_normal.jpg"/>
    <hyperlink ref="V258" r:id="rId298" display="http://pbs.twimg.com/profile_images/1138968668/Bill_Esparza_with_Mezcal_at_Corazon_de_Maguey_-_Copy_normal.JPG"/>
    <hyperlink ref="V259" r:id="rId299" display="http://pbs.twimg.com/profile_images/855643127541104640/zd0D0r2D_normal.jpg"/>
    <hyperlink ref="V260" r:id="rId300" display="http://pbs.twimg.com/profile_images/855643127541104640/zd0D0r2D_normal.jpg"/>
    <hyperlink ref="V261" r:id="rId301" display="http://pbs.twimg.com/profile_images/855643127541104640/zd0D0r2D_normal.jpg"/>
    <hyperlink ref="V262" r:id="rId302" display="http://pbs.twimg.com/profile_images/855643127541104640/zd0D0r2D_normal.jpg"/>
    <hyperlink ref="V263" r:id="rId303" display="http://pbs.twimg.com/profile_images/855643127541104640/zd0D0r2D_normal.jpg"/>
    <hyperlink ref="V264" r:id="rId304" display="http://pbs.twimg.com/profile_images/855643127541104640/zd0D0r2D_normal.jpg"/>
    <hyperlink ref="V265" r:id="rId305" display="http://pbs.twimg.com/profile_images/855643127541104640/zd0D0r2D_normal.jpg"/>
    <hyperlink ref="V266" r:id="rId306" display="http://pbs.twimg.com/profile_images/855643127541104640/zd0D0r2D_normal.jpg"/>
    <hyperlink ref="V267" r:id="rId307" display="http://pbs.twimg.com/profile_images/855643127541104640/zd0D0r2D_normal.jpg"/>
    <hyperlink ref="V268" r:id="rId308" display="http://pbs.twimg.com/profile_images/855643127541104640/zd0D0r2D_normal.jpg"/>
    <hyperlink ref="V269" r:id="rId309" display="http://pbs.twimg.com/profile_images/855643127541104640/zd0D0r2D_normal.jpg"/>
    <hyperlink ref="V270" r:id="rId310" display="http://pbs.twimg.com/profile_images/855643127541104640/zd0D0r2D_normal.jpg"/>
    <hyperlink ref="V271" r:id="rId311" display="http://pbs.twimg.com/profile_images/855643127541104640/zd0D0r2D_normal.jpg"/>
    <hyperlink ref="V272" r:id="rId312" display="http://pbs.twimg.com/profile_images/855643127541104640/zd0D0r2D_normal.jpg"/>
    <hyperlink ref="V273" r:id="rId313" display="http://pbs.twimg.com/profile_images/855643127541104640/zd0D0r2D_normal.jpg"/>
    <hyperlink ref="V274" r:id="rId314" display="http://pbs.twimg.com/profile_images/1103334085/twitter_normal.jpg"/>
    <hyperlink ref="V275" r:id="rId315" display="http://pbs.twimg.com/profile_images/855643127541104640/zd0D0r2D_normal.jpg"/>
    <hyperlink ref="V276" r:id="rId316" display="http://pbs.twimg.com/profile_images/855643127541104640/zd0D0r2D_normal.jpg"/>
    <hyperlink ref="V277" r:id="rId317" display="http://pbs.twimg.com/profile_images/855643127541104640/zd0D0r2D_normal.jpg"/>
    <hyperlink ref="V278" r:id="rId318" display="http://pbs.twimg.com/profile_images/1103334085/twitter_normal.jpg"/>
    <hyperlink ref="V279" r:id="rId319" display="http://pbs.twimg.com/profile_images/855643127541104640/zd0D0r2D_normal.jpg"/>
    <hyperlink ref="V280" r:id="rId320" display="http://pbs.twimg.com/profile_images/855643127541104640/zd0D0r2D_normal.jpg"/>
    <hyperlink ref="V281" r:id="rId321" display="http://pbs.twimg.com/profile_images/855643127541104640/zd0D0r2D_normal.jpg"/>
    <hyperlink ref="V282" r:id="rId322" display="http://pbs.twimg.com/profile_images/855643127541104640/zd0D0r2D_normal.jpg"/>
    <hyperlink ref="V283" r:id="rId323" display="http://pbs.twimg.com/profile_images/855643127541104640/zd0D0r2D_normal.jpg"/>
    <hyperlink ref="V284" r:id="rId324" display="http://pbs.twimg.com/profile_images/1008086060537008128/_xdGgj-f_normal.jpg"/>
    <hyperlink ref="V285" r:id="rId325" display="http://pbs.twimg.com/profile_images/1008086060537008128/_xdGgj-f_normal.jpg"/>
    <hyperlink ref="V286" r:id="rId326" display="http://pbs.twimg.com/profile_images/855643127541104640/zd0D0r2D_normal.jpg"/>
    <hyperlink ref="V287" r:id="rId327" display="http://pbs.twimg.com/profile_images/855643127541104640/zd0D0r2D_normal.jpg"/>
    <hyperlink ref="V288" r:id="rId328" display="http://pbs.twimg.com/profile_images/855643127541104640/zd0D0r2D_normal.jpg"/>
    <hyperlink ref="V289" r:id="rId329" display="http://pbs.twimg.com/profile_images/855643127541104640/zd0D0r2D_normal.jpg"/>
    <hyperlink ref="V290" r:id="rId330" display="http://pbs.twimg.com/profile_images/855643127541104640/zd0D0r2D_normal.jpg"/>
    <hyperlink ref="V291" r:id="rId331" display="http://pbs.twimg.com/profile_images/855643127541104640/zd0D0r2D_normal.jpg"/>
    <hyperlink ref="V292" r:id="rId332" display="http://pbs.twimg.com/profile_images/855643127541104640/zd0D0r2D_normal.jpg"/>
    <hyperlink ref="V293" r:id="rId333" display="http://pbs.twimg.com/profile_images/855643127541104640/zd0D0r2D_normal.jpg"/>
    <hyperlink ref="V294" r:id="rId334" display="http://pbs.twimg.com/profile_images/855643127541104640/zd0D0r2D_normal.jpg"/>
    <hyperlink ref="V295" r:id="rId335" display="http://pbs.twimg.com/profile_images/855643127541104640/zd0D0r2D_normal.jpg"/>
    <hyperlink ref="V296" r:id="rId336" display="http://pbs.twimg.com/profile_images/855643127541104640/zd0D0r2D_normal.jpg"/>
    <hyperlink ref="V297" r:id="rId337" display="http://pbs.twimg.com/profile_images/855643127541104640/zd0D0r2D_normal.jpg"/>
    <hyperlink ref="V298" r:id="rId338" display="http://pbs.twimg.com/profile_images/855643127541104640/zd0D0r2D_normal.jpg"/>
    <hyperlink ref="V299" r:id="rId339" display="http://pbs.twimg.com/profile_images/855643127541104640/zd0D0r2D_normal.jpg"/>
    <hyperlink ref="V300" r:id="rId340" display="http://pbs.twimg.com/profile_images/855643127541104640/zd0D0r2D_normal.jpg"/>
    <hyperlink ref="V301" r:id="rId341" display="http://pbs.twimg.com/profile_images/843619552344793089/oAilpZKu_normal.jpg"/>
    <hyperlink ref="V302" r:id="rId342" display="http://pbs.twimg.com/profile_images/843619552344793089/oAilpZKu_normal.jpg"/>
    <hyperlink ref="X3" r:id="rId343" display="https://twitter.com/#!/jesuispipis/status/1069805125420675073"/>
    <hyperlink ref="X4" r:id="rId344" display="https://twitter.com/#!/jesuispipis/status/1069805125420675073"/>
    <hyperlink ref="X5" r:id="rId345" display="https://twitter.com/#!/jesuispipis/status/1069805125420675073"/>
    <hyperlink ref="X6" r:id="rId346" display="https://twitter.com/#!/waffleye/status/1070378981709488128"/>
    <hyperlink ref="X7" r:id="rId347" display="https://twitter.com/#!/highfinanceshow/status/1071615363178217473"/>
    <hyperlink ref="X8" r:id="rId348" display="https://twitter.com/#!/highfinanceshow/status/1071615363178217473"/>
    <hyperlink ref="X9" r:id="rId349" display="https://twitter.com/#!/missamanda1895/status/1072603169786597377"/>
    <hyperlink ref="X10" r:id="rId350" display="https://twitter.com/#!/missamanda1895/status/1072603169786597377"/>
    <hyperlink ref="X11" r:id="rId351" display="https://twitter.com/#!/missamanda1895/status/1072603169786597377"/>
    <hyperlink ref="X12" r:id="rId352" display="https://twitter.com/#!/missamanda1895/status/1072603169786597377"/>
    <hyperlink ref="X13" r:id="rId353" display="https://twitter.com/#!/missamanda1895/status/1072603169786597377"/>
    <hyperlink ref="X14" r:id="rId354" display="https://twitter.com/#!/missamanda1895/status/1072603169786597377"/>
    <hyperlink ref="X15" r:id="rId355" display="https://twitter.com/#!/missamanda1895/status/1072603169786597377"/>
    <hyperlink ref="X16" r:id="rId356" display="https://twitter.com/#!/missamanda1895/status/1072603169786597377"/>
    <hyperlink ref="X17" r:id="rId357" display="https://twitter.com/#!/missamanda1895/status/1072603169786597377"/>
    <hyperlink ref="X18" r:id="rId358" display="https://twitter.com/#!/missamanda1895/status/1072603169786597377"/>
    <hyperlink ref="X19" r:id="rId359" display="https://twitter.com/#!/missamanda1895/status/1072603169786597377"/>
    <hyperlink ref="X20" r:id="rId360" display="https://twitter.com/#!/missamanda1895/status/1072603169786597377"/>
    <hyperlink ref="X21" r:id="rId361" display="https://twitter.com/#!/missamanda1895/status/1072603169786597377"/>
    <hyperlink ref="X22" r:id="rId362" display="https://twitter.com/#!/missamanda1895/status/1072603169786597377"/>
    <hyperlink ref="X23" r:id="rId363" display="https://twitter.com/#!/missamanda1895/status/1072603169786597377"/>
    <hyperlink ref="X24" r:id="rId364" display="https://twitter.com/#!/missamanda1895/status/1072603169786597377"/>
    <hyperlink ref="X25" r:id="rId365" display="https://twitter.com/#!/missamanda1895/status/1072603169786597377"/>
    <hyperlink ref="X26" r:id="rId366" display="https://twitter.com/#!/missamanda1895/status/1072603169786597377"/>
    <hyperlink ref="X27" r:id="rId367" display="https://twitter.com/#!/missamanda1895/status/1072603169786597377"/>
    <hyperlink ref="X28" r:id="rId368" display="https://twitter.com/#!/missamanda1895/status/1072603169786597377"/>
    <hyperlink ref="X29" r:id="rId369" display="https://twitter.com/#!/missamanda1895/status/1072603169786597377"/>
    <hyperlink ref="X30" r:id="rId370" display="https://twitter.com/#!/missamanda1895/status/1072603169786597377"/>
    <hyperlink ref="X31" r:id="rId371" display="https://twitter.com/#!/blinke11/status/1073753911746486274"/>
    <hyperlink ref="X32" r:id="rId372" display="https://twitter.com/#!/blinke11/status/1073753911746486274"/>
    <hyperlink ref="X33" r:id="rId373" display="https://twitter.com/#!/blinke11/status/1073753911746486274"/>
    <hyperlink ref="X34" r:id="rId374" display="https://twitter.com/#!/blinke11/status/1073753911746486274"/>
    <hyperlink ref="X35" r:id="rId375" display="https://twitter.com/#!/blinke11/status/1073753911746486274"/>
    <hyperlink ref="X36" r:id="rId376" display="https://twitter.com/#!/n7nms/status/1074330425923985409"/>
    <hyperlink ref="X37" r:id="rId377" display="https://twitter.com/#!/richnwdc/status/1078082452759986176"/>
    <hyperlink ref="X38" r:id="rId378" display="https://twitter.com/#!/richnwdc/status/1078082452759986176"/>
    <hyperlink ref="X39" r:id="rId379" display="https://twitter.com/#!/richnwdc/status/1078082452759986176"/>
    <hyperlink ref="X40" r:id="rId380" display="https://twitter.com/#!/periodpam/status/1080681924887224322"/>
    <hyperlink ref="X41" r:id="rId381" display="https://twitter.com/#!/periodpam/status/1080681924887224322"/>
    <hyperlink ref="X42" r:id="rId382" display="https://twitter.com/#!/cold9111/status/1080683090744365057"/>
    <hyperlink ref="X43" r:id="rId383" display="https://twitter.com/#!/cold9111/status/1080683090744365057"/>
    <hyperlink ref="X44" r:id="rId384" display="https://twitter.com/#!/chefapelila/status/1080756114944229376"/>
    <hyperlink ref="X45" r:id="rId385" display="https://twitter.com/#!/chefapelila/status/1080756114944229376"/>
    <hyperlink ref="X46" r:id="rId386" display="https://twitter.com/#!/djgotvapes/status/1080894158133448706"/>
    <hyperlink ref="X47" r:id="rId387" display="https://twitter.com/#!/djgotvapes/status/1080894158133448706"/>
    <hyperlink ref="X48" r:id="rId388" display="https://twitter.com/#!/badmaashla/status/1082773617337864192"/>
    <hyperlink ref="X49" r:id="rId389" display="https://twitter.com/#!/badmaashla/status/1082773617337864192"/>
    <hyperlink ref="X50" r:id="rId390" display="https://twitter.com/#!/badmaashla/status/1082773617337864192"/>
    <hyperlink ref="X51" r:id="rId391" display="https://twitter.com/#!/cannabistsgroup/status/1087723523794178050"/>
    <hyperlink ref="X52" r:id="rId392" display="https://twitter.com/#!/jackiemae_18/status/1089351490278445056"/>
    <hyperlink ref="X53" r:id="rId393" display="https://twitter.com/#!/jackiemae_18/status/1089351490278445056"/>
    <hyperlink ref="X54" r:id="rId394" display="https://twitter.com/#!/druyljjr/status/1090792467627003904"/>
    <hyperlink ref="X55" r:id="rId395" display="https://twitter.com/#!/andyjuett/status/1073991203299966977"/>
    <hyperlink ref="X56" r:id="rId396" display="https://twitter.com/#!/cannaboisseurs/status/1092176815676772357"/>
    <hyperlink ref="X57" r:id="rId397" display="https://twitter.com/#!/bluntbuckeye/status/1092195088124411905"/>
    <hyperlink ref="X58" r:id="rId398" display="https://twitter.com/#!/daneyeel1/status/1081536753746542597"/>
    <hyperlink ref="X59" r:id="rId399" display="https://twitter.com/#!/daneyeel1/status/1092930327054635009"/>
    <hyperlink ref="X60" r:id="rId400" display="https://twitter.com/#!/vanessareen/status/1093800778353889285"/>
    <hyperlink ref="X61" r:id="rId401" display="https://twitter.com/#!/offgrid/status/1094392212597682177"/>
    <hyperlink ref="X62" r:id="rId402" display="https://twitter.com/#!/offgrid/status/1094392212597682177"/>
    <hyperlink ref="X63" r:id="rId403" display="https://twitter.com/#!/offgrid/status/1094392212597682177"/>
    <hyperlink ref="X64" r:id="rId404" display="https://twitter.com/#!/cloudcreamery/status/1094788453919711232"/>
    <hyperlink ref="X65" r:id="rId405" display="https://twitter.com/#!/jeffpossiel/status/1095023917805096961"/>
    <hyperlink ref="X66" r:id="rId406" display="https://twitter.com/#!/jeffpossiel/status/1095023917805096961"/>
    <hyperlink ref="X67" r:id="rId407" display="https://twitter.com/#!/jeffpossiel/status/1095023917805096961"/>
    <hyperlink ref="X68" r:id="rId408" display="https://twitter.com/#!/jeffpossiel/status/1095023917805096961"/>
    <hyperlink ref="X69" r:id="rId409" display="https://twitter.com/#!/jeffpossiel/status/1095023917805096961"/>
    <hyperlink ref="X70" r:id="rId410" display="https://twitter.com/#!/jeffpossiel/status/1095023917805096961"/>
    <hyperlink ref="X71" r:id="rId411" display="https://twitter.com/#!/jeffpossiel/status/1095023917805096961"/>
    <hyperlink ref="X72" r:id="rId412" display="https://twitter.com/#!/jeffpossiel/status/1095023917805096961"/>
    <hyperlink ref="X73" r:id="rId413" display="https://twitter.com/#!/jeffpossiel/status/1095023917805096961"/>
    <hyperlink ref="X74" r:id="rId414" display="https://twitter.com/#!/jeffpossiel/status/1095023917805096961"/>
    <hyperlink ref="X75" r:id="rId415" display="https://twitter.com/#!/jeffpossiel/status/1095023917805096961"/>
    <hyperlink ref="X76" r:id="rId416" display="https://twitter.com/#!/jeffpossiel/status/1095023917805096961"/>
    <hyperlink ref="X77" r:id="rId417" display="https://twitter.com/#!/chuckweets/status/1095827738974396417"/>
    <hyperlink ref="X78" r:id="rId418" display="https://twitter.com/#!/emflow86/status/1095897060677746688"/>
    <hyperlink ref="X79" r:id="rId419" display="https://twitter.com/#!/emflow86/status/1095897060677746688"/>
    <hyperlink ref="X80" r:id="rId420" display="https://twitter.com/#!/blondtradgard/status/1096259459972706305"/>
    <hyperlink ref="X81" r:id="rId421" display="https://twitter.com/#!/sir_blobfish/status/1096514335126384640"/>
    <hyperlink ref="X82" r:id="rId422" display="https://twitter.com/#!/blahblah420blaa/status/1096515968891785218"/>
    <hyperlink ref="X83" r:id="rId423" display="https://twitter.com/#!/cohenonthecobb/status/1097353449824493568"/>
    <hyperlink ref="X84" r:id="rId424" display="https://twitter.com/#!/cohenonthecobb/status/1097353449824493568"/>
    <hyperlink ref="X85" r:id="rId425" display="https://twitter.com/#!/cannabisencyclo/status/1070437454161698817"/>
    <hyperlink ref="X86" r:id="rId426" display="https://twitter.com/#!/cannabisencyclo/status/1070437753710493696"/>
    <hyperlink ref="X87" r:id="rId427" display="https://twitter.com/#!/cannabisencyclo/status/1070453215278166017"/>
    <hyperlink ref="X88" r:id="rId428" display="https://twitter.com/#!/cannabisencyclo/status/1070610643072503809"/>
    <hyperlink ref="X89" r:id="rId429" display="https://twitter.com/#!/cannabisencyclo/status/1070610965220204544"/>
    <hyperlink ref="X90" r:id="rId430" display="https://twitter.com/#!/cannabisencyclo/status/1070610965220204544"/>
    <hyperlink ref="X91" r:id="rId431" display="https://twitter.com/#!/cannabisencyclo/status/1070610965220204544"/>
    <hyperlink ref="X92" r:id="rId432" display="https://twitter.com/#!/chefyusef/status/1071862990301843458"/>
    <hyperlink ref="X93" r:id="rId433" display="https://twitter.com/#!/cannabisencyclo/status/1071463950750007297"/>
    <hyperlink ref="X94" r:id="rId434" display="https://twitter.com/#!/chefyusef/status/1071862990301843458"/>
    <hyperlink ref="X95" r:id="rId435" display="https://twitter.com/#!/cannabisencyclo/status/1071463950750007297"/>
    <hyperlink ref="X96" r:id="rId436" display="https://twitter.com/#!/chefyusef/status/1071862990301843458"/>
    <hyperlink ref="X97" r:id="rId437" display="https://twitter.com/#!/chefyusef/status/1095693564997132294"/>
    <hyperlink ref="X98" r:id="rId438" display="https://twitter.com/#!/cannabisencyclo/status/1071463950750007297"/>
    <hyperlink ref="X99" r:id="rId439" display="https://twitter.com/#!/cannabisencyclo/status/1072523652975992832"/>
    <hyperlink ref="X100" r:id="rId440" display="https://twitter.com/#!/streetgourmetla/status/1072603018053455874"/>
    <hyperlink ref="X101" r:id="rId441" display="https://twitter.com/#!/cannabisencyclo/status/1072602137610346499"/>
    <hyperlink ref="X102" r:id="rId442" display="https://twitter.com/#!/streetgourmetla/status/1072603018053455874"/>
    <hyperlink ref="X103" r:id="rId443" display="https://twitter.com/#!/cannabisencyclo/status/1072602137610346499"/>
    <hyperlink ref="X104" r:id="rId444" display="https://twitter.com/#!/cannabisencyclo/status/1073432632577318912"/>
    <hyperlink ref="X105" r:id="rId445" display="https://twitter.com/#!/cannabisencyclo/status/1073471982652612608"/>
    <hyperlink ref="X106" r:id="rId446" display="https://twitter.com/#!/cannabisencyclo/status/1073632121850191872"/>
    <hyperlink ref="X107" r:id="rId447" display="https://twitter.com/#!/cannabisencyclo/status/1073632121850191872"/>
    <hyperlink ref="X108" r:id="rId448" display="https://twitter.com/#!/cannabisencyclo/status/1073632121850191872"/>
    <hyperlink ref="X109" r:id="rId449" display="https://twitter.com/#!/cannabisencyclo/status/1073678129745534978"/>
    <hyperlink ref="X110" r:id="rId450" display="https://twitter.com/#!/cannabisencyclo/status/1073841839076065280"/>
    <hyperlink ref="X111" r:id="rId451" display="https://twitter.com/#!/andyjuett/status/1073991203299966977"/>
    <hyperlink ref="X112" r:id="rId452" display="https://twitter.com/#!/andyjuett/status/1073991203299966977"/>
    <hyperlink ref="X113" r:id="rId453" display="https://twitter.com/#!/andyjuett/status/1091356072474927104"/>
    <hyperlink ref="X114" r:id="rId454" display="https://twitter.com/#!/andyjuett/status/1091356072474927104"/>
    <hyperlink ref="X115" r:id="rId455" display="https://twitter.com/#!/andyjuett/status/1091356072474927104"/>
    <hyperlink ref="X116" r:id="rId456" display="https://twitter.com/#!/cannabisencyclo/status/1073981013947121664"/>
    <hyperlink ref="X117" r:id="rId457" display="https://twitter.com/#!/cannabisencyclo/status/1073980568977559553"/>
    <hyperlink ref="X118" r:id="rId458" display="https://twitter.com/#!/cannabisencyclo/status/1073981013947121664"/>
    <hyperlink ref="X119" r:id="rId459" display="https://twitter.com/#!/cannabisencyclo/status/1073981906247548934"/>
    <hyperlink ref="X120" r:id="rId460" display="https://twitter.com/#!/cannabisencyclo/status/1075581491529244672"/>
    <hyperlink ref="X121" r:id="rId461" display="https://twitter.com/#!/cannabisencyclo/status/1075787847599157248"/>
    <hyperlink ref="X122" r:id="rId462" display="https://twitter.com/#!/cannabisencyclo/status/1075789038114635777"/>
    <hyperlink ref="X123" r:id="rId463" display="https://twitter.com/#!/cannabisencyclo/status/1075917998035103745"/>
    <hyperlink ref="X124" r:id="rId464" display="https://twitter.com/#!/thesethwatson/status/1076139870979002370"/>
    <hyperlink ref="X125" r:id="rId465" display="https://twitter.com/#!/thesethwatson/status/1076139870979002370"/>
    <hyperlink ref="X126" r:id="rId466" display="https://twitter.com/#!/thesethwatson/status/1076161314677026816"/>
    <hyperlink ref="X127" r:id="rId467" display="https://twitter.com/#!/thesethwatson/status/1076161314677026816"/>
    <hyperlink ref="X128" r:id="rId468" display="https://twitter.com/#!/cannabisencyclo/status/1076147200256700416"/>
    <hyperlink ref="X129" r:id="rId469" display="https://twitter.com/#!/vanessamarigold/status/1076149449544523776"/>
    <hyperlink ref="X130" r:id="rId470" display="https://twitter.com/#!/cannabisencyclo/status/1076136618384224256"/>
    <hyperlink ref="X131" r:id="rId471" display="https://twitter.com/#!/cannabisencyclo/status/1076149866881929216"/>
    <hyperlink ref="X132" r:id="rId472" display="https://twitter.com/#!/cannabisencyclo/status/1077618117231095808"/>
    <hyperlink ref="X133" r:id="rId473" display="https://twitter.com/#!/cannabisencyclo/status/1077618117231095808"/>
    <hyperlink ref="X134" r:id="rId474" display="https://twitter.com/#!/cannabisencyclo/status/1077618117231095808"/>
    <hyperlink ref="X135" r:id="rId475" display="https://twitter.com/#!/cannabisencyclo/status/1077618749748854784"/>
    <hyperlink ref="X136" r:id="rId476" display="https://twitter.com/#!/cannabisencyclo/status/1078316102306824192"/>
    <hyperlink ref="X137" r:id="rId477" display="https://twitter.com/#!/cannabisencyclo/status/1079072736243113984"/>
    <hyperlink ref="X138" r:id="rId478" display="https://twitter.com/#!/cannabisencyclo/status/1079072736243113984"/>
    <hyperlink ref="X139" r:id="rId479" display="https://twitter.com/#!/cannabisencyclo/status/1079996498085998592"/>
    <hyperlink ref="X140" r:id="rId480" display="https://twitter.com/#!/theherbalcult/status/1079702618539200513"/>
    <hyperlink ref="X141" r:id="rId481" display="https://twitter.com/#!/theherbalcult/status/1079702618539200513"/>
    <hyperlink ref="X142" r:id="rId482" display="https://twitter.com/#!/cannabisencyclo/status/1079996498085998592"/>
    <hyperlink ref="X143" r:id="rId483" display="https://twitter.com/#!/cannabisencyclo/status/1079999695521497088"/>
    <hyperlink ref="X144" r:id="rId484" display="https://twitter.com/#!/cannabisencyclo/status/1079999695521497088"/>
    <hyperlink ref="X145" r:id="rId485" display="https://twitter.com/#!/jerrybeach73/status/1080169836469252097"/>
    <hyperlink ref="X146" r:id="rId486" display="https://twitter.com/#!/cannabisencyclo/status/1080152718847598593"/>
    <hyperlink ref="X147" r:id="rId487" display="https://twitter.com/#!/jerrybeach73/status/1080169836469252097"/>
    <hyperlink ref="X148" r:id="rId488" display="https://twitter.com/#!/jerrybeach73/status/1080169836469252097"/>
    <hyperlink ref="X149" r:id="rId489" display="https://twitter.com/#!/jerrybeach73/status/1080169836469252097"/>
    <hyperlink ref="X150" r:id="rId490" display="https://twitter.com/#!/cannabisencyclo/status/1080152718847598593"/>
    <hyperlink ref="X151" r:id="rId491" display="https://twitter.com/#!/cannabisencyclo/status/1080152971768287232"/>
    <hyperlink ref="X152" r:id="rId492" display="https://twitter.com/#!/cannabisencyclo/status/1080372320747675650"/>
    <hyperlink ref="X153" r:id="rId493" display="https://twitter.com/#!/cannabisencyclo/status/1080372320747675650"/>
    <hyperlink ref="X154" r:id="rId494" display="https://twitter.com/#!/cannabisencyclo/status/1069158904947453958"/>
    <hyperlink ref="X155" r:id="rId495" display="https://twitter.com/#!/cannabisencyclo/status/1080379225239019520"/>
    <hyperlink ref="X156" r:id="rId496" display="https://twitter.com/#!/cannabisencyclo/status/1073632121850191872"/>
    <hyperlink ref="X157" r:id="rId497" display="https://twitter.com/#!/cannabisencyclo/status/1080506276268765191"/>
    <hyperlink ref="X158" r:id="rId498" display="https://twitter.com/#!/cannabisencyclo/status/1075581491529244672"/>
    <hyperlink ref="X159" r:id="rId499" display="https://twitter.com/#!/cannabisencyclo/status/1080506276268765191"/>
    <hyperlink ref="X160" r:id="rId500" display="https://twitter.com/#!/cannabisencyclo/status/1080506276268765191"/>
    <hyperlink ref="X161" r:id="rId501" display="https://twitter.com/#!/cannabisencyclo/status/1080625332439285760"/>
    <hyperlink ref="X162" r:id="rId502" display="https://twitter.com/#!/gowri_chandra/status/1080627508125421570"/>
    <hyperlink ref="X163" r:id="rId503" display="https://twitter.com/#!/cannabisencyclo/status/1080625812984946688"/>
    <hyperlink ref="X164" r:id="rId504" display="https://twitter.com/#!/cannabisencyclo/status/1080626729830338560"/>
    <hyperlink ref="X165" r:id="rId505" display="https://twitter.com/#!/montereyaq/status/1080886264012857345"/>
    <hyperlink ref="X166" r:id="rId506" display="https://twitter.com/#!/cannabisencyclo/status/1080678479337709569"/>
    <hyperlink ref="X167" r:id="rId507" display="https://twitter.com/#!/cannabisencyclo/status/1070461212213702656"/>
    <hyperlink ref="X168" r:id="rId508" display="https://twitter.com/#!/cannabisencyclo/status/1081207951128387584"/>
    <hyperlink ref="X169" r:id="rId509" display="https://twitter.com/#!/cannabisencyclo/status/1082090363240628224"/>
    <hyperlink ref="X170" r:id="rId510" display="https://twitter.com/#!/cannabisencyclo/status/1070460484720066560"/>
    <hyperlink ref="X171" r:id="rId511" display="https://twitter.com/#!/cannabisencyclo/status/1082090363240628224"/>
    <hyperlink ref="X172" r:id="rId512" display="https://twitter.com/#!/vanessamarigold/status/1076149449544523776"/>
    <hyperlink ref="X173" r:id="rId513" display="https://twitter.com/#!/cannabisencyclo/status/1075917998035103745"/>
    <hyperlink ref="X174" r:id="rId514" display="https://twitter.com/#!/cannabisencyclo/status/1076136618384224256"/>
    <hyperlink ref="X175" r:id="rId515" display="https://twitter.com/#!/cannabisencyclo/status/1076149866881929216"/>
    <hyperlink ref="X176" r:id="rId516" display="https://twitter.com/#!/cannabisencyclo/status/1083541404574339075"/>
    <hyperlink ref="X177" r:id="rId517" display="https://twitter.com/#!/cannabisencyclo/status/1083627198274129922"/>
    <hyperlink ref="X178" r:id="rId518" display="https://twitter.com/#!/cannabisencyclo/status/1083649383583735808"/>
    <hyperlink ref="X179" r:id="rId519" display="https://twitter.com/#!/cannabisencyclo/status/1084885818005544960"/>
    <hyperlink ref="X180" r:id="rId520" display="https://twitter.com/#!/cannabisencyclo/status/1084885818005544960"/>
    <hyperlink ref="X181" r:id="rId521" display="https://twitter.com/#!/cannabisencyclo/status/1084885818005544960"/>
    <hyperlink ref="X182" r:id="rId522" display="https://twitter.com/#!/cannabisencyclo/status/1084885818005544960"/>
    <hyperlink ref="X183" r:id="rId523" display="https://twitter.com/#!/cannabisencyclo/status/1085223641560666114"/>
    <hyperlink ref="X184" r:id="rId524" display="https://twitter.com/#!/cannabisencyclo/status/1085223641560666114"/>
    <hyperlink ref="X185" r:id="rId525" display="https://twitter.com/#!/cannabisencyclo/status/1085223641560666114"/>
    <hyperlink ref="X186" r:id="rId526" display="https://twitter.com/#!/cannabisencyclo/status/1085224171666235392"/>
    <hyperlink ref="X187" r:id="rId527" display="https://twitter.com/#!/cannabisencyclo/status/1085224171666235392"/>
    <hyperlink ref="X188" r:id="rId528" display="https://twitter.com/#!/cannabisencyclo/status/1079281086918623233"/>
    <hyperlink ref="X189" r:id="rId529" display="https://twitter.com/#!/cannabisencyclo/status/1080379225239019520"/>
    <hyperlink ref="X190" r:id="rId530" display="https://twitter.com/#!/cannabisencyclo/status/1081308442755649536"/>
    <hyperlink ref="X191" r:id="rId531" display="https://twitter.com/#!/cannabisencyclo/status/1085637946336628736"/>
    <hyperlink ref="X192" r:id="rId532" display="https://twitter.com/#!/cannabisencyclo/status/1080001685085315072"/>
    <hyperlink ref="X193" r:id="rId533" display="https://twitter.com/#!/cannabisencyclo/status/1085640214201040896"/>
    <hyperlink ref="X194" r:id="rId534" display="https://twitter.com/#!/cannabisencyclo/status/1080152718847598593"/>
    <hyperlink ref="X195" r:id="rId535" display="https://twitter.com/#!/cannabisencyclo/status/1085640972044619777"/>
    <hyperlink ref="X196" r:id="rId536" display="https://twitter.com/#!/cannabisencyclo/status/1085640972044619777"/>
    <hyperlink ref="X197" r:id="rId537" display="https://twitter.com/#!/cannabisencyclo/status/1085644437806493697"/>
    <hyperlink ref="X198" r:id="rId538" display="https://twitter.com/#!/cannabisencyclo/status/1085644437806493697"/>
    <hyperlink ref="X199" r:id="rId539" display="https://twitter.com/#!/cannabisencyclo/status/1085656031374368773"/>
    <hyperlink ref="X200" r:id="rId540" display="https://twitter.com/#!/freedarko/status/1085676811000807428"/>
    <hyperlink ref="X201" r:id="rId541" display="https://twitter.com/#!/cannabisencyclo/status/1085676637885091840"/>
    <hyperlink ref="X202" r:id="rId542" display="https://twitter.com/#!/cannabisencyclo/status/1085687323075915777"/>
    <hyperlink ref="X203" r:id="rId543" display="https://twitter.com/#!/cannabisencyclo/status/1071036022438416385"/>
    <hyperlink ref="X204" r:id="rId544" display="https://twitter.com/#!/cannabisencyclo/status/1085688403687927808"/>
    <hyperlink ref="X205" r:id="rId545" display="https://twitter.com/#!/cannabisencyclo/status/1085688403687927808"/>
    <hyperlink ref="X206" r:id="rId546" display="https://twitter.com/#!/cannabisencyclo/status/1086164894905294849"/>
    <hyperlink ref="X207" r:id="rId547" display="https://twitter.com/#!/cannabisencyclo/status/1086165023934734337"/>
    <hyperlink ref="X208" r:id="rId548" display="https://twitter.com/#!/cannabisencyclo/status/1087988820266663936"/>
    <hyperlink ref="X209" r:id="rId549" display="https://twitter.com/#!/cannabisencyclo/status/1087988820266663936"/>
    <hyperlink ref="X210" r:id="rId550" display="https://twitter.com/#!/cannabisencyclo/status/1076137515818446850"/>
    <hyperlink ref="X211" r:id="rId551" display="https://twitter.com/#!/cannabisencyclo/status/1076147200256700416"/>
    <hyperlink ref="X212" r:id="rId552" display="https://twitter.com/#!/cannabisencyclo/status/1085223641560666114"/>
    <hyperlink ref="X213" r:id="rId553" display="https://twitter.com/#!/cannabisencyclo/status/1085644437806493697"/>
    <hyperlink ref="X214" r:id="rId554" display="https://twitter.com/#!/cannabisencyclo/status/1088237845574107136"/>
    <hyperlink ref="X215" r:id="rId555" display="https://twitter.com/#!/cannabisencyclo/status/1088237845574107136"/>
    <hyperlink ref="X216" r:id="rId556" display="https://twitter.com/#!/cannabisencyclo/status/1088898159391199232"/>
    <hyperlink ref="X217" r:id="rId557" display="https://twitter.com/#!/cannabisencyclo/status/1075920176644685824"/>
    <hyperlink ref="X218" r:id="rId558" display="https://twitter.com/#!/cannabisencyclo/status/1089441750882500608"/>
    <hyperlink ref="X219" r:id="rId559" display="https://twitter.com/#!/cannabisencyclo/status/1089948613638115330"/>
    <hyperlink ref="X220" r:id="rId560" display="https://twitter.com/#!/cannabisencyclo/status/1090510903701790720"/>
    <hyperlink ref="X221" r:id="rId561" display="https://twitter.com/#!/cannabisencyclo/status/1070437454161698817"/>
    <hyperlink ref="X222" r:id="rId562" display="https://twitter.com/#!/cannabisencyclo/status/1070437753710493696"/>
    <hyperlink ref="X223" r:id="rId563" display="https://twitter.com/#!/cannabisencyclo/status/1070453215278166017"/>
    <hyperlink ref="X224" r:id="rId564" display="https://twitter.com/#!/cannabisencyclo/status/1070461212213702656"/>
    <hyperlink ref="X225" r:id="rId565" display="https://twitter.com/#!/cannabisencyclo/status/1091010823751753728"/>
    <hyperlink ref="X226" r:id="rId566" display="https://twitter.com/#!/cannabisencyclo/status/1080613357852348416"/>
    <hyperlink ref="X227" r:id="rId567" display="https://twitter.com/#!/cannabisencyclo/status/1091353513945227264"/>
    <hyperlink ref="X228" r:id="rId568" display="https://twitter.com/#!/cannabisencyclo/status/1091355556483223552"/>
    <hyperlink ref="X229" r:id="rId569" display="https://twitter.com/#!/cannabisencyclo/status/1091917391708053505"/>
    <hyperlink ref="X230" r:id="rId570" display="https://twitter.com/#!/cannabisencyclo/status/1092313873338687488"/>
    <hyperlink ref="X231" r:id="rId571" display="https://twitter.com/#!/cannabisencyclo/status/1092446610770911232"/>
    <hyperlink ref="X232" r:id="rId572" display="https://twitter.com/#!/cannabisencyclo/status/1092446610770911232"/>
    <hyperlink ref="X233" r:id="rId573" display="https://twitter.com/#!/cannabisencyclo/status/1092446610770911232"/>
    <hyperlink ref="X234" r:id="rId574" display="https://twitter.com/#!/cannabisencyclo/status/1092945291752267777"/>
    <hyperlink ref="X235" r:id="rId575" display="https://twitter.com/#!/cannabisencyclo/status/1069804848780988417"/>
    <hyperlink ref="X236" r:id="rId576" display="https://twitter.com/#!/cannabisencyclo/status/1070437454161698817"/>
    <hyperlink ref="X237" r:id="rId577" display="https://twitter.com/#!/cannabisencyclo/status/1073471982652612608"/>
    <hyperlink ref="X238" r:id="rId578" display="https://twitter.com/#!/cannabisencyclo/status/1073838956322508800"/>
    <hyperlink ref="X239" r:id="rId579" display="https://twitter.com/#!/cannabisencyclo/status/1073841839076065280"/>
    <hyperlink ref="X240" r:id="rId580" display="https://twitter.com/#!/cannabisencyclo/status/1073980568977559553"/>
    <hyperlink ref="X241" r:id="rId581" display="https://twitter.com/#!/cannabisencyclo/status/1073983470198648832"/>
    <hyperlink ref="X242" r:id="rId582" display="https://twitter.com/#!/cannabisencyclo/status/1073983831835762688"/>
    <hyperlink ref="X243" r:id="rId583" display="https://twitter.com/#!/cannabisencyclo/status/1074610005561597952"/>
    <hyperlink ref="X244" r:id="rId584" display="https://twitter.com/#!/cannabisencyclo/status/1080515331225903105"/>
    <hyperlink ref="X245" r:id="rId585" display="https://twitter.com/#!/cannabisencyclo/status/1091355556483223552"/>
    <hyperlink ref="X246" r:id="rId586" display="https://twitter.com/#!/cannabisencyclo/status/1092945291752267777"/>
    <hyperlink ref="X247" r:id="rId587" display="https://twitter.com/#!/cannabisencyclo/status/1094299079138373633"/>
    <hyperlink ref="X248" r:id="rId588" display="https://twitter.com/#!/cannabisencyclo/status/1094299079138373633"/>
    <hyperlink ref="X249" r:id="rId589" display="https://twitter.com/#!/cannabisencyclo/status/1094299079138373633"/>
    <hyperlink ref="X250" r:id="rId590" display="https://twitter.com/#!/cannabisencyclo/status/1095002629799739392"/>
    <hyperlink ref="X251" r:id="rId591" display="https://twitter.com/#!/thatbilloakley/status/1095492842347089922"/>
    <hyperlink ref="X252" r:id="rId592" display="https://twitter.com/#!/cannabisencyclo/status/1095485611388035072"/>
    <hyperlink ref="X253" r:id="rId593" display="https://twitter.com/#!/cannabisencyclo/status/1095972409721597952"/>
    <hyperlink ref="X254" r:id="rId594" display="https://twitter.com/#!/cannabisencyclo/status/1096074116522663936"/>
    <hyperlink ref="X255" r:id="rId595" display="https://twitter.com/#!/cannabisencyclo/status/1096234489565523968"/>
    <hyperlink ref="X256" r:id="rId596" display="https://twitter.com/#!/cannabisencyclo/status/1096234489565523968"/>
    <hyperlink ref="X257" r:id="rId597" display="https://twitter.com/#!/cannabisencyclo/status/1096248797343043584"/>
    <hyperlink ref="X258" r:id="rId598" display="https://twitter.com/#!/streetgourmetla/status/1072603018053455874"/>
    <hyperlink ref="X259" r:id="rId599" display="https://twitter.com/#!/cannabisencyclo/status/1072602137610346499"/>
    <hyperlink ref="X260" r:id="rId600" display="https://twitter.com/#!/cannabisencyclo/status/1085644437806493697"/>
    <hyperlink ref="X261" r:id="rId601" display="https://twitter.com/#!/cannabisencyclo/status/1096248986778779651"/>
    <hyperlink ref="X262" r:id="rId602" display="https://twitter.com/#!/cannabisencyclo/status/1096248986778779651"/>
    <hyperlink ref="X263" r:id="rId603" display="https://twitter.com/#!/cannabisencyclo/status/1096467091543080960"/>
    <hyperlink ref="X264" r:id="rId604" display="https://twitter.com/#!/cannabisencyclo/status/1080625332439285760"/>
    <hyperlink ref="X265" r:id="rId605" display="https://twitter.com/#!/cannabisencyclo/status/1096467615222947840"/>
    <hyperlink ref="X266" r:id="rId606" display="https://twitter.com/#!/cannabisencyclo/status/1096628975672078336"/>
    <hyperlink ref="X267" r:id="rId607" display="https://twitter.com/#!/cannabisencyclo/status/1096837040824475648"/>
    <hyperlink ref="X268" r:id="rId608" display="https://twitter.com/#!/cannabisencyclo/status/1096837040824475648"/>
    <hyperlink ref="X269" r:id="rId609" display="https://twitter.com/#!/cannabisencyclo/status/1096838691786346496"/>
    <hyperlink ref="X270" r:id="rId610" display="https://twitter.com/#!/cannabisencyclo/status/1096838691786346496"/>
    <hyperlink ref="X271" r:id="rId611" display="https://twitter.com/#!/cannabisencyclo/status/1097189011871821824"/>
    <hyperlink ref="X272" r:id="rId612" display="https://twitter.com/#!/cannabisencyclo/status/1097189077974052865"/>
    <hyperlink ref="X273" r:id="rId613" display="https://twitter.com/#!/cannabisencyclo/status/1097189077974052865"/>
    <hyperlink ref="X274" r:id="rId614" display="https://twitter.com/#!/edman1968/status/1097190706190397440"/>
    <hyperlink ref="X275" r:id="rId615" display="https://twitter.com/#!/cannabisencyclo/status/1096465482075394050"/>
    <hyperlink ref="X276" r:id="rId616" display="https://twitter.com/#!/cannabisencyclo/status/1097189710592565248"/>
    <hyperlink ref="X277" r:id="rId617" display="https://twitter.com/#!/cannabisencyclo/status/1097189873625133057"/>
    <hyperlink ref="X278" r:id="rId618" display="https://twitter.com/#!/edman1968/status/1097190706190397440"/>
    <hyperlink ref="X279" r:id="rId619" display="https://twitter.com/#!/cannabisencyclo/status/1097189873625133057"/>
    <hyperlink ref="X280" r:id="rId620" display="https://twitter.com/#!/cannabisencyclo/status/1097190863543853057"/>
    <hyperlink ref="X281" r:id="rId621" display="https://twitter.com/#!/cannabisencyclo/status/1097190863543853057"/>
    <hyperlink ref="X282" r:id="rId622" display="https://twitter.com/#!/cannabisencyclo/status/1097193597709869056"/>
    <hyperlink ref="X283" r:id="rId623" display="https://twitter.com/#!/cannabisencyclo/status/1097657906864914432"/>
    <hyperlink ref="X284" r:id="rId624" display="https://twitter.com/#!/thatbilloakley/status/1095492842347089922"/>
    <hyperlink ref="X285" r:id="rId625" display="https://twitter.com/#!/thatbilloakley/status/1097652151864647680"/>
    <hyperlink ref="X286" r:id="rId626" display="https://twitter.com/#!/cannabisencyclo/status/1070200789082103809"/>
    <hyperlink ref="X287" r:id="rId627" display="https://twitter.com/#!/cannabisencyclo/status/1073432462041083904"/>
    <hyperlink ref="X288" r:id="rId628" display="https://twitter.com/#!/cannabisencyclo/status/1079547210847510528"/>
    <hyperlink ref="X289" r:id="rId629" display="https://twitter.com/#!/cannabisencyclo/status/1079625134476906496"/>
    <hyperlink ref="X290" r:id="rId630" display="https://twitter.com/#!/cannabisencyclo/status/1079996498085998592"/>
    <hyperlink ref="X291" r:id="rId631" display="https://twitter.com/#!/cannabisencyclo/status/1080152718847598593"/>
    <hyperlink ref="X292" r:id="rId632" display="https://twitter.com/#!/cannabisencyclo/status/1092928872910344192"/>
    <hyperlink ref="X293" r:id="rId633" display="https://twitter.com/#!/cannabisencyclo/status/1092952298899279872"/>
    <hyperlink ref="X294" r:id="rId634" display="https://twitter.com/#!/cannabisencyclo/status/1093970097381744640"/>
    <hyperlink ref="X295" r:id="rId635" display="https://twitter.com/#!/cannabisencyclo/status/1095485611388035072"/>
    <hyperlink ref="X296" r:id="rId636" display="https://twitter.com/#!/cannabisencyclo/status/1095801086076579840"/>
    <hyperlink ref="X297" r:id="rId637" display="https://twitter.com/#!/cannabisencyclo/status/1096231952279990272"/>
    <hyperlink ref="X298" r:id="rId638" display="https://twitter.com/#!/cannabisencyclo/status/1096500144025944064"/>
    <hyperlink ref="X299" r:id="rId639" display="https://twitter.com/#!/cannabisencyclo/status/1097637984780701696"/>
    <hyperlink ref="X300" r:id="rId640" display="https://twitter.com/#!/cannabisencyclo/status/1097657906864914432"/>
    <hyperlink ref="X301" r:id="rId641" display="https://twitter.com/#!/chickybaby007/status/1097660835072110592"/>
    <hyperlink ref="X302" r:id="rId642" display="https://twitter.com/#!/chickybaby007/status/1097660835072110592"/>
    <hyperlink ref="AZ48" r:id="rId643" display="https://api.twitter.com/1.1/geo/id/3b77caf94bfc81fe.json"/>
    <hyperlink ref="AZ49" r:id="rId644" display="https://api.twitter.com/1.1/geo/id/3b77caf94bfc81fe.json"/>
    <hyperlink ref="AZ50" r:id="rId645" display="https://api.twitter.com/1.1/geo/id/3b77caf94bfc81fe.json"/>
    <hyperlink ref="AZ85" r:id="rId646" display="https://api.twitter.com/1.1/geo/id/5c62ffb0f0f3479d.json"/>
    <hyperlink ref="AZ93" r:id="rId647" display="https://api.twitter.com/1.1/geo/id/67b98f17fdcf20be.json"/>
    <hyperlink ref="AZ95" r:id="rId648" display="https://api.twitter.com/1.1/geo/id/67b98f17fdcf20be.json"/>
    <hyperlink ref="AZ98" r:id="rId649" display="https://api.twitter.com/1.1/geo/id/67b98f17fdcf20be.json"/>
    <hyperlink ref="AZ100" r:id="rId650" display="https://api.twitter.com/1.1/geo/id/0c2e6999105f8070.json"/>
    <hyperlink ref="AZ102" r:id="rId651" display="https://api.twitter.com/1.1/geo/id/0c2e6999105f8070.json"/>
    <hyperlink ref="AZ106" r:id="rId652" display="https://api.twitter.com/1.1/geo/id/fbd6d2f5a4e4a15e.json"/>
    <hyperlink ref="AZ107" r:id="rId653" display="https://api.twitter.com/1.1/geo/id/fbd6d2f5a4e4a15e.json"/>
    <hyperlink ref="AZ108" r:id="rId654" display="https://api.twitter.com/1.1/geo/id/fbd6d2f5a4e4a15e.json"/>
    <hyperlink ref="AZ110" r:id="rId655" display="https://api.twitter.com/1.1/geo/id/fbd6d2f5a4e4a15e.json"/>
    <hyperlink ref="AZ137" r:id="rId656" display="https://api.twitter.com/1.1/geo/id/fbd6d2f5a4e4a15e.json"/>
    <hyperlink ref="AZ138" r:id="rId657" display="https://api.twitter.com/1.1/geo/id/fbd6d2f5a4e4a15e.json"/>
    <hyperlink ref="AZ143" r:id="rId658" display="https://api.twitter.com/1.1/geo/id/49af5b43d4963f4c.json"/>
    <hyperlink ref="AZ144" r:id="rId659" display="https://api.twitter.com/1.1/geo/id/49af5b43d4963f4c.json"/>
    <hyperlink ref="AZ156" r:id="rId660" display="https://api.twitter.com/1.1/geo/id/fbd6d2f5a4e4a15e.json"/>
    <hyperlink ref="AZ157" r:id="rId661" display="https://api.twitter.com/1.1/geo/id/fbd6d2f5a4e4a15e.json"/>
    <hyperlink ref="AZ159" r:id="rId662" display="https://api.twitter.com/1.1/geo/id/fbd6d2f5a4e4a15e.json"/>
    <hyperlink ref="AZ160" r:id="rId663" display="https://api.twitter.com/1.1/geo/id/fbd6d2f5a4e4a15e.json"/>
    <hyperlink ref="AZ166" r:id="rId664" display="https://api.twitter.com/1.1/geo/id/fbd6d2f5a4e4a15e.json"/>
    <hyperlink ref="AZ192" r:id="rId665" display="https://api.twitter.com/1.1/geo/id/49af5b43d4963f4c.json"/>
    <hyperlink ref="AZ195" r:id="rId666" display="https://api.twitter.com/1.1/geo/id/fbd6d2f5a4e4a15e.json"/>
    <hyperlink ref="AZ196" r:id="rId667" display="https://api.twitter.com/1.1/geo/id/fbd6d2f5a4e4a15e.json"/>
    <hyperlink ref="AZ216" r:id="rId668" display="https://api.twitter.com/1.1/geo/id/fbd6d2f5a4e4a15e.json"/>
    <hyperlink ref="AZ217" r:id="rId669" display="https://api.twitter.com/1.1/geo/id/fbd6d2f5a4e4a15e.json"/>
    <hyperlink ref="AZ221" r:id="rId670" display="https://api.twitter.com/1.1/geo/id/5c62ffb0f0f3479d.json"/>
    <hyperlink ref="AZ231" r:id="rId671" display="https://api.twitter.com/1.1/geo/id/fbd6d2f5a4e4a15e.json"/>
    <hyperlink ref="AZ232" r:id="rId672" display="https://api.twitter.com/1.1/geo/id/fbd6d2f5a4e4a15e.json"/>
    <hyperlink ref="AZ233" r:id="rId673" display="https://api.twitter.com/1.1/geo/id/fbd6d2f5a4e4a15e.json"/>
    <hyperlink ref="AZ235" r:id="rId674" display="https://api.twitter.com/1.1/geo/id/fbd6d2f5a4e4a15e.json"/>
    <hyperlink ref="AZ236" r:id="rId675" display="https://api.twitter.com/1.1/geo/id/5c62ffb0f0f3479d.json"/>
    <hyperlink ref="AZ239" r:id="rId676" display="https://api.twitter.com/1.1/geo/id/fbd6d2f5a4e4a15e.json"/>
    <hyperlink ref="AZ258" r:id="rId677" display="https://api.twitter.com/1.1/geo/id/0c2e6999105f8070.json"/>
    <hyperlink ref="AZ272" r:id="rId678" display="https://api.twitter.com/1.1/geo/id/fbd6d2f5a4e4a15e.json"/>
    <hyperlink ref="AZ273" r:id="rId679" display="https://api.twitter.com/1.1/geo/id/fbd6d2f5a4e4a15e.json"/>
    <hyperlink ref="AZ277" r:id="rId680" display="https://api.twitter.com/1.1/geo/id/fbd6d2f5a4e4a15e.json"/>
    <hyperlink ref="AZ279" r:id="rId681" display="https://api.twitter.com/1.1/geo/id/fbd6d2f5a4e4a15e.json"/>
    <hyperlink ref="AZ280" r:id="rId682" display="https://api.twitter.com/1.1/geo/id/fbd6d2f5a4e4a15e.json"/>
    <hyperlink ref="AZ281" r:id="rId683" display="https://api.twitter.com/1.1/geo/id/fbd6d2f5a4e4a15e.json"/>
    <hyperlink ref="AZ283" r:id="rId684" display="https://api.twitter.com/1.1/geo/id/fbd6d2f5a4e4a15e.json"/>
    <hyperlink ref="AZ286" r:id="rId685" display="https://api.twitter.com/1.1/geo/id/1d9a5370a355ab0c.json"/>
    <hyperlink ref="AZ292" r:id="rId686" display="https://api.twitter.com/1.1/geo/id/3b77caf94bfc81fe.json"/>
    <hyperlink ref="AZ293" r:id="rId687" display="https://api.twitter.com/1.1/geo/id/3b77caf94bfc81fe.json"/>
    <hyperlink ref="AZ294" r:id="rId688" display="https://api.twitter.com/1.1/geo/id/3b77caf94bfc81fe.json"/>
    <hyperlink ref="AZ296" r:id="rId689" display="https://api.twitter.com/1.1/geo/id/ab2f2fac83aa388d.json"/>
    <hyperlink ref="AZ297" r:id="rId690" display="https://api.twitter.com/1.1/geo/id/5a110d312052166f.json"/>
    <hyperlink ref="AZ298" r:id="rId691" display="https://api.twitter.com/1.1/geo/id/3b77caf94bfc81fe.json"/>
    <hyperlink ref="AZ300" r:id="rId692" display="https://api.twitter.com/1.1/geo/id/fbd6d2f5a4e4a15e.json"/>
  </hyperlinks>
  <printOptions/>
  <pageMargins left="0.7" right="0.7" top="0.75" bottom="0.75" header="0.3" footer="0.3"/>
  <pageSetup horizontalDpi="600" verticalDpi="600" orientation="portrait" r:id="rId696"/>
  <legacyDrawing r:id="rId694"/>
  <tableParts>
    <tablePart r:id="rId6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2967</v>
      </c>
      <c r="B1" s="13" t="s">
        <v>3160</v>
      </c>
      <c r="C1" s="13" t="s">
        <v>3161</v>
      </c>
      <c r="D1" s="13" t="s">
        <v>144</v>
      </c>
      <c r="E1" s="13" t="s">
        <v>3163</v>
      </c>
      <c r="F1" s="13" t="s">
        <v>3164</v>
      </c>
      <c r="G1" s="13" t="s">
        <v>3165</v>
      </c>
    </row>
    <row r="2" spans="1:7" ht="15">
      <c r="A2" s="78" t="s">
        <v>2729</v>
      </c>
      <c r="B2" s="78">
        <v>147</v>
      </c>
      <c r="C2" s="121">
        <v>0.05320304017372421</v>
      </c>
      <c r="D2" s="78" t="s">
        <v>3162</v>
      </c>
      <c r="E2" s="78"/>
      <c r="F2" s="78"/>
      <c r="G2" s="78"/>
    </row>
    <row r="3" spans="1:7" ht="15">
      <c r="A3" s="78" t="s">
        <v>2730</v>
      </c>
      <c r="B3" s="78">
        <v>90</v>
      </c>
      <c r="C3" s="121">
        <v>0.03257328990228013</v>
      </c>
      <c r="D3" s="78" t="s">
        <v>3162</v>
      </c>
      <c r="E3" s="78"/>
      <c r="F3" s="78"/>
      <c r="G3" s="78"/>
    </row>
    <row r="4" spans="1:7" ht="15">
      <c r="A4" s="78" t="s">
        <v>2731</v>
      </c>
      <c r="B4" s="78">
        <v>2</v>
      </c>
      <c r="C4" s="121">
        <v>0.0007238508867173362</v>
      </c>
      <c r="D4" s="78" t="s">
        <v>3162</v>
      </c>
      <c r="E4" s="78"/>
      <c r="F4" s="78"/>
      <c r="G4" s="78"/>
    </row>
    <row r="5" spans="1:7" ht="15">
      <c r="A5" s="78" t="s">
        <v>2732</v>
      </c>
      <c r="B5" s="78">
        <v>2526</v>
      </c>
      <c r="C5" s="121">
        <v>0.9142236699239956</v>
      </c>
      <c r="D5" s="78" t="s">
        <v>3162</v>
      </c>
      <c r="E5" s="78"/>
      <c r="F5" s="78"/>
      <c r="G5" s="78"/>
    </row>
    <row r="6" spans="1:7" ht="15">
      <c r="A6" s="78" t="s">
        <v>2733</v>
      </c>
      <c r="B6" s="78">
        <v>2763</v>
      </c>
      <c r="C6" s="121">
        <v>1</v>
      </c>
      <c r="D6" s="78" t="s">
        <v>3162</v>
      </c>
      <c r="E6" s="78"/>
      <c r="F6" s="78"/>
      <c r="G6" s="78"/>
    </row>
    <row r="7" spans="1:7" ht="15">
      <c r="A7" s="84" t="s">
        <v>241</v>
      </c>
      <c r="B7" s="84">
        <v>46</v>
      </c>
      <c r="C7" s="122">
        <v>0.014702600084484966</v>
      </c>
      <c r="D7" s="84" t="s">
        <v>3162</v>
      </c>
      <c r="E7" s="84" t="b">
        <v>0</v>
      </c>
      <c r="F7" s="84" t="b">
        <v>0</v>
      </c>
      <c r="G7" s="84" t="b">
        <v>0</v>
      </c>
    </row>
    <row r="8" spans="1:7" ht="15">
      <c r="A8" s="84" t="s">
        <v>2734</v>
      </c>
      <c r="B8" s="84">
        <v>29</v>
      </c>
      <c r="C8" s="122">
        <v>0.013736579567321515</v>
      </c>
      <c r="D8" s="84" t="s">
        <v>3162</v>
      </c>
      <c r="E8" s="84" t="b">
        <v>0</v>
      </c>
      <c r="F8" s="84" t="b">
        <v>0</v>
      </c>
      <c r="G8" s="84" t="b">
        <v>0</v>
      </c>
    </row>
    <row r="9" spans="1:7" ht="15">
      <c r="A9" s="84" t="s">
        <v>255</v>
      </c>
      <c r="B9" s="84">
        <v>17</v>
      </c>
      <c r="C9" s="122">
        <v>0.010542764786699962</v>
      </c>
      <c r="D9" s="84" t="s">
        <v>3162</v>
      </c>
      <c r="E9" s="84" t="b">
        <v>0</v>
      </c>
      <c r="F9" s="84" t="b">
        <v>0</v>
      </c>
      <c r="G9" s="84" t="b">
        <v>0</v>
      </c>
    </row>
    <row r="10" spans="1:7" ht="15">
      <c r="A10" s="84" t="s">
        <v>2735</v>
      </c>
      <c r="B10" s="84">
        <v>15</v>
      </c>
      <c r="C10" s="122">
        <v>0.009040980325901192</v>
      </c>
      <c r="D10" s="84" t="s">
        <v>3162</v>
      </c>
      <c r="E10" s="84" t="b">
        <v>1</v>
      </c>
      <c r="F10" s="84" t="b">
        <v>0</v>
      </c>
      <c r="G10" s="84" t="b">
        <v>0</v>
      </c>
    </row>
    <row r="11" spans="1:7" ht="15">
      <c r="A11" s="84" t="s">
        <v>2736</v>
      </c>
      <c r="B11" s="84">
        <v>14</v>
      </c>
      <c r="C11" s="122">
        <v>0.009227509608486714</v>
      </c>
      <c r="D11" s="84" t="s">
        <v>3162</v>
      </c>
      <c r="E11" s="84" t="b">
        <v>1</v>
      </c>
      <c r="F11" s="84" t="b">
        <v>0</v>
      </c>
      <c r="G11" s="84" t="b">
        <v>0</v>
      </c>
    </row>
    <row r="12" spans="1:7" ht="15">
      <c r="A12" s="84" t="s">
        <v>2738</v>
      </c>
      <c r="B12" s="84">
        <v>12</v>
      </c>
      <c r="C12" s="122">
        <v>0.008781466631515761</v>
      </c>
      <c r="D12" s="84" t="s">
        <v>3162</v>
      </c>
      <c r="E12" s="84" t="b">
        <v>0</v>
      </c>
      <c r="F12" s="84" t="b">
        <v>0</v>
      </c>
      <c r="G12" s="84" t="b">
        <v>0</v>
      </c>
    </row>
    <row r="13" spans="1:7" ht="15">
      <c r="A13" s="84" t="s">
        <v>251</v>
      </c>
      <c r="B13" s="84">
        <v>11</v>
      </c>
      <c r="C13" s="122">
        <v>0.007491997738047155</v>
      </c>
      <c r="D13" s="84" t="s">
        <v>3162</v>
      </c>
      <c r="E13" s="84" t="b">
        <v>0</v>
      </c>
      <c r="F13" s="84" t="b">
        <v>0</v>
      </c>
      <c r="G13" s="84" t="b">
        <v>0</v>
      </c>
    </row>
    <row r="14" spans="1:7" ht="15">
      <c r="A14" s="84" t="s">
        <v>2968</v>
      </c>
      <c r="B14" s="84">
        <v>10</v>
      </c>
      <c r="C14" s="122">
        <v>0.007051702178033496</v>
      </c>
      <c r="D14" s="84" t="s">
        <v>3162</v>
      </c>
      <c r="E14" s="84" t="b">
        <v>0</v>
      </c>
      <c r="F14" s="84" t="b">
        <v>0</v>
      </c>
      <c r="G14" s="84" t="b">
        <v>0</v>
      </c>
    </row>
    <row r="15" spans="1:7" ht="15">
      <c r="A15" s="84" t="s">
        <v>2969</v>
      </c>
      <c r="B15" s="84">
        <v>10</v>
      </c>
      <c r="C15" s="122">
        <v>0.0073178888595964685</v>
      </c>
      <c r="D15" s="84" t="s">
        <v>3162</v>
      </c>
      <c r="E15" s="84" t="b">
        <v>1</v>
      </c>
      <c r="F15" s="84" t="b">
        <v>0</v>
      </c>
      <c r="G15" s="84" t="b">
        <v>0</v>
      </c>
    </row>
    <row r="16" spans="1:7" ht="15">
      <c r="A16" s="84" t="s">
        <v>2740</v>
      </c>
      <c r="B16" s="84">
        <v>9</v>
      </c>
      <c r="C16" s="122">
        <v>0.006586099973636822</v>
      </c>
      <c r="D16" s="84" t="s">
        <v>3162</v>
      </c>
      <c r="E16" s="84" t="b">
        <v>0</v>
      </c>
      <c r="F16" s="84" t="b">
        <v>0</v>
      </c>
      <c r="G16" s="84" t="b">
        <v>0</v>
      </c>
    </row>
    <row r="17" spans="1:7" ht="15">
      <c r="A17" s="84" t="s">
        <v>2739</v>
      </c>
      <c r="B17" s="84">
        <v>9</v>
      </c>
      <c r="C17" s="122">
        <v>0.006853914227288032</v>
      </c>
      <c r="D17" s="84" t="s">
        <v>3162</v>
      </c>
      <c r="E17" s="84" t="b">
        <v>0</v>
      </c>
      <c r="F17" s="84" t="b">
        <v>0</v>
      </c>
      <c r="G17" s="84" t="b">
        <v>0</v>
      </c>
    </row>
    <row r="18" spans="1:7" ht="15">
      <c r="A18" s="84" t="s">
        <v>2741</v>
      </c>
      <c r="B18" s="84">
        <v>9</v>
      </c>
      <c r="C18" s="122">
        <v>0.006853914227288032</v>
      </c>
      <c r="D18" s="84" t="s">
        <v>3162</v>
      </c>
      <c r="E18" s="84" t="b">
        <v>0</v>
      </c>
      <c r="F18" s="84" t="b">
        <v>1</v>
      </c>
      <c r="G18" s="84" t="b">
        <v>0</v>
      </c>
    </row>
    <row r="19" spans="1:7" ht="15">
      <c r="A19" s="84" t="s">
        <v>2970</v>
      </c>
      <c r="B19" s="84">
        <v>8</v>
      </c>
      <c r="C19" s="122">
        <v>0.006362255098963122</v>
      </c>
      <c r="D19" s="84" t="s">
        <v>3162</v>
      </c>
      <c r="E19" s="84" t="b">
        <v>0</v>
      </c>
      <c r="F19" s="84" t="b">
        <v>0</v>
      </c>
      <c r="G19" s="84" t="b">
        <v>0</v>
      </c>
    </row>
    <row r="20" spans="1:7" ht="15">
      <c r="A20" s="84" t="s">
        <v>2744</v>
      </c>
      <c r="B20" s="84">
        <v>8</v>
      </c>
      <c r="C20" s="122">
        <v>0.008074770679159024</v>
      </c>
      <c r="D20" s="84" t="s">
        <v>3162</v>
      </c>
      <c r="E20" s="84" t="b">
        <v>0</v>
      </c>
      <c r="F20" s="84" t="b">
        <v>0</v>
      </c>
      <c r="G20" s="84" t="b">
        <v>0</v>
      </c>
    </row>
    <row r="21" spans="1:7" ht="15">
      <c r="A21" s="84" t="s">
        <v>245</v>
      </c>
      <c r="B21" s="84">
        <v>8</v>
      </c>
      <c r="C21" s="122">
        <v>0.006092368202033806</v>
      </c>
      <c r="D21" s="84" t="s">
        <v>3162</v>
      </c>
      <c r="E21" s="84" t="b">
        <v>0</v>
      </c>
      <c r="F21" s="84" t="b">
        <v>0</v>
      </c>
      <c r="G21" s="84" t="b">
        <v>0</v>
      </c>
    </row>
    <row r="22" spans="1:7" ht="15">
      <c r="A22" s="84" t="s">
        <v>2751</v>
      </c>
      <c r="B22" s="84">
        <v>8</v>
      </c>
      <c r="C22" s="122">
        <v>0.006092368202033806</v>
      </c>
      <c r="D22" s="84" t="s">
        <v>3162</v>
      </c>
      <c r="E22" s="84" t="b">
        <v>0</v>
      </c>
      <c r="F22" s="84" t="b">
        <v>0</v>
      </c>
      <c r="G22" s="84" t="b">
        <v>0</v>
      </c>
    </row>
    <row r="23" spans="1:7" ht="15">
      <c r="A23" s="84" t="s">
        <v>2971</v>
      </c>
      <c r="B23" s="84">
        <v>7</v>
      </c>
      <c r="C23" s="122">
        <v>0.005566973211592732</v>
      </c>
      <c r="D23" s="84" t="s">
        <v>3162</v>
      </c>
      <c r="E23" s="84" t="b">
        <v>0</v>
      </c>
      <c r="F23" s="84" t="b">
        <v>0</v>
      </c>
      <c r="G23" s="84" t="b">
        <v>0</v>
      </c>
    </row>
    <row r="24" spans="1:7" ht="15">
      <c r="A24" s="84" t="s">
        <v>2972</v>
      </c>
      <c r="B24" s="84">
        <v>7</v>
      </c>
      <c r="C24" s="122">
        <v>0.005839589574253752</v>
      </c>
      <c r="D24" s="84" t="s">
        <v>3162</v>
      </c>
      <c r="E24" s="84" t="b">
        <v>0</v>
      </c>
      <c r="F24" s="84" t="b">
        <v>0</v>
      </c>
      <c r="G24" s="84" t="b">
        <v>0</v>
      </c>
    </row>
    <row r="25" spans="1:7" ht="15">
      <c r="A25" s="84" t="s">
        <v>2973</v>
      </c>
      <c r="B25" s="84">
        <v>7</v>
      </c>
      <c r="C25" s="122">
        <v>0.005566973211592732</v>
      </c>
      <c r="D25" s="84" t="s">
        <v>3162</v>
      </c>
      <c r="E25" s="84" t="b">
        <v>1</v>
      </c>
      <c r="F25" s="84" t="b">
        <v>0</v>
      </c>
      <c r="G25" s="84" t="b">
        <v>0</v>
      </c>
    </row>
    <row r="26" spans="1:7" ht="15">
      <c r="A26" s="84" t="s">
        <v>2775</v>
      </c>
      <c r="B26" s="84">
        <v>7</v>
      </c>
      <c r="C26" s="122">
        <v>0.005839589574253752</v>
      </c>
      <c r="D26" s="84" t="s">
        <v>3162</v>
      </c>
      <c r="E26" s="84" t="b">
        <v>0</v>
      </c>
      <c r="F26" s="84" t="b">
        <v>0</v>
      </c>
      <c r="G26" s="84" t="b">
        <v>0</v>
      </c>
    </row>
    <row r="27" spans="1:7" ht="15">
      <c r="A27" s="84" t="s">
        <v>2764</v>
      </c>
      <c r="B27" s="84">
        <v>7</v>
      </c>
      <c r="C27" s="122">
        <v>0.005839589574253752</v>
      </c>
      <c r="D27" s="84" t="s">
        <v>3162</v>
      </c>
      <c r="E27" s="84" t="b">
        <v>0</v>
      </c>
      <c r="F27" s="84" t="b">
        <v>0</v>
      </c>
      <c r="G27" s="84" t="b">
        <v>0</v>
      </c>
    </row>
    <row r="28" spans="1:7" ht="15">
      <c r="A28" s="84" t="s">
        <v>315</v>
      </c>
      <c r="B28" s="84">
        <v>7</v>
      </c>
      <c r="C28" s="122">
        <v>0.005566973211592732</v>
      </c>
      <c r="D28" s="84" t="s">
        <v>3162</v>
      </c>
      <c r="E28" s="84" t="b">
        <v>0</v>
      </c>
      <c r="F28" s="84" t="b">
        <v>0</v>
      </c>
      <c r="G28" s="84" t="b">
        <v>0</v>
      </c>
    </row>
    <row r="29" spans="1:7" ht="15">
      <c r="A29" s="84" t="s">
        <v>2756</v>
      </c>
      <c r="B29" s="84">
        <v>7</v>
      </c>
      <c r="C29" s="122">
        <v>0.005566973211592732</v>
      </c>
      <c r="D29" s="84" t="s">
        <v>3162</v>
      </c>
      <c r="E29" s="84" t="b">
        <v>0</v>
      </c>
      <c r="F29" s="84" t="b">
        <v>0</v>
      </c>
      <c r="G29" s="84" t="b">
        <v>0</v>
      </c>
    </row>
    <row r="30" spans="1:7" ht="15">
      <c r="A30" s="84" t="s">
        <v>2974</v>
      </c>
      <c r="B30" s="84">
        <v>7</v>
      </c>
      <c r="C30" s="122">
        <v>0.005839589574253752</v>
      </c>
      <c r="D30" s="84" t="s">
        <v>3162</v>
      </c>
      <c r="E30" s="84" t="b">
        <v>0</v>
      </c>
      <c r="F30" s="84" t="b">
        <v>0</v>
      </c>
      <c r="G30" s="84" t="b">
        <v>0</v>
      </c>
    </row>
    <row r="31" spans="1:7" ht="15">
      <c r="A31" s="84" t="s">
        <v>2975</v>
      </c>
      <c r="B31" s="84">
        <v>6</v>
      </c>
      <c r="C31" s="122">
        <v>0.005005362492217502</v>
      </c>
      <c r="D31" s="84" t="s">
        <v>3162</v>
      </c>
      <c r="E31" s="84" t="b">
        <v>0</v>
      </c>
      <c r="F31" s="84" t="b">
        <v>0</v>
      </c>
      <c r="G31" s="84" t="b">
        <v>0</v>
      </c>
    </row>
    <row r="32" spans="1:7" ht="15">
      <c r="A32" s="84" t="s">
        <v>2976</v>
      </c>
      <c r="B32" s="84">
        <v>6</v>
      </c>
      <c r="C32" s="122">
        <v>0.005281736823971863</v>
      </c>
      <c r="D32" s="84" t="s">
        <v>3162</v>
      </c>
      <c r="E32" s="84" t="b">
        <v>0</v>
      </c>
      <c r="F32" s="84" t="b">
        <v>0</v>
      </c>
      <c r="G32" s="84" t="b">
        <v>0</v>
      </c>
    </row>
    <row r="33" spans="1:7" ht="15">
      <c r="A33" s="84" t="s">
        <v>2746</v>
      </c>
      <c r="B33" s="84">
        <v>6</v>
      </c>
      <c r="C33" s="122">
        <v>0.006056078009369268</v>
      </c>
      <c r="D33" s="84" t="s">
        <v>3162</v>
      </c>
      <c r="E33" s="84" t="b">
        <v>0</v>
      </c>
      <c r="F33" s="84" t="b">
        <v>0</v>
      </c>
      <c r="G33" s="84" t="b">
        <v>0</v>
      </c>
    </row>
    <row r="34" spans="1:7" ht="15">
      <c r="A34" s="84" t="s">
        <v>2977</v>
      </c>
      <c r="B34" s="84">
        <v>6</v>
      </c>
      <c r="C34" s="122">
        <v>0.005005362492217502</v>
      </c>
      <c r="D34" s="84" t="s">
        <v>3162</v>
      </c>
      <c r="E34" s="84" t="b">
        <v>0</v>
      </c>
      <c r="F34" s="84" t="b">
        <v>0</v>
      </c>
      <c r="G34" s="84" t="b">
        <v>0</v>
      </c>
    </row>
    <row r="35" spans="1:7" ht="15">
      <c r="A35" s="84" t="s">
        <v>2745</v>
      </c>
      <c r="B35" s="84">
        <v>6</v>
      </c>
      <c r="C35" s="122">
        <v>0.005005362492217502</v>
      </c>
      <c r="D35" s="84" t="s">
        <v>3162</v>
      </c>
      <c r="E35" s="84" t="b">
        <v>0</v>
      </c>
      <c r="F35" s="84" t="b">
        <v>0</v>
      </c>
      <c r="G35" s="84" t="b">
        <v>0</v>
      </c>
    </row>
    <row r="36" spans="1:7" ht="15">
      <c r="A36" s="84" t="s">
        <v>249</v>
      </c>
      <c r="B36" s="84">
        <v>6</v>
      </c>
      <c r="C36" s="122">
        <v>0.005005362492217502</v>
      </c>
      <c r="D36" s="84" t="s">
        <v>3162</v>
      </c>
      <c r="E36" s="84" t="b">
        <v>0</v>
      </c>
      <c r="F36" s="84" t="b">
        <v>0</v>
      </c>
      <c r="G36" s="84" t="b">
        <v>0</v>
      </c>
    </row>
    <row r="37" spans="1:7" ht="15">
      <c r="A37" s="84" t="s">
        <v>2752</v>
      </c>
      <c r="B37" s="84">
        <v>6</v>
      </c>
      <c r="C37" s="122">
        <v>0.005005362492217502</v>
      </c>
      <c r="D37" s="84" t="s">
        <v>3162</v>
      </c>
      <c r="E37" s="84" t="b">
        <v>0</v>
      </c>
      <c r="F37" s="84" t="b">
        <v>0</v>
      </c>
      <c r="G37" s="84" t="b">
        <v>0</v>
      </c>
    </row>
    <row r="38" spans="1:7" ht="15">
      <c r="A38" s="84" t="s">
        <v>2753</v>
      </c>
      <c r="B38" s="84">
        <v>6</v>
      </c>
      <c r="C38" s="122">
        <v>0.005005362492217502</v>
      </c>
      <c r="D38" s="84" t="s">
        <v>3162</v>
      </c>
      <c r="E38" s="84" t="b">
        <v>0</v>
      </c>
      <c r="F38" s="84" t="b">
        <v>0</v>
      </c>
      <c r="G38" s="84" t="b">
        <v>0</v>
      </c>
    </row>
    <row r="39" spans="1:7" ht="15">
      <c r="A39" s="84" t="s">
        <v>2754</v>
      </c>
      <c r="B39" s="84">
        <v>6</v>
      </c>
      <c r="C39" s="122">
        <v>0.005005362492217502</v>
      </c>
      <c r="D39" s="84" t="s">
        <v>3162</v>
      </c>
      <c r="E39" s="84" t="b">
        <v>0</v>
      </c>
      <c r="F39" s="84" t="b">
        <v>0</v>
      </c>
      <c r="G39" s="84" t="b">
        <v>0</v>
      </c>
    </row>
    <row r="40" spans="1:7" ht="15">
      <c r="A40" s="84" t="s">
        <v>2755</v>
      </c>
      <c r="B40" s="84">
        <v>6</v>
      </c>
      <c r="C40" s="122">
        <v>0.005005362492217502</v>
      </c>
      <c r="D40" s="84" t="s">
        <v>3162</v>
      </c>
      <c r="E40" s="84" t="b">
        <v>0</v>
      </c>
      <c r="F40" s="84" t="b">
        <v>0</v>
      </c>
      <c r="G40" s="84" t="b">
        <v>0</v>
      </c>
    </row>
    <row r="41" spans="1:7" ht="15">
      <c r="A41" s="84" t="s">
        <v>2757</v>
      </c>
      <c r="B41" s="84">
        <v>6</v>
      </c>
      <c r="C41" s="122">
        <v>0.005005362492217502</v>
      </c>
      <c r="D41" s="84" t="s">
        <v>3162</v>
      </c>
      <c r="E41" s="84" t="b">
        <v>0</v>
      </c>
      <c r="F41" s="84" t="b">
        <v>0</v>
      </c>
      <c r="G41" s="84" t="b">
        <v>0</v>
      </c>
    </row>
    <row r="42" spans="1:7" ht="15">
      <c r="A42" s="84" t="s">
        <v>2978</v>
      </c>
      <c r="B42" s="84">
        <v>6</v>
      </c>
      <c r="C42" s="122">
        <v>0.005005362492217502</v>
      </c>
      <c r="D42" s="84" t="s">
        <v>3162</v>
      </c>
      <c r="E42" s="84" t="b">
        <v>0</v>
      </c>
      <c r="F42" s="84" t="b">
        <v>0</v>
      </c>
      <c r="G42" s="84" t="b">
        <v>0</v>
      </c>
    </row>
    <row r="43" spans="1:7" ht="15">
      <c r="A43" s="84" t="s">
        <v>2979</v>
      </c>
      <c r="B43" s="84">
        <v>5</v>
      </c>
      <c r="C43" s="122">
        <v>0.004401447353309887</v>
      </c>
      <c r="D43" s="84" t="s">
        <v>3162</v>
      </c>
      <c r="E43" s="84" t="b">
        <v>0</v>
      </c>
      <c r="F43" s="84" t="b">
        <v>0</v>
      </c>
      <c r="G43" s="84" t="b">
        <v>0</v>
      </c>
    </row>
    <row r="44" spans="1:7" ht="15">
      <c r="A44" s="84" t="s">
        <v>2980</v>
      </c>
      <c r="B44" s="84">
        <v>5</v>
      </c>
      <c r="C44" s="122">
        <v>0.004401447353309887</v>
      </c>
      <c r="D44" s="84" t="s">
        <v>3162</v>
      </c>
      <c r="E44" s="84" t="b">
        <v>0</v>
      </c>
      <c r="F44" s="84" t="b">
        <v>0</v>
      </c>
      <c r="G44" s="84" t="b">
        <v>0</v>
      </c>
    </row>
    <row r="45" spans="1:7" ht="15">
      <c r="A45" s="84" t="s">
        <v>2981</v>
      </c>
      <c r="B45" s="84">
        <v>5</v>
      </c>
      <c r="C45" s="122">
        <v>0.004401447353309887</v>
      </c>
      <c r="D45" s="84" t="s">
        <v>3162</v>
      </c>
      <c r="E45" s="84" t="b">
        <v>1</v>
      </c>
      <c r="F45" s="84" t="b">
        <v>0</v>
      </c>
      <c r="G45" s="84" t="b">
        <v>0</v>
      </c>
    </row>
    <row r="46" spans="1:7" ht="15">
      <c r="A46" s="84" t="s">
        <v>369</v>
      </c>
      <c r="B46" s="84">
        <v>5</v>
      </c>
      <c r="C46" s="122">
        <v>0.004401447353309887</v>
      </c>
      <c r="D46" s="84" t="s">
        <v>3162</v>
      </c>
      <c r="E46" s="84" t="b">
        <v>0</v>
      </c>
      <c r="F46" s="84" t="b">
        <v>0</v>
      </c>
      <c r="G46" s="84" t="b">
        <v>0</v>
      </c>
    </row>
    <row r="47" spans="1:7" ht="15">
      <c r="A47" s="84" t="s">
        <v>2982</v>
      </c>
      <c r="B47" s="84">
        <v>5</v>
      </c>
      <c r="C47" s="122">
        <v>0.004401447353309887</v>
      </c>
      <c r="D47" s="84" t="s">
        <v>3162</v>
      </c>
      <c r="E47" s="84" t="b">
        <v>0</v>
      </c>
      <c r="F47" s="84" t="b">
        <v>0</v>
      </c>
      <c r="G47" s="84" t="b">
        <v>0</v>
      </c>
    </row>
    <row r="48" spans="1:7" ht="15">
      <c r="A48" s="84" t="s">
        <v>2983</v>
      </c>
      <c r="B48" s="84">
        <v>5</v>
      </c>
      <c r="C48" s="122">
        <v>0.004401447353309887</v>
      </c>
      <c r="D48" s="84" t="s">
        <v>3162</v>
      </c>
      <c r="E48" s="84" t="b">
        <v>0</v>
      </c>
      <c r="F48" s="84" t="b">
        <v>0</v>
      </c>
      <c r="G48" s="84" t="b">
        <v>0</v>
      </c>
    </row>
    <row r="49" spans="1:7" ht="15">
      <c r="A49" s="84" t="s">
        <v>2984</v>
      </c>
      <c r="B49" s="84">
        <v>5</v>
      </c>
      <c r="C49" s="122">
        <v>0.004401447353309887</v>
      </c>
      <c r="D49" s="84" t="s">
        <v>3162</v>
      </c>
      <c r="E49" s="84" t="b">
        <v>0</v>
      </c>
      <c r="F49" s="84" t="b">
        <v>0</v>
      </c>
      <c r="G49" s="84" t="b">
        <v>0</v>
      </c>
    </row>
    <row r="50" spans="1:7" ht="15">
      <c r="A50" s="84" t="s">
        <v>2985</v>
      </c>
      <c r="B50" s="84">
        <v>5</v>
      </c>
      <c r="C50" s="122">
        <v>0.004401447353309887</v>
      </c>
      <c r="D50" s="84" t="s">
        <v>3162</v>
      </c>
      <c r="E50" s="84" t="b">
        <v>1</v>
      </c>
      <c r="F50" s="84" t="b">
        <v>0</v>
      </c>
      <c r="G50" s="84" t="b">
        <v>0</v>
      </c>
    </row>
    <row r="51" spans="1:7" ht="15">
      <c r="A51" s="84" t="s">
        <v>2986</v>
      </c>
      <c r="B51" s="84">
        <v>5</v>
      </c>
      <c r="C51" s="122">
        <v>0.004401447353309887</v>
      </c>
      <c r="D51" s="84" t="s">
        <v>3162</v>
      </c>
      <c r="E51" s="84" t="b">
        <v>0</v>
      </c>
      <c r="F51" s="84" t="b">
        <v>0</v>
      </c>
      <c r="G51" s="84" t="b">
        <v>0</v>
      </c>
    </row>
    <row r="52" spans="1:7" ht="15">
      <c r="A52" s="84" t="s">
        <v>2987</v>
      </c>
      <c r="B52" s="84">
        <v>5</v>
      </c>
      <c r="C52" s="122">
        <v>0.004401447353309887</v>
      </c>
      <c r="D52" s="84" t="s">
        <v>3162</v>
      </c>
      <c r="E52" s="84" t="b">
        <v>0</v>
      </c>
      <c r="F52" s="84" t="b">
        <v>0</v>
      </c>
      <c r="G52" s="84" t="b">
        <v>0</v>
      </c>
    </row>
    <row r="53" spans="1:7" ht="15">
      <c r="A53" s="84" t="s">
        <v>2988</v>
      </c>
      <c r="B53" s="84">
        <v>5</v>
      </c>
      <c r="C53" s="122">
        <v>0.004401447353309887</v>
      </c>
      <c r="D53" s="84" t="s">
        <v>3162</v>
      </c>
      <c r="E53" s="84" t="b">
        <v>0</v>
      </c>
      <c r="F53" s="84" t="b">
        <v>0</v>
      </c>
      <c r="G53" s="84" t="b">
        <v>0</v>
      </c>
    </row>
    <row r="54" spans="1:7" ht="15">
      <c r="A54" s="84" t="s">
        <v>2761</v>
      </c>
      <c r="B54" s="84">
        <v>5</v>
      </c>
      <c r="C54" s="122">
        <v>0.00504673167447439</v>
      </c>
      <c r="D54" s="84" t="s">
        <v>3162</v>
      </c>
      <c r="E54" s="84" t="b">
        <v>0</v>
      </c>
      <c r="F54" s="84" t="b">
        <v>0</v>
      </c>
      <c r="G54" s="84" t="b">
        <v>0</v>
      </c>
    </row>
    <row r="55" spans="1:7" ht="15">
      <c r="A55" s="84" t="s">
        <v>598</v>
      </c>
      <c r="B55" s="84">
        <v>5</v>
      </c>
      <c r="C55" s="122">
        <v>0.004401447353309887</v>
      </c>
      <c r="D55" s="84" t="s">
        <v>3162</v>
      </c>
      <c r="E55" s="84" t="b">
        <v>0</v>
      </c>
      <c r="F55" s="84" t="b">
        <v>0</v>
      </c>
      <c r="G55" s="84" t="b">
        <v>0</v>
      </c>
    </row>
    <row r="56" spans="1:7" ht="15">
      <c r="A56" s="84" t="s">
        <v>2989</v>
      </c>
      <c r="B56" s="84">
        <v>5</v>
      </c>
      <c r="C56" s="122">
        <v>0.004401447353309887</v>
      </c>
      <c r="D56" s="84" t="s">
        <v>3162</v>
      </c>
      <c r="E56" s="84" t="b">
        <v>0</v>
      </c>
      <c r="F56" s="84" t="b">
        <v>0</v>
      </c>
      <c r="G56" s="84" t="b">
        <v>0</v>
      </c>
    </row>
    <row r="57" spans="1:7" ht="15">
      <c r="A57" s="84" t="s">
        <v>2990</v>
      </c>
      <c r="B57" s="84">
        <v>4</v>
      </c>
      <c r="C57" s="122">
        <v>0.003746661112451414</v>
      </c>
      <c r="D57" s="84" t="s">
        <v>3162</v>
      </c>
      <c r="E57" s="84" t="b">
        <v>0</v>
      </c>
      <c r="F57" s="84" t="b">
        <v>0</v>
      </c>
      <c r="G57" s="84" t="b">
        <v>0</v>
      </c>
    </row>
    <row r="58" spans="1:7" ht="15">
      <c r="A58" s="84" t="s">
        <v>2991</v>
      </c>
      <c r="B58" s="84">
        <v>4</v>
      </c>
      <c r="C58" s="122">
        <v>0.003746661112451414</v>
      </c>
      <c r="D58" s="84" t="s">
        <v>3162</v>
      </c>
      <c r="E58" s="84" t="b">
        <v>0</v>
      </c>
      <c r="F58" s="84" t="b">
        <v>0</v>
      </c>
      <c r="G58" s="84" t="b">
        <v>0</v>
      </c>
    </row>
    <row r="59" spans="1:7" ht="15">
      <c r="A59" s="84" t="s">
        <v>2992</v>
      </c>
      <c r="B59" s="84">
        <v>4</v>
      </c>
      <c r="C59" s="122">
        <v>0.003746661112451414</v>
      </c>
      <c r="D59" s="84" t="s">
        <v>3162</v>
      </c>
      <c r="E59" s="84" t="b">
        <v>0</v>
      </c>
      <c r="F59" s="84" t="b">
        <v>0</v>
      </c>
      <c r="G59" s="84" t="b">
        <v>0</v>
      </c>
    </row>
    <row r="60" spans="1:7" ht="15">
      <c r="A60" s="84" t="s">
        <v>2993</v>
      </c>
      <c r="B60" s="84">
        <v>4</v>
      </c>
      <c r="C60" s="122">
        <v>0.003746661112451414</v>
      </c>
      <c r="D60" s="84" t="s">
        <v>3162</v>
      </c>
      <c r="E60" s="84" t="b">
        <v>0</v>
      </c>
      <c r="F60" s="84" t="b">
        <v>0</v>
      </c>
      <c r="G60" s="84" t="b">
        <v>0</v>
      </c>
    </row>
    <row r="61" spans="1:7" ht="15">
      <c r="A61" s="84" t="s">
        <v>396</v>
      </c>
      <c r="B61" s="84">
        <v>4</v>
      </c>
      <c r="C61" s="122">
        <v>0.003746661112451414</v>
      </c>
      <c r="D61" s="84" t="s">
        <v>3162</v>
      </c>
      <c r="E61" s="84" t="b">
        <v>0</v>
      </c>
      <c r="F61" s="84" t="b">
        <v>0</v>
      </c>
      <c r="G61" s="84" t="b">
        <v>0</v>
      </c>
    </row>
    <row r="62" spans="1:7" ht="15">
      <c r="A62" s="84" t="s">
        <v>2994</v>
      </c>
      <c r="B62" s="84">
        <v>4</v>
      </c>
      <c r="C62" s="122">
        <v>0.004037385339579512</v>
      </c>
      <c r="D62" s="84" t="s">
        <v>3162</v>
      </c>
      <c r="E62" s="84" t="b">
        <v>0</v>
      </c>
      <c r="F62" s="84" t="b">
        <v>0</v>
      </c>
      <c r="G62" s="84" t="b">
        <v>0</v>
      </c>
    </row>
    <row r="63" spans="1:7" ht="15">
      <c r="A63" s="84" t="s">
        <v>2995</v>
      </c>
      <c r="B63" s="84">
        <v>4</v>
      </c>
      <c r="C63" s="122">
        <v>0.004037385339579512</v>
      </c>
      <c r="D63" s="84" t="s">
        <v>3162</v>
      </c>
      <c r="E63" s="84" t="b">
        <v>0</v>
      </c>
      <c r="F63" s="84" t="b">
        <v>0</v>
      </c>
      <c r="G63" s="84" t="b">
        <v>0</v>
      </c>
    </row>
    <row r="64" spans="1:7" ht="15">
      <c r="A64" s="84" t="s">
        <v>2996</v>
      </c>
      <c r="B64" s="84">
        <v>4</v>
      </c>
      <c r="C64" s="122">
        <v>0.003746661112451414</v>
      </c>
      <c r="D64" s="84" t="s">
        <v>3162</v>
      </c>
      <c r="E64" s="84" t="b">
        <v>0</v>
      </c>
      <c r="F64" s="84" t="b">
        <v>0</v>
      </c>
      <c r="G64" s="84" t="b">
        <v>0</v>
      </c>
    </row>
    <row r="65" spans="1:7" ht="15">
      <c r="A65" s="84" t="s">
        <v>2997</v>
      </c>
      <c r="B65" s="84">
        <v>4</v>
      </c>
      <c r="C65" s="122">
        <v>0.003746661112451414</v>
      </c>
      <c r="D65" s="84" t="s">
        <v>3162</v>
      </c>
      <c r="E65" s="84" t="b">
        <v>1</v>
      </c>
      <c r="F65" s="84" t="b">
        <v>0</v>
      </c>
      <c r="G65" s="84" t="b">
        <v>0</v>
      </c>
    </row>
    <row r="66" spans="1:7" ht="15">
      <c r="A66" s="84" t="s">
        <v>2998</v>
      </c>
      <c r="B66" s="84">
        <v>4</v>
      </c>
      <c r="C66" s="122">
        <v>0.003746661112451414</v>
      </c>
      <c r="D66" s="84" t="s">
        <v>3162</v>
      </c>
      <c r="E66" s="84" t="b">
        <v>0</v>
      </c>
      <c r="F66" s="84" t="b">
        <v>0</v>
      </c>
      <c r="G66" s="84" t="b">
        <v>0</v>
      </c>
    </row>
    <row r="67" spans="1:7" ht="15">
      <c r="A67" s="84" t="s">
        <v>2999</v>
      </c>
      <c r="B67" s="84">
        <v>4</v>
      </c>
      <c r="C67" s="122">
        <v>0.003746661112451414</v>
      </c>
      <c r="D67" s="84" t="s">
        <v>3162</v>
      </c>
      <c r="E67" s="84" t="b">
        <v>0</v>
      </c>
      <c r="F67" s="84" t="b">
        <v>0</v>
      </c>
      <c r="G67" s="84" t="b">
        <v>0</v>
      </c>
    </row>
    <row r="68" spans="1:7" ht="15">
      <c r="A68" s="84" t="s">
        <v>3000</v>
      </c>
      <c r="B68" s="84">
        <v>4</v>
      </c>
      <c r="C68" s="122">
        <v>0.003746661112451414</v>
      </c>
      <c r="D68" s="84" t="s">
        <v>3162</v>
      </c>
      <c r="E68" s="84" t="b">
        <v>0</v>
      </c>
      <c r="F68" s="84" t="b">
        <v>0</v>
      </c>
      <c r="G68" s="84" t="b">
        <v>0</v>
      </c>
    </row>
    <row r="69" spans="1:7" ht="15">
      <c r="A69" s="84" t="s">
        <v>3001</v>
      </c>
      <c r="B69" s="84">
        <v>4</v>
      </c>
      <c r="C69" s="122">
        <v>0.003746661112451414</v>
      </c>
      <c r="D69" s="84" t="s">
        <v>3162</v>
      </c>
      <c r="E69" s="84" t="b">
        <v>0</v>
      </c>
      <c r="F69" s="84" t="b">
        <v>0</v>
      </c>
      <c r="G69" s="84" t="b">
        <v>0</v>
      </c>
    </row>
    <row r="70" spans="1:7" ht="15">
      <c r="A70" s="84" t="s">
        <v>3002</v>
      </c>
      <c r="B70" s="84">
        <v>4</v>
      </c>
      <c r="C70" s="122">
        <v>0.003746661112451414</v>
      </c>
      <c r="D70" s="84" t="s">
        <v>3162</v>
      </c>
      <c r="E70" s="84" t="b">
        <v>0</v>
      </c>
      <c r="F70" s="84" t="b">
        <v>0</v>
      </c>
      <c r="G70" s="84" t="b">
        <v>0</v>
      </c>
    </row>
    <row r="71" spans="1:7" ht="15">
      <c r="A71" s="84" t="s">
        <v>3003</v>
      </c>
      <c r="B71" s="84">
        <v>4</v>
      </c>
      <c r="C71" s="122">
        <v>0.004037385339579512</v>
      </c>
      <c r="D71" s="84" t="s">
        <v>3162</v>
      </c>
      <c r="E71" s="84" t="b">
        <v>0</v>
      </c>
      <c r="F71" s="84" t="b">
        <v>0</v>
      </c>
      <c r="G71" s="84" t="b">
        <v>0</v>
      </c>
    </row>
    <row r="72" spans="1:7" ht="15">
      <c r="A72" s="84" t="s">
        <v>3004</v>
      </c>
      <c r="B72" s="84">
        <v>4</v>
      </c>
      <c r="C72" s="122">
        <v>0.004037385339579512</v>
      </c>
      <c r="D72" s="84" t="s">
        <v>3162</v>
      </c>
      <c r="E72" s="84" t="b">
        <v>0</v>
      </c>
      <c r="F72" s="84" t="b">
        <v>0</v>
      </c>
      <c r="G72" s="84" t="b">
        <v>0</v>
      </c>
    </row>
    <row r="73" spans="1:7" ht="15">
      <c r="A73" s="84" t="s">
        <v>351</v>
      </c>
      <c r="B73" s="84">
        <v>4</v>
      </c>
      <c r="C73" s="122">
        <v>0.003746661112451414</v>
      </c>
      <c r="D73" s="84" t="s">
        <v>3162</v>
      </c>
      <c r="E73" s="84" t="b">
        <v>0</v>
      </c>
      <c r="F73" s="84" t="b">
        <v>0</v>
      </c>
      <c r="G73" s="84" t="b">
        <v>0</v>
      </c>
    </row>
    <row r="74" spans="1:7" ht="15">
      <c r="A74" s="84" t="s">
        <v>3005</v>
      </c>
      <c r="B74" s="84">
        <v>4</v>
      </c>
      <c r="C74" s="122">
        <v>0.004037385339579512</v>
      </c>
      <c r="D74" s="84" t="s">
        <v>3162</v>
      </c>
      <c r="E74" s="84" t="b">
        <v>0</v>
      </c>
      <c r="F74" s="84" t="b">
        <v>0</v>
      </c>
      <c r="G74" s="84" t="b">
        <v>0</v>
      </c>
    </row>
    <row r="75" spans="1:7" ht="15">
      <c r="A75" s="84" t="s">
        <v>3006</v>
      </c>
      <c r="B75" s="84">
        <v>4</v>
      </c>
      <c r="C75" s="122">
        <v>0.003746661112451414</v>
      </c>
      <c r="D75" s="84" t="s">
        <v>3162</v>
      </c>
      <c r="E75" s="84" t="b">
        <v>0</v>
      </c>
      <c r="F75" s="84" t="b">
        <v>0</v>
      </c>
      <c r="G75" s="84" t="b">
        <v>0</v>
      </c>
    </row>
    <row r="76" spans="1:7" ht="15">
      <c r="A76" s="84" t="s">
        <v>3007</v>
      </c>
      <c r="B76" s="84">
        <v>4</v>
      </c>
      <c r="C76" s="122">
        <v>0.003746661112451414</v>
      </c>
      <c r="D76" s="84" t="s">
        <v>3162</v>
      </c>
      <c r="E76" s="84" t="b">
        <v>0</v>
      </c>
      <c r="F76" s="84" t="b">
        <v>0</v>
      </c>
      <c r="G76" s="84" t="b">
        <v>0</v>
      </c>
    </row>
    <row r="77" spans="1:7" ht="15">
      <c r="A77" s="84" t="s">
        <v>3008</v>
      </c>
      <c r="B77" s="84">
        <v>4</v>
      </c>
      <c r="C77" s="122">
        <v>0.003746661112451414</v>
      </c>
      <c r="D77" s="84" t="s">
        <v>3162</v>
      </c>
      <c r="E77" s="84" t="b">
        <v>0</v>
      </c>
      <c r="F77" s="84" t="b">
        <v>0</v>
      </c>
      <c r="G77" s="84" t="b">
        <v>0</v>
      </c>
    </row>
    <row r="78" spans="1:7" ht="15">
      <c r="A78" s="84" t="s">
        <v>3009</v>
      </c>
      <c r="B78" s="84">
        <v>4</v>
      </c>
      <c r="C78" s="122">
        <v>0.003746661112451414</v>
      </c>
      <c r="D78" s="84" t="s">
        <v>3162</v>
      </c>
      <c r="E78" s="84" t="b">
        <v>0</v>
      </c>
      <c r="F78" s="84" t="b">
        <v>0</v>
      </c>
      <c r="G78" s="84" t="b">
        <v>0</v>
      </c>
    </row>
    <row r="79" spans="1:7" ht="15">
      <c r="A79" s="84" t="s">
        <v>277</v>
      </c>
      <c r="B79" s="84">
        <v>4</v>
      </c>
      <c r="C79" s="122">
        <v>0.004037385339579512</v>
      </c>
      <c r="D79" s="84" t="s">
        <v>3162</v>
      </c>
      <c r="E79" s="84" t="b">
        <v>0</v>
      </c>
      <c r="F79" s="84" t="b">
        <v>0</v>
      </c>
      <c r="G79" s="84" t="b">
        <v>0</v>
      </c>
    </row>
    <row r="80" spans="1:7" ht="15">
      <c r="A80" s="84" t="s">
        <v>309</v>
      </c>
      <c r="B80" s="84">
        <v>4</v>
      </c>
      <c r="C80" s="122">
        <v>0.003746661112451414</v>
      </c>
      <c r="D80" s="84" t="s">
        <v>3162</v>
      </c>
      <c r="E80" s="84" t="b">
        <v>0</v>
      </c>
      <c r="F80" s="84" t="b">
        <v>0</v>
      </c>
      <c r="G80" s="84" t="b">
        <v>0</v>
      </c>
    </row>
    <row r="81" spans="1:7" ht="15">
      <c r="A81" s="84" t="s">
        <v>3010</v>
      </c>
      <c r="B81" s="84">
        <v>4</v>
      </c>
      <c r="C81" s="122">
        <v>0.004037385339579512</v>
      </c>
      <c r="D81" s="84" t="s">
        <v>3162</v>
      </c>
      <c r="E81" s="84" t="b">
        <v>0</v>
      </c>
      <c r="F81" s="84" t="b">
        <v>0</v>
      </c>
      <c r="G81" s="84" t="b">
        <v>0</v>
      </c>
    </row>
    <row r="82" spans="1:7" ht="15">
      <c r="A82" s="84" t="s">
        <v>3011</v>
      </c>
      <c r="B82" s="84">
        <v>4</v>
      </c>
      <c r="C82" s="122">
        <v>0.003746661112451414</v>
      </c>
      <c r="D82" s="84" t="s">
        <v>3162</v>
      </c>
      <c r="E82" s="84" t="b">
        <v>0</v>
      </c>
      <c r="F82" s="84" t="b">
        <v>0</v>
      </c>
      <c r="G82" s="84" t="b">
        <v>0</v>
      </c>
    </row>
    <row r="83" spans="1:7" ht="15">
      <c r="A83" s="84" t="s">
        <v>2695</v>
      </c>
      <c r="B83" s="84">
        <v>4</v>
      </c>
      <c r="C83" s="122">
        <v>0.004037385339579512</v>
      </c>
      <c r="D83" s="84" t="s">
        <v>3162</v>
      </c>
      <c r="E83" s="84" t="b">
        <v>0</v>
      </c>
      <c r="F83" s="84" t="b">
        <v>0</v>
      </c>
      <c r="G83" s="84" t="b">
        <v>0</v>
      </c>
    </row>
    <row r="84" spans="1:7" ht="15">
      <c r="A84" s="84" t="s">
        <v>3012</v>
      </c>
      <c r="B84" s="84">
        <v>3</v>
      </c>
      <c r="C84" s="122">
        <v>0.003028039004684634</v>
      </c>
      <c r="D84" s="84" t="s">
        <v>3162</v>
      </c>
      <c r="E84" s="84" t="b">
        <v>0</v>
      </c>
      <c r="F84" s="84" t="b">
        <v>0</v>
      </c>
      <c r="G84" s="84" t="b">
        <v>0</v>
      </c>
    </row>
    <row r="85" spans="1:7" ht="15">
      <c r="A85" s="84" t="s">
        <v>3013</v>
      </c>
      <c r="B85" s="84">
        <v>3</v>
      </c>
      <c r="C85" s="122">
        <v>0.003028039004684634</v>
      </c>
      <c r="D85" s="84" t="s">
        <v>3162</v>
      </c>
      <c r="E85" s="84" t="b">
        <v>1</v>
      </c>
      <c r="F85" s="84" t="b">
        <v>0</v>
      </c>
      <c r="G85" s="84" t="b">
        <v>0</v>
      </c>
    </row>
    <row r="86" spans="1:7" ht="15">
      <c r="A86" s="84" t="s">
        <v>3014</v>
      </c>
      <c r="B86" s="84">
        <v>3</v>
      </c>
      <c r="C86" s="122">
        <v>0.003028039004684634</v>
      </c>
      <c r="D86" s="84" t="s">
        <v>3162</v>
      </c>
      <c r="E86" s="84" t="b">
        <v>0</v>
      </c>
      <c r="F86" s="84" t="b">
        <v>0</v>
      </c>
      <c r="G86" s="84" t="b">
        <v>0</v>
      </c>
    </row>
    <row r="87" spans="1:7" ht="15">
      <c r="A87" s="84" t="s">
        <v>394</v>
      </c>
      <c r="B87" s="84">
        <v>3</v>
      </c>
      <c r="C87" s="122">
        <v>0.003028039004684634</v>
      </c>
      <c r="D87" s="84" t="s">
        <v>3162</v>
      </c>
      <c r="E87" s="84" t="b">
        <v>0</v>
      </c>
      <c r="F87" s="84" t="b">
        <v>0</v>
      </c>
      <c r="G87" s="84" t="b">
        <v>0</v>
      </c>
    </row>
    <row r="88" spans="1:7" ht="15">
      <c r="A88" s="84" t="s">
        <v>3015</v>
      </c>
      <c r="B88" s="84">
        <v>3</v>
      </c>
      <c r="C88" s="122">
        <v>0.003028039004684634</v>
      </c>
      <c r="D88" s="84" t="s">
        <v>3162</v>
      </c>
      <c r="E88" s="84" t="b">
        <v>0</v>
      </c>
      <c r="F88" s="84" t="b">
        <v>0</v>
      </c>
      <c r="G88" s="84" t="b">
        <v>0</v>
      </c>
    </row>
    <row r="89" spans="1:7" ht="15">
      <c r="A89" s="84" t="s">
        <v>3016</v>
      </c>
      <c r="B89" s="84">
        <v>3</v>
      </c>
      <c r="C89" s="122">
        <v>0.003028039004684634</v>
      </c>
      <c r="D89" s="84" t="s">
        <v>3162</v>
      </c>
      <c r="E89" s="84" t="b">
        <v>0</v>
      </c>
      <c r="F89" s="84" t="b">
        <v>0</v>
      </c>
      <c r="G89" s="84" t="b">
        <v>0</v>
      </c>
    </row>
    <row r="90" spans="1:7" ht="15">
      <c r="A90" s="84" t="s">
        <v>3017</v>
      </c>
      <c r="B90" s="84">
        <v>3</v>
      </c>
      <c r="C90" s="122">
        <v>0.003028039004684634</v>
      </c>
      <c r="D90" s="84" t="s">
        <v>3162</v>
      </c>
      <c r="E90" s="84" t="b">
        <v>0</v>
      </c>
      <c r="F90" s="84" t="b">
        <v>0</v>
      </c>
      <c r="G90" s="84" t="b">
        <v>0</v>
      </c>
    </row>
    <row r="91" spans="1:7" ht="15">
      <c r="A91" s="84" t="s">
        <v>3018</v>
      </c>
      <c r="B91" s="84">
        <v>3</v>
      </c>
      <c r="C91" s="122">
        <v>0.003028039004684634</v>
      </c>
      <c r="D91" s="84" t="s">
        <v>3162</v>
      </c>
      <c r="E91" s="84" t="b">
        <v>0</v>
      </c>
      <c r="F91" s="84" t="b">
        <v>0</v>
      </c>
      <c r="G91" s="84" t="b">
        <v>0</v>
      </c>
    </row>
    <row r="92" spans="1:7" ht="15">
      <c r="A92" s="84" t="s">
        <v>243</v>
      </c>
      <c r="B92" s="84">
        <v>3</v>
      </c>
      <c r="C92" s="122">
        <v>0.003028039004684634</v>
      </c>
      <c r="D92" s="84" t="s">
        <v>3162</v>
      </c>
      <c r="E92" s="84" t="b">
        <v>0</v>
      </c>
      <c r="F92" s="84" t="b">
        <v>0</v>
      </c>
      <c r="G92" s="84" t="b">
        <v>0</v>
      </c>
    </row>
    <row r="93" spans="1:7" ht="15">
      <c r="A93" s="84" t="s">
        <v>3019</v>
      </c>
      <c r="B93" s="84">
        <v>3</v>
      </c>
      <c r="C93" s="122">
        <v>0.003028039004684634</v>
      </c>
      <c r="D93" s="84" t="s">
        <v>3162</v>
      </c>
      <c r="E93" s="84" t="b">
        <v>0</v>
      </c>
      <c r="F93" s="84" t="b">
        <v>0</v>
      </c>
      <c r="G93" s="84" t="b">
        <v>0</v>
      </c>
    </row>
    <row r="94" spans="1:7" ht="15">
      <c r="A94" s="84" t="s">
        <v>3020</v>
      </c>
      <c r="B94" s="84">
        <v>3</v>
      </c>
      <c r="C94" s="122">
        <v>0.003028039004684634</v>
      </c>
      <c r="D94" s="84" t="s">
        <v>3162</v>
      </c>
      <c r="E94" s="84" t="b">
        <v>0</v>
      </c>
      <c r="F94" s="84" t="b">
        <v>0</v>
      </c>
      <c r="G94" s="84" t="b">
        <v>0</v>
      </c>
    </row>
    <row r="95" spans="1:7" ht="15">
      <c r="A95" s="84" t="s">
        <v>3021</v>
      </c>
      <c r="B95" s="84">
        <v>3</v>
      </c>
      <c r="C95" s="122">
        <v>0.003028039004684634</v>
      </c>
      <c r="D95" s="84" t="s">
        <v>3162</v>
      </c>
      <c r="E95" s="84" t="b">
        <v>0</v>
      </c>
      <c r="F95" s="84" t="b">
        <v>0</v>
      </c>
      <c r="G95" s="84" t="b">
        <v>0</v>
      </c>
    </row>
    <row r="96" spans="1:7" ht="15">
      <c r="A96" s="84" t="s">
        <v>3022</v>
      </c>
      <c r="B96" s="84">
        <v>3</v>
      </c>
      <c r="C96" s="122">
        <v>0.003028039004684634</v>
      </c>
      <c r="D96" s="84" t="s">
        <v>3162</v>
      </c>
      <c r="E96" s="84" t="b">
        <v>0</v>
      </c>
      <c r="F96" s="84" t="b">
        <v>0</v>
      </c>
      <c r="G96" s="84" t="b">
        <v>0</v>
      </c>
    </row>
    <row r="97" spans="1:7" ht="15">
      <c r="A97" s="84" t="s">
        <v>3023</v>
      </c>
      <c r="B97" s="84">
        <v>3</v>
      </c>
      <c r="C97" s="122">
        <v>0.0033353535929144446</v>
      </c>
      <c r="D97" s="84" t="s">
        <v>3162</v>
      </c>
      <c r="E97" s="84" t="b">
        <v>1</v>
      </c>
      <c r="F97" s="84" t="b">
        <v>0</v>
      </c>
      <c r="G97" s="84" t="b">
        <v>0</v>
      </c>
    </row>
    <row r="98" spans="1:7" ht="15">
      <c r="A98" s="84" t="s">
        <v>3024</v>
      </c>
      <c r="B98" s="84">
        <v>3</v>
      </c>
      <c r="C98" s="122">
        <v>0.003028039004684634</v>
      </c>
      <c r="D98" s="84" t="s">
        <v>3162</v>
      </c>
      <c r="E98" s="84" t="b">
        <v>0</v>
      </c>
      <c r="F98" s="84" t="b">
        <v>0</v>
      </c>
      <c r="G98" s="84" t="b">
        <v>0</v>
      </c>
    </row>
    <row r="99" spans="1:7" ht="15">
      <c r="A99" s="84" t="s">
        <v>3025</v>
      </c>
      <c r="B99" s="84">
        <v>3</v>
      </c>
      <c r="C99" s="122">
        <v>0.003028039004684634</v>
      </c>
      <c r="D99" s="84" t="s">
        <v>3162</v>
      </c>
      <c r="E99" s="84" t="b">
        <v>0</v>
      </c>
      <c r="F99" s="84" t="b">
        <v>0</v>
      </c>
      <c r="G99" s="84" t="b">
        <v>0</v>
      </c>
    </row>
    <row r="100" spans="1:7" ht="15">
      <c r="A100" s="84" t="s">
        <v>3026</v>
      </c>
      <c r="B100" s="84">
        <v>3</v>
      </c>
      <c r="C100" s="122">
        <v>0.003028039004684634</v>
      </c>
      <c r="D100" s="84" t="s">
        <v>3162</v>
      </c>
      <c r="E100" s="84" t="b">
        <v>0</v>
      </c>
      <c r="F100" s="84" t="b">
        <v>0</v>
      </c>
      <c r="G100" s="84" t="b">
        <v>0</v>
      </c>
    </row>
    <row r="101" spans="1:7" ht="15">
      <c r="A101" s="84" t="s">
        <v>3027</v>
      </c>
      <c r="B101" s="84">
        <v>3</v>
      </c>
      <c r="C101" s="122">
        <v>0.003028039004684634</v>
      </c>
      <c r="D101" s="84" t="s">
        <v>3162</v>
      </c>
      <c r="E101" s="84" t="b">
        <v>0</v>
      </c>
      <c r="F101" s="84" t="b">
        <v>0</v>
      </c>
      <c r="G101" s="84" t="b">
        <v>0</v>
      </c>
    </row>
    <row r="102" spans="1:7" ht="15">
      <c r="A102" s="84" t="s">
        <v>3028</v>
      </c>
      <c r="B102" s="84">
        <v>3</v>
      </c>
      <c r="C102" s="122">
        <v>0.003028039004684634</v>
      </c>
      <c r="D102" s="84" t="s">
        <v>3162</v>
      </c>
      <c r="E102" s="84" t="b">
        <v>0</v>
      </c>
      <c r="F102" s="84" t="b">
        <v>0</v>
      </c>
      <c r="G102" s="84" t="b">
        <v>0</v>
      </c>
    </row>
    <row r="103" spans="1:7" ht="15">
      <c r="A103" s="84" t="s">
        <v>328</v>
      </c>
      <c r="B103" s="84">
        <v>3</v>
      </c>
      <c r="C103" s="122">
        <v>0.003028039004684634</v>
      </c>
      <c r="D103" s="84" t="s">
        <v>3162</v>
      </c>
      <c r="E103" s="84" t="b">
        <v>0</v>
      </c>
      <c r="F103" s="84" t="b">
        <v>0</v>
      </c>
      <c r="G103" s="84" t="b">
        <v>0</v>
      </c>
    </row>
    <row r="104" spans="1:7" ht="15">
      <c r="A104" s="84" t="s">
        <v>3029</v>
      </c>
      <c r="B104" s="84">
        <v>3</v>
      </c>
      <c r="C104" s="122">
        <v>0.003028039004684634</v>
      </c>
      <c r="D104" s="84" t="s">
        <v>3162</v>
      </c>
      <c r="E104" s="84" t="b">
        <v>0</v>
      </c>
      <c r="F104" s="84" t="b">
        <v>0</v>
      </c>
      <c r="G104" s="84" t="b">
        <v>0</v>
      </c>
    </row>
    <row r="105" spans="1:7" ht="15">
      <c r="A105" s="84" t="s">
        <v>3030</v>
      </c>
      <c r="B105" s="84">
        <v>3</v>
      </c>
      <c r="C105" s="122">
        <v>0.003028039004684634</v>
      </c>
      <c r="D105" s="84" t="s">
        <v>3162</v>
      </c>
      <c r="E105" s="84" t="b">
        <v>1</v>
      </c>
      <c r="F105" s="84" t="b">
        <v>0</v>
      </c>
      <c r="G105" s="84" t="b">
        <v>0</v>
      </c>
    </row>
    <row r="106" spans="1:7" ht="15">
      <c r="A106" s="84" t="s">
        <v>3031</v>
      </c>
      <c r="B106" s="84">
        <v>3</v>
      </c>
      <c r="C106" s="122">
        <v>0.003028039004684634</v>
      </c>
      <c r="D106" s="84" t="s">
        <v>3162</v>
      </c>
      <c r="E106" s="84" t="b">
        <v>0</v>
      </c>
      <c r="F106" s="84" t="b">
        <v>0</v>
      </c>
      <c r="G106" s="84" t="b">
        <v>0</v>
      </c>
    </row>
    <row r="107" spans="1:7" ht="15">
      <c r="A107" s="84" t="s">
        <v>3032</v>
      </c>
      <c r="B107" s="84">
        <v>3</v>
      </c>
      <c r="C107" s="122">
        <v>0.003028039004684634</v>
      </c>
      <c r="D107" s="84" t="s">
        <v>3162</v>
      </c>
      <c r="E107" s="84" t="b">
        <v>1</v>
      </c>
      <c r="F107" s="84" t="b">
        <v>0</v>
      </c>
      <c r="G107" s="84" t="b">
        <v>0</v>
      </c>
    </row>
    <row r="108" spans="1:7" ht="15">
      <c r="A108" s="84" t="s">
        <v>3033</v>
      </c>
      <c r="B108" s="84">
        <v>3</v>
      </c>
      <c r="C108" s="122">
        <v>0.003028039004684634</v>
      </c>
      <c r="D108" s="84" t="s">
        <v>3162</v>
      </c>
      <c r="E108" s="84" t="b">
        <v>0</v>
      </c>
      <c r="F108" s="84" t="b">
        <v>0</v>
      </c>
      <c r="G108" s="84" t="b">
        <v>0</v>
      </c>
    </row>
    <row r="109" spans="1:7" ht="15">
      <c r="A109" s="84" t="s">
        <v>3034</v>
      </c>
      <c r="B109" s="84">
        <v>3</v>
      </c>
      <c r="C109" s="122">
        <v>0.003028039004684634</v>
      </c>
      <c r="D109" s="84" t="s">
        <v>3162</v>
      </c>
      <c r="E109" s="84" t="b">
        <v>0</v>
      </c>
      <c r="F109" s="84" t="b">
        <v>0</v>
      </c>
      <c r="G109" s="84" t="b">
        <v>0</v>
      </c>
    </row>
    <row r="110" spans="1:7" ht="15">
      <c r="A110" s="84" t="s">
        <v>3035</v>
      </c>
      <c r="B110" s="84">
        <v>3</v>
      </c>
      <c r="C110" s="122">
        <v>0.003028039004684634</v>
      </c>
      <c r="D110" s="84" t="s">
        <v>3162</v>
      </c>
      <c r="E110" s="84" t="b">
        <v>0</v>
      </c>
      <c r="F110" s="84" t="b">
        <v>0</v>
      </c>
      <c r="G110" s="84" t="b">
        <v>0</v>
      </c>
    </row>
    <row r="111" spans="1:7" ht="15">
      <c r="A111" s="84" t="s">
        <v>3036</v>
      </c>
      <c r="B111" s="84">
        <v>3</v>
      </c>
      <c r="C111" s="122">
        <v>0.003028039004684634</v>
      </c>
      <c r="D111" s="84" t="s">
        <v>3162</v>
      </c>
      <c r="E111" s="84" t="b">
        <v>0</v>
      </c>
      <c r="F111" s="84" t="b">
        <v>1</v>
      </c>
      <c r="G111" s="84" t="b">
        <v>0</v>
      </c>
    </row>
    <row r="112" spans="1:7" ht="15">
      <c r="A112" s="84" t="s">
        <v>316</v>
      </c>
      <c r="B112" s="84">
        <v>3</v>
      </c>
      <c r="C112" s="122">
        <v>0.003028039004684634</v>
      </c>
      <c r="D112" s="84" t="s">
        <v>3162</v>
      </c>
      <c r="E112" s="84" t="b">
        <v>0</v>
      </c>
      <c r="F112" s="84" t="b">
        <v>0</v>
      </c>
      <c r="G112" s="84" t="b">
        <v>0</v>
      </c>
    </row>
    <row r="113" spans="1:7" ht="15">
      <c r="A113" s="84" t="s">
        <v>3037</v>
      </c>
      <c r="B113" s="84">
        <v>3</v>
      </c>
      <c r="C113" s="122">
        <v>0.003028039004684634</v>
      </c>
      <c r="D113" s="84" t="s">
        <v>3162</v>
      </c>
      <c r="E113" s="84" t="b">
        <v>0</v>
      </c>
      <c r="F113" s="84" t="b">
        <v>0</v>
      </c>
      <c r="G113" s="84" t="b">
        <v>0</v>
      </c>
    </row>
    <row r="114" spans="1:7" ht="15">
      <c r="A114" s="84" t="s">
        <v>3038</v>
      </c>
      <c r="B114" s="84">
        <v>3</v>
      </c>
      <c r="C114" s="122">
        <v>0.0033353535929144446</v>
      </c>
      <c r="D114" s="84" t="s">
        <v>3162</v>
      </c>
      <c r="E114" s="84" t="b">
        <v>0</v>
      </c>
      <c r="F114" s="84" t="b">
        <v>0</v>
      </c>
      <c r="G114" s="84" t="b">
        <v>0</v>
      </c>
    </row>
    <row r="115" spans="1:7" ht="15">
      <c r="A115" s="84" t="s">
        <v>3039</v>
      </c>
      <c r="B115" s="84">
        <v>3</v>
      </c>
      <c r="C115" s="122">
        <v>0.003028039004684634</v>
      </c>
      <c r="D115" s="84" t="s">
        <v>3162</v>
      </c>
      <c r="E115" s="84" t="b">
        <v>0</v>
      </c>
      <c r="F115" s="84" t="b">
        <v>1</v>
      </c>
      <c r="G115" s="84" t="b">
        <v>0</v>
      </c>
    </row>
    <row r="116" spans="1:7" ht="15">
      <c r="A116" s="84" t="s">
        <v>3040</v>
      </c>
      <c r="B116" s="84">
        <v>3</v>
      </c>
      <c r="C116" s="122">
        <v>0.003028039004684634</v>
      </c>
      <c r="D116" s="84" t="s">
        <v>3162</v>
      </c>
      <c r="E116" s="84" t="b">
        <v>0</v>
      </c>
      <c r="F116" s="84" t="b">
        <v>0</v>
      </c>
      <c r="G116" s="84" t="b">
        <v>0</v>
      </c>
    </row>
    <row r="117" spans="1:7" ht="15">
      <c r="A117" s="84" t="s">
        <v>3041</v>
      </c>
      <c r="B117" s="84">
        <v>3</v>
      </c>
      <c r="C117" s="122">
        <v>0.003028039004684634</v>
      </c>
      <c r="D117" s="84" t="s">
        <v>3162</v>
      </c>
      <c r="E117" s="84" t="b">
        <v>0</v>
      </c>
      <c r="F117" s="84" t="b">
        <v>0</v>
      </c>
      <c r="G117" s="84" t="b">
        <v>0</v>
      </c>
    </row>
    <row r="118" spans="1:7" ht="15">
      <c r="A118" s="84" t="s">
        <v>3042</v>
      </c>
      <c r="B118" s="84">
        <v>3</v>
      </c>
      <c r="C118" s="122">
        <v>0.003028039004684634</v>
      </c>
      <c r="D118" s="84" t="s">
        <v>3162</v>
      </c>
      <c r="E118" s="84" t="b">
        <v>0</v>
      </c>
      <c r="F118" s="84" t="b">
        <v>0</v>
      </c>
      <c r="G118" s="84" t="b">
        <v>0</v>
      </c>
    </row>
    <row r="119" spans="1:7" ht="15">
      <c r="A119" s="84" t="s">
        <v>3043</v>
      </c>
      <c r="B119" s="84">
        <v>3</v>
      </c>
      <c r="C119" s="122">
        <v>0.003028039004684634</v>
      </c>
      <c r="D119" s="84" t="s">
        <v>3162</v>
      </c>
      <c r="E119" s="84" t="b">
        <v>0</v>
      </c>
      <c r="F119" s="84" t="b">
        <v>0</v>
      </c>
      <c r="G119" s="84" t="b">
        <v>0</v>
      </c>
    </row>
    <row r="120" spans="1:7" ht="15">
      <c r="A120" s="84" t="s">
        <v>2763</v>
      </c>
      <c r="B120" s="84">
        <v>3</v>
      </c>
      <c r="C120" s="122">
        <v>0.0038607113514903275</v>
      </c>
      <c r="D120" s="84" t="s">
        <v>3162</v>
      </c>
      <c r="E120" s="84" t="b">
        <v>0</v>
      </c>
      <c r="F120" s="84" t="b">
        <v>0</v>
      </c>
      <c r="G120" s="84" t="b">
        <v>0</v>
      </c>
    </row>
    <row r="121" spans="1:7" ht="15">
      <c r="A121" s="84" t="s">
        <v>3044</v>
      </c>
      <c r="B121" s="84">
        <v>3</v>
      </c>
      <c r="C121" s="122">
        <v>0.0033353535929144446</v>
      </c>
      <c r="D121" s="84" t="s">
        <v>3162</v>
      </c>
      <c r="E121" s="84" t="b">
        <v>0</v>
      </c>
      <c r="F121" s="84" t="b">
        <v>0</v>
      </c>
      <c r="G121" s="84" t="b">
        <v>0</v>
      </c>
    </row>
    <row r="122" spans="1:7" ht="15">
      <c r="A122" s="84" t="s">
        <v>3045</v>
      </c>
      <c r="B122" s="84">
        <v>3</v>
      </c>
      <c r="C122" s="122">
        <v>0.003028039004684634</v>
      </c>
      <c r="D122" s="84" t="s">
        <v>3162</v>
      </c>
      <c r="E122" s="84" t="b">
        <v>0</v>
      </c>
      <c r="F122" s="84" t="b">
        <v>0</v>
      </c>
      <c r="G122" s="84" t="b">
        <v>0</v>
      </c>
    </row>
    <row r="123" spans="1:7" ht="15">
      <c r="A123" s="84" t="s">
        <v>276</v>
      </c>
      <c r="B123" s="84">
        <v>3</v>
      </c>
      <c r="C123" s="122">
        <v>0.003028039004684634</v>
      </c>
      <c r="D123" s="84" t="s">
        <v>3162</v>
      </c>
      <c r="E123" s="84" t="b">
        <v>0</v>
      </c>
      <c r="F123" s="84" t="b">
        <v>0</v>
      </c>
      <c r="G123" s="84" t="b">
        <v>0</v>
      </c>
    </row>
    <row r="124" spans="1:7" ht="15">
      <c r="A124" s="84" t="s">
        <v>2703</v>
      </c>
      <c r="B124" s="84">
        <v>3</v>
      </c>
      <c r="C124" s="122">
        <v>0.003028039004684634</v>
      </c>
      <c r="D124" s="84" t="s">
        <v>3162</v>
      </c>
      <c r="E124" s="84" t="b">
        <v>0</v>
      </c>
      <c r="F124" s="84" t="b">
        <v>0</v>
      </c>
      <c r="G124" s="84" t="b">
        <v>0</v>
      </c>
    </row>
    <row r="125" spans="1:7" ht="15">
      <c r="A125" s="84" t="s">
        <v>2743</v>
      </c>
      <c r="B125" s="84">
        <v>3</v>
      </c>
      <c r="C125" s="122">
        <v>0.0038607113514903275</v>
      </c>
      <c r="D125" s="84" t="s">
        <v>3162</v>
      </c>
      <c r="E125" s="84" t="b">
        <v>0</v>
      </c>
      <c r="F125" s="84" t="b">
        <v>0</v>
      </c>
      <c r="G125" s="84" t="b">
        <v>0</v>
      </c>
    </row>
    <row r="126" spans="1:7" ht="15">
      <c r="A126" s="84" t="s">
        <v>3046</v>
      </c>
      <c r="B126" s="84">
        <v>3</v>
      </c>
      <c r="C126" s="122">
        <v>0.0033353535929144446</v>
      </c>
      <c r="D126" s="84" t="s">
        <v>3162</v>
      </c>
      <c r="E126" s="84" t="b">
        <v>0</v>
      </c>
      <c r="F126" s="84" t="b">
        <v>0</v>
      </c>
      <c r="G126" s="84" t="b">
        <v>0</v>
      </c>
    </row>
    <row r="127" spans="1:7" ht="15">
      <c r="A127" s="84" t="s">
        <v>3047</v>
      </c>
      <c r="B127" s="84">
        <v>2</v>
      </c>
      <c r="C127" s="122">
        <v>0.002223569061942963</v>
      </c>
      <c r="D127" s="84" t="s">
        <v>3162</v>
      </c>
      <c r="E127" s="84" t="b">
        <v>0</v>
      </c>
      <c r="F127" s="84" t="b">
        <v>0</v>
      </c>
      <c r="G127" s="84" t="b">
        <v>0</v>
      </c>
    </row>
    <row r="128" spans="1:7" ht="15">
      <c r="A128" s="84" t="s">
        <v>3048</v>
      </c>
      <c r="B128" s="84">
        <v>2</v>
      </c>
      <c r="C128" s="122">
        <v>0.002223569061942963</v>
      </c>
      <c r="D128" s="84" t="s">
        <v>3162</v>
      </c>
      <c r="E128" s="84" t="b">
        <v>0</v>
      </c>
      <c r="F128" s="84" t="b">
        <v>0</v>
      </c>
      <c r="G128" s="84" t="b">
        <v>0</v>
      </c>
    </row>
    <row r="129" spans="1:7" ht="15">
      <c r="A129" s="84" t="s">
        <v>3049</v>
      </c>
      <c r="B129" s="84">
        <v>2</v>
      </c>
      <c r="C129" s="122">
        <v>0.002223569061942963</v>
      </c>
      <c r="D129" s="84" t="s">
        <v>3162</v>
      </c>
      <c r="E129" s="84" t="b">
        <v>0</v>
      </c>
      <c r="F129" s="84" t="b">
        <v>0</v>
      </c>
      <c r="G129" s="84" t="b">
        <v>0</v>
      </c>
    </row>
    <row r="130" spans="1:7" ht="15">
      <c r="A130" s="84" t="s">
        <v>3050</v>
      </c>
      <c r="B130" s="84">
        <v>2</v>
      </c>
      <c r="C130" s="122">
        <v>0.002223569061942963</v>
      </c>
      <c r="D130" s="84" t="s">
        <v>3162</v>
      </c>
      <c r="E130" s="84" t="b">
        <v>0</v>
      </c>
      <c r="F130" s="84" t="b">
        <v>0</v>
      </c>
      <c r="G130" s="84" t="b">
        <v>0</v>
      </c>
    </row>
    <row r="131" spans="1:7" ht="15">
      <c r="A131" s="84" t="s">
        <v>3051</v>
      </c>
      <c r="B131" s="84">
        <v>2</v>
      </c>
      <c r="C131" s="122">
        <v>0.002223569061942963</v>
      </c>
      <c r="D131" s="84" t="s">
        <v>3162</v>
      </c>
      <c r="E131" s="84" t="b">
        <v>0</v>
      </c>
      <c r="F131" s="84" t="b">
        <v>0</v>
      </c>
      <c r="G131" s="84" t="b">
        <v>0</v>
      </c>
    </row>
    <row r="132" spans="1:7" ht="15">
      <c r="A132" s="84" t="s">
        <v>3052</v>
      </c>
      <c r="B132" s="84">
        <v>2</v>
      </c>
      <c r="C132" s="122">
        <v>0.002223569061942963</v>
      </c>
      <c r="D132" s="84" t="s">
        <v>3162</v>
      </c>
      <c r="E132" s="84" t="b">
        <v>0</v>
      </c>
      <c r="F132" s="84" t="b">
        <v>1</v>
      </c>
      <c r="G132" s="84" t="b">
        <v>0</v>
      </c>
    </row>
    <row r="133" spans="1:7" ht="15">
      <c r="A133" s="84" t="s">
        <v>3053</v>
      </c>
      <c r="B133" s="84">
        <v>2</v>
      </c>
      <c r="C133" s="122">
        <v>0.002223569061942963</v>
      </c>
      <c r="D133" s="84" t="s">
        <v>3162</v>
      </c>
      <c r="E133" s="84" t="b">
        <v>0</v>
      </c>
      <c r="F133" s="84" t="b">
        <v>0</v>
      </c>
      <c r="G133" s="84" t="b">
        <v>0</v>
      </c>
    </row>
    <row r="134" spans="1:7" ht="15">
      <c r="A134" s="84" t="s">
        <v>3054</v>
      </c>
      <c r="B134" s="84">
        <v>2</v>
      </c>
      <c r="C134" s="122">
        <v>0.002223569061942963</v>
      </c>
      <c r="D134" s="84" t="s">
        <v>3162</v>
      </c>
      <c r="E134" s="84" t="b">
        <v>1</v>
      </c>
      <c r="F134" s="84" t="b">
        <v>0</v>
      </c>
      <c r="G134" s="84" t="b">
        <v>0</v>
      </c>
    </row>
    <row r="135" spans="1:7" ht="15">
      <c r="A135" s="84" t="s">
        <v>2773</v>
      </c>
      <c r="B135" s="84">
        <v>2</v>
      </c>
      <c r="C135" s="122">
        <v>0.0025738075676602183</v>
      </c>
      <c r="D135" s="84" t="s">
        <v>3162</v>
      </c>
      <c r="E135" s="84" t="b">
        <v>0</v>
      </c>
      <c r="F135" s="84" t="b">
        <v>0</v>
      </c>
      <c r="G135" s="84" t="b">
        <v>0</v>
      </c>
    </row>
    <row r="136" spans="1:7" ht="15">
      <c r="A136" s="84" t="s">
        <v>3055</v>
      </c>
      <c r="B136" s="84">
        <v>2</v>
      </c>
      <c r="C136" s="122">
        <v>0.002223569061942963</v>
      </c>
      <c r="D136" s="84" t="s">
        <v>3162</v>
      </c>
      <c r="E136" s="84" t="b">
        <v>0</v>
      </c>
      <c r="F136" s="84" t="b">
        <v>0</v>
      </c>
      <c r="G136" s="84" t="b">
        <v>0</v>
      </c>
    </row>
    <row r="137" spans="1:7" ht="15">
      <c r="A137" s="84" t="s">
        <v>3056</v>
      </c>
      <c r="B137" s="84">
        <v>2</v>
      </c>
      <c r="C137" s="122">
        <v>0.002223569061942963</v>
      </c>
      <c r="D137" s="84" t="s">
        <v>3162</v>
      </c>
      <c r="E137" s="84" t="b">
        <v>0</v>
      </c>
      <c r="F137" s="84" t="b">
        <v>0</v>
      </c>
      <c r="G137" s="84" t="b">
        <v>0</v>
      </c>
    </row>
    <row r="138" spans="1:7" ht="15">
      <c r="A138" s="84" t="s">
        <v>3057</v>
      </c>
      <c r="B138" s="84">
        <v>2</v>
      </c>
      <c r="C138" s="122">
        <v>0.002223569061942963</v>
      </c>
      <c r="D138" s="84" t="s">
        <v>3162</v>
      </c>
      <c r="E138" s="84" t="b">
        <v>0</v>
      </c>
      <c r="F138" s="84" t="b">
        <v>0</v>
      </c>
      <c r="G138" s="84" t="b">
        <v>0</v>
      </c>
    </row>
    <row r="139" spans="1:7" ht="15">
      <c r="A139" s="84" t="s">
        <v>3058</v>
      </c>
      <c r="B139" s="84">
        <v>2</v>
      </c>
      <c r="C139" s="122">
        <v>0.002223569061942963</v>
      </c>
      <c r="D139" s="84" t="s">
        <v>3162</v>
      </c>
      <c r="E139" s="84" t="b">
        <v>0</v>
      </c>
      <c r="F139" s="84" t="b">
        <v>0</v>
      </c>
      <c r="G139" s="84" t="b">
        <v>0</v>
      </c>
    </row>
    <row r="140" spans="1:7" ht="15">
      <c r="A140" s="84" t="s">
        <v>3059</v>
      </c>
      <c r="B140" s="84">
        <v>2</v>
      </c>
      <c r="C140" s="122">
        <v>0.002223569061942963</v>
      </c>
      <c r="D140" s="84" t="s">
        <v>3162</v>
      </c>
      <c r="E140" s="84" t="b">
        <v>0</v>
      </c>
      <c r="F140" s="84" t="b">
        <v>0</v>
      </c>
      <c r="G140" s="84" t="b">
        <v>0</v>
      </c>
    </row>
    <row r="141" spans="1:7" ht="15">
      <c r="A141" s="84" t="s">
        <v>3060</v>
      </c>
      <c r="B141" s="84">
        <v>2</v>
      </c>
      <c r="C141" s="122">
        <v>0.0025738075676602183</v>
      </c>
      <c r="D141" s="84" t="s">
        <v>3162</v>
      </c>
      <c r="E141" s="84" t="b">
        <v>0</v>
      </c>
      <c r="F141" s="84" t="b">
        <v>0</v>
      </c>
      <c r="G141" s="84" t="b">
        <v>0</v>
      </c>
    </row>
    <row r="142" spans="1:7" ht="15">
      <c r="A142" s="84" t="s">
        <v>3061</v>
      </c>
      <c r="B142" s="84">
        <v>2</v>
      </c>
      <c r="C142" s="122">
        <v>0.002223569061942963</v>
      </c>
      <c r="D142" s="84" t="s">
        <v>3162</v>
      </c>
      <c r="E142" s="84" t="b">
        <v>0</v>
      </c>
      <c r="F142" s="84" t="b">
        <v>0</v>
      </c>
      <c r="G142" s="84" t="b">
        <v>0</v>
      </c>
    </row>
    <row r="143" spans="1:7" ht="15">
      <c r="A143" s="84" t="s">
        <v>389</v>
      </c>
      <c r="B143" s="84">
        <v>2</v>
      </c>
      <c r="C143" s="122">
        <v>0.002223569061942963</v>
      </c>
      <c r="D143" s="84" t="s">
        <v>3162</v>
      </c>
      <c r="E143" s="84" t="b">
        <v>0</v>
      </c>
      <c r="F143" s="84" t="b">
        <v>0</v>
      </c>
      <c r="G143" s="84" t="b">
        <v>0</v>
      </c>
    </row>
    <row r="144" spans="1:7" ht="15">
      <c r="A144" s="84" t="s">
        <v>3062</v>
      </c>
      <c r="B144" s="84">
        <v>2</v>
      </c>
      <c r="C144" s="122">
        <v>0.002223569061942963</v>
      </c>
      <c r="D144" s="84" t="s">
        <v>3162</v>
      </c>
      <c r="E144" s="84" t="b">
        <v>0</v>
      </c>
      <c r="F144" s="84" t="b">
        <v>0</v>
      </c>
      <c r="G144" s="84" t="b">
        <v>0</v>
      </c>
    </row>
    <row r="145" spans="1:7" ht="15">
      <c r="A145" s="84" t="s">
        <v>3063</v>
      </c>
      <c r="B145" s="84">
        <v>2</v>
      </c>
      <c r="C145" s="122">
        <v>0.002223569061942963</v>
      </c>
      <c r="D145" s="84" t="s">
        <v>3162</v>
      </c>
      <c r="E145" s="84" t="b">
        <v>0</v>
      </c>
      <c r="F145" s="84" t="b">
        <v>1</v>
      </c>
      <c r="G145" s="84" t="b">
        <v>0</v>
      </c>
    </row>
    <row r="146" spans="1:7" ht="15">
      <c r="A146" s="84" t="s">
        <v>3064</v>
      </c>
      <c r="B146" s="84">
        <v>2</v>
      </c>
      <c r="C146" s="122">
        <v>0.002223569061942963</v>
      </c>
      <c r="D146" s="84" t="s">
        <v>3162</v>
      </c>
      <c r="E146" s="84" t="b">
        <v>0</v>
      </c>
      <c r="F146" s="84" t="b">
        <v>0</v>
      </c>
      <c r="G146" s="84" t="b">
        <v>0</v>
      </c>
    </row>
    <row r="147" spans="1:7" ht="15">
      <c r="A147" s="84" t="s">
        <v>3065</v>
      </c>
      <c r="B147" s="84">
        <v>2</v>
      </c>
      <c r="C147" s="122">
        <v>0.002223569061942963</v>
      </c>
      <c r="D147" s="84" t="s">
        <v>3162</v>
      </c>
      <c r="E147" s="84" t="b">
        <v>0</v>
      </c>
      <c r="F147" s="84" t="b">
        <v>1</v>
      </c>
      <c r="G147" s="84" t="b">
        <v>0</v>
      </c>
    </row>
    <row r="148" spans="1:7" ht="15">
      <c r="A148" s="84" t="s">
        <v>3066</v>
      </c>
      <c r="B148" s="84">
        <v>2</v>
      </c>
      <c r="C148" s="122">
        <v>0.002223569061942963</v>
      </c>
      <c r="D148" s="84" t="s">
        <v>3162</v>
      </c>
      <c r="E148" s="84" t="b">
        <v>0</v>
      </c>
      <c r="F148" s="84" t="b">
        <v>0</v>
      </c>
      <c r="G148" s="84" t="b">
        <v>0</v>
      </c>
    </row>
    <row r="149" spans="1:7" ht="15">
      <c r="A149" s="84" t="s">
        <v>3067</v>
      </c>
      <c r="B149" s="84">
        <v>2</v>
      </c>
      <c r="C149" s="122">
        <v>0.002223569061942963</v>
      </c>
      <c r="D149" s="84" t="s">
        <v>3162</v>
      </c>
      <c r="E149" s="84" t="b">
        <v>0</v>
      </c>
      <c r="F149" s="84" t="b">
        <v>0</v>
      </c>
      <c r="G149" s="84" t="b">
        <v>0</v>
      </c>
    </row>
    <row r="150" spans="1:7" ht="15">
      <c r="A150" s="84" t="s">
        <v>3068</v>
      </c>
      <c r="B150" s="84">
        <v>2</v>
      </c>
      <c r="C150" s="122">
        <v>0.002223569061942963</v>
      </c>
      <c r="D150" s="84" t="s">
        <v>3162</v>
      </c>
      <c r="E150" s="84" t="b">
        <v>0</v>
      </c>
      <c r="F150" s="84" t="b">
        <v>0</v>
      </c>
      <c r="G150" s="84" t="b">
        <v>0</v>
      </c>
    </row>
    <row r="151" spans="1:7" ht="15">
      <c r="A151" s="84" t="s">
        <v>3069</v>
      </c>
      <c r="B151" s="84">
        <v>2</v>
      </c>
      <c r="C151" s="122">
        <v>0.002223569061942963</v>
      </c>
      <c r="D151" s="84" t="s">
        <v>3162</v>
      </c>
      <c r="E151" s="84" t="b">
        <v>0</v>
      </c>
      <c r="F151" s="84" t="b">
        <v>0</v>
      </c>
      <c r="G151" s="84" t="b">
        <v>0</v>
      </c>
    </row>
    <row r="152" spans="1:7" ht="15">
      <c r="A152" s="84" t="s">
        <v>381</v>
      </c>
      <c r="B152" s="84">
        <v>2</v>
      </c>
      <c r="C152" s="122">
        <v>0.002223569061942963</v>
      </c>
      <c r="D152" s="84" t="s">
        <v>3162</v>
      </c>
      <c r="E152" s="84" t="b">
        <v>0</v>
      </c>
      <c r="F152" s="84" t="b">
        <v>0</v>
      </c>
      <c r="G152" s="84" t="b">
        <v>0</v>
      </c>
    </row>
    <row r="153" spans="1:7" ht="15">
      <c r="A153" s="84" t="s">
        <v>3070</v>
      </c>
      <c r="B153" s="84">
        <v>2</v>
      </c>
      <c r="C153" s="122">
        <v>0.002223569061942963</v>
      </c>
      <c r="D153" s="84" t="s">
        <v>3162</v>
      </c>
      <c r="E153" s="84" t="b">
        <v>0</v>
      </c>
      <c r="F153" s="84" t="b">
        <v>0</v>
      </c>
      <c r="G153" s="84" t="b">
        <v>0</v>
      </c>
    </row>
    <row r="154" spans="1:7" ht="15">
      <c r="A154" s="84" t="s">
        <v>3071</v>
      </c>
      <c r="B154" s="84">
        <v>2</v>
      </c>
      <c r="C154" s="122">
        <v>0.002223569061942963</v>
      </c>
      <c r="D154" s="84" t="s">
        <v>3162</v>
      </c>
      <c r="E154" s="84" t="b">
        <v>1</v>
      </c>
      <c r="F154" s="84" t="b">
        <v>0</v>
      </c>
      <c r="G154" s="84" t="b">
        <v>0</v>
      </c>
    </row>
    <row r="155" spans="1:7" ht="15">
      <c r="A155" s="84" t="s">
        <v>3072</v>
      </c>
      <c r="B155" s="84">
        <v>2</v>
      </c>
      <c r="C155" s="122">
        <v>0.002223569061942963</v>
      </c>
      <c r="D155" s="84" t="s">
        <v>3162</v>
      </c>
      <c r="E155" s="84" t="b">
        <v>0</v>
      </c>
      <c r="F155" s="84" t="b">
        <v>0</v>
      </c>
      <c r="G155" s="84" t="b">
        <v>0</v>
      </c>
    </row>
    <row r="156" spans="1:7" ht="15">
      <c r="A156" s="84" t="s">
        <v>378</v>
      </c>
      <c r="B156" s="84">
        <v>2</v>
      </c>
      <c r="C156" s="122">
        <v>0.0025738075676602183</v>
      </c>
      <c r="D156" s="84" t="s">
        <v>3162</v>
      </c>
      <c r="E156" s="84" t="b">
        <v>0</v>
      </c>
      <c r="F156" s="84" t="b">
        <v>0</v>
      </c>
      <c r="G156" s="84" t="b">
        <v>0</v>
      </c>
    </row>
    <row r="157" spans="1:7" ht="15">
      <c r="A157" s="84" t="s">
        <v>3073</v>
      </c>
      <c r="B157" s="84">
        <v>2</v>
      </c>
      <c r="C157" s="122">
        <v>0.002223569061942963</v>
      </c>
      <c r="D157" s="84" t="s">
        <v>3162</v>
      </c>
      <c r="E157" s="84" t="b">
        <v>0</v>
      </c>
      <c r="F157" s="84" t="b">
        <v>0</v>
      </c>
      <c r="G157" s="84" t="b">
        <v>0</v>
      </c>
    </row>
    <row r="158" spans="1:7" ht="15">
      <c r="A158" s="84" t="s">
        <v>3074</v>
      </c>
      <c r="B158" s="84">
        <v>2</v>
      </c>
      <c r="C158" s="122">
        <v>0.002223569061942963</v>
      </c>
      <c r="D158" s="84" t="s">
        <v>3162</v>
      </c>
      <c r="E158" s="84" t="b">
        <v>0</v>
      </c>
      <c r="F158" s="84" t="b">
        <v>0</v>
      </c>
      <c r="G158" s="84" t="b">
        <v>0</v>
      </c>
    </row>
    <row r="159" spans="1:7" ht="15">
      <c r="A159" s="84" t="s">
        <v>3075</v>
      </c>
      <c r="B159" s="84">
        <v>2</v>
      </c>
      <c r="C159" s="122">
        <v>0.002223569061942963</v>
      </c>
      <c r="D159" s="84" t="s">
        <v>3162</v>
      </c>
      <c r="E159" s="84" t="b">
        <v>1</v>
      </c>
      <c r="F159" s="84" t="b">
        <v>0</v>
      </c>
      <c r="G159" s="84" t="b">
        <v>0</v>
      </c>
    </row>
    <row r="160" spans="1:7" ht="15">
      <c r="A160" s="84" t="s">
        <v>370</v>
      </c>
      <c r="B160" s="84">
        <v>2</v>
      </c>
      <c r="C160" s="122">
        <v>0.002223569061942963</v>
      </c>
      <c r="D160" s="84" t="s">
        <v>3162</v>
      </c>
      <c r="E160" s="84" t="b">
        <v>0</v>
      </c>
      <c r="F160" s="84" t="b">
        <v>0</v>
      </c>
      <c r="G160" s="84" t="b">
        <v>0</v>
      </c>
    </row>
    <row r="161" spans="1:7" ht="15">
      <c r="A161" s="84" t="s">
        <v>265</v>
      </c>
      <c r="B161" s="84">
        <v>2</v>
      </c>
      <c r="C161" s="122">
        <v>0.002223569061942963</v>
      </c>
      <c r="D161" s="84" t="s">
        <v>3162</v>
      </c>
      <c r="E161" s="84" t="b">
        <v>0</v>
      </c>
      <c r="F161" s="84" t="b">
        <v>1</v>
      </c>
      <c r="G161" s="84" t="b">
        <v>0</v>
      </c>
    </row>
    <row r="162" spans="1:7" ht="15">
      <c r="A162" s="84" t="s">
        <v>3076</v>
      </c>
      <c r="B162" s="84">
        <v>2</v>
      </c>
      <c r="C162" s="122">
        <v>0.002223569061942963</v>
      </c>
      <c r="D162" s="84" t="s">
        <v>3162</v>
      </c>
      <c r="E162" s="84" t="b">
        <v>0</v>
      </c>
      <c r="F162" s="84" t="b">
        <v>1</v>
      </c>
      <c r="G162" s="84" t="b">
        <v>0</v>
      </c>
    </row>
    <row r="163" spans="1:7" ht="15">
      <c r="A163" s="84" t="s">
        <v>3077</v>
      </c>
      <c r="B163" s="84">
        <v>2</v>
      </c>
      <c r="C163" s="122">
        <v>0.002223569061942963</v>
      </c>
      <c r="D163" s="84" t="s">
        <v>3162</v>
      </c>
      <c r="E163" s="84" t="b">
        <v>0</v>
      </c>
      <c r="F163" s="84" t="b">
        <v>0</v>
      </c>
      <c r="G163" s="84" t="b">
        <v>0</v>
      </c>
    </row>
    <row r="164" spans="1:7" ht="15">
      <c r="A164" s="84" t="s">
        <v>337</v>
      </c>
      <c r="B164" s="84">
        <v>2</v>
      </c>
      <c r="C164" s="122">
        <v>0.002223569061942963</v>
      </c>
      <c r="D164" s="84" t="s">
        <v>3162</v>
      </c>
      <c r="E164" s="84" t="b">
        <v>0</v>
      </c>
      <c r="F164" s="84" t="b">
        <v>0</v>
      </c>
      <c r="G164" s="84" t="b">
        <v>0</v>
      </c>
    </row>
    <row r="165" spans="1:7" ht="15">
      <c r="A165" s="84" t="s">
        <v>3078</v>
      </c>
      <c r="B165" s="84">
        <v>2</v>
      </c>
      <c r="C165" s="122">
        <v>0.002223569061942963</v>
      </c>
      <c r="D165" s="84" t="s">
        <v>3162</v>
      </c>
      <c r="E165" s="84" t="b">
        <v>0</v>
      </c>
      <c r="F165" s="84" t="b">
        <v>0</v>
      </c>
      <c r="G165" s="84" t="b">
        <v>0</v>
      </c>
    </row>
    <row r="166" spans="1:7" ht="15">
      <c r="A166" s="84" t="s">
        <v>295</v>
      </c>
      <c r="B166" s="84">
        <v>2</v>
      </c>
      <c r="C166" s="122">
        <v>0.002223569061942963</v>
      </c>
      <c r="D166" s="84" t="s">
        <v>3162</v>
      </c>
      <c r="E166" s="84" t="b">
        <v>0</v>
      </c>
      <c r="F166" s="84" t="b">
        <v>0</v>
      </c>
      <c r="G166" s="84" t="b">
        <v>0</v>
      </c>
    </row>
    <row r="167" spans="1:7" ht="15">
      <c r="A167" s="84" t="s">
        <v>3079</v>
      </c>
      <c r="B167" s="84">
        <v>2</v>
      </c>
      <c r="C167" s="122">
        <v>0.002223569061942963</v>
      </c>
      <c r="D167" s="84" t="s">
        <v>3162</v>
      </c>
      <c r="E167" s="84" t="b">
        <v>0</v>
      </c>
      <c r="F167" s="84" t="b">
        <v>0</v>
      </c>
      <c r="G167" s="84" t="b">
        <v>0</v>
      </c>
    </row>
    <row r="168" spans="1:7" ht="15">
      <c r="A168" s="84" t="s">
        <v>3080</v>
      </c>
      <c r="B168" s="84">
        <v>2</v>
      </c>
      <c r="C168" s="122">
        <v>0.002223569061942963</v>
      </c>
      <c r="D168" s="84" t="s">
        <v>3162</v>
      </c>
      <c r="E168" s="84" t="b">
        <v>1</v>
      </c>
      <c r="F168" s="84" t="b">
        <v>0</v>
      </c>
      <c r="G168" s="84" t="b">
        <v>0</v>
      </c>
    </row>
    <row r="169" spans="1:7" ht="15">
      <c r="A169" s="84" t="s">
        <v>3081</v>
      </c>
      <c r="B169" s="84">
        <v>2</v>
      </c>
      <c r="C169" s="122">
        <v>0.002223569061942963</v>
      </c>
      <c r="D169" s="84" t="s">
        <v>3162</v>
      </c>
      <c r="E169" s="84" t="b">
        <v>0</v>
      </c>
      <c r="F169" s="84" t="b">
        <v>0</v>
      </c>
      <c r="G169" s="84" t="b">
        <v>0</v>
      </c>
    </row>
    <row r="170" spans="1:7" ht="15">
      <c r="A170" s="84" t="s">
        <v>3082</v>
      </c>
      <c r="B170" s="84">
        <v>2</v>
      </c>
      <c r="C170" s="122">
        <v>0.002223569061942963</v>
      </c>
      <c r="D170" s="84" t="s">
        <v>3162</v>
      </c>
      <c r="E170" s="84" t="b">
        <v>0</v>
      </c>
      <c r="F170" s="84" t="b">
        <v>0</v>
      </c>
      <c r="G170" s="84" t="b">
        <v>0</v>
      </c>
    </row>
    <row r="171" spans="1:7" ht="15">
      <c r="A171" s="84" t="s">
        <v>3083</v>
      </c>
      <c r="B171" s="84">
        <v>2</v>
      </c>
      <c r="C171" s="122">
        <v>0.002223569061942963</v>
      </c>
      <c r="D171" s="84" t="s">
        <v>3162</v>
      </c>
      <c r="E171" s="84" t="b">
        <v>0</v>
      </c>
      <c r="F171" s="84" t="b">
        <v>0</v>
      </c>
      <c r="G171" s="84" t="b">
        <v>0</v>
      </c>
    </row>
    <row r="172" spans="1:7" ht="15">
      <c r="A172" s="84" t="s">
        <v>3084</v>
      </c>
      <c r="B172" s="84">
        <v>2</v>
      </c>
      <c r="C172" s="122">
        <v>0.002223569061942963</v>
      </c>
      <c r="D172" s="84" t="s">
        <v>3162</v>
      </c>
      <c r="E172" s="84" t="b">
        <v>0</v>
      </c>
      <c r="F172" s="84" t="b">
        <v>0</v>
      </c>
      <c r="G172" s="84" t="b">
        <v>0</v>
      </c>
    </row>
    <row r="173" spans="1:7" ht="15">
      <c r="A173" s="84" t="s">
        <v>3085</v>
      </c>
      <c r="B173" s="84">
        <v>2</v>
      </c>
      <c r="C173" s="122">
        <v>0.002223569061942963</v>
      </c>
      <c r="D173" s="84" t="s">
        <v>3162</v>
      </c>
      <c r="E173" s="84" t="b">
        <v>0</v>
      </c>
      <c r="F173" s="84" t="b">
        <v>0</v>
      </c>
      <c r="G173" s="84" t="b">
        <v>0</v>
      </c>
    </row>
    <row r="174" spans="1:7" ht="15">
      <c r="A174" s="84" t="s">
        <v>3086</v>
      </c>
      <c r="B174" s="84">
        <v>2</v>
      </c>
      <c r="C174" s="122">
        <v>0.0025738075676602183</v>
      </c>
      <c r="D174" s="84" t="s">
        <v>3162</v>
      </c>
      <c r="E174" s="84" t="b">
        <v>0</v>
      </c>
      <c r="F174" s="84" t="b">
        <v>0</v>
      </c>
      <c r="G174" s="84" t="b">
        <v>0</v>
      </c>
    </row>
    <row r="175" spans="1:7" ht="15">
      <c r="A175" s="84" t="s">
        <v>3087</v>
      </c>
      <c r="B175" s="84">
        <v>2</v>
      </c>
      <c r="C175" s="122">
        <v>0.002223569061942963</v>
      </c>
      <c r="D175" s="84" t="s">
        <v>3162</v>
      </c>
      <c r="E175" s="84" t="b">
        <v>0</v>
      </c>
      <c r="F175" s="84" t="b">
        <v>0</v>
      </c>
      <c r="G175" s="84" t="b">
        <v>0</v>
      </c>
    </row>
    <row r="176" spans="1:7" ht="15">
      <c r="A176" s="84" t="s">
        <v>3088</v>
      </c>
      <c r="B176" s="84">
        <v>2</v>
      </c>
      <c r="C176" s="122">
        <v>0.002223569061942963</v>
      </c>
      <c r="D176" s="84" t="s">
        <v>3162</v>
      </c>
      <c r="E176" s="84" t="b">
        <v>0</v>
      </c>
      <c r="F176" s="84" t="b">
        <v>0</v>
      </c>
      <c r="G176" s="84" t="b">
        <v>0</v>
      </c>
    </row>
    <row r="177" spans="1:7" ht="15">
      <c r="A177" s="84" t="s">
        <v>3089</v>
      </c>
      <c r="B177" s="84">
        <v>2</v>
      </c>
      <c r="C177" s="122">
        <v>0.002223569061942963</v>
      </c>
      <c r="D177" s="84" t="s">
        <v>3162</v>
      </c>
      <c r="E177" s="84" t="b">
        <v>0</v>
      </c>
      <c r="F177" s="84" t="b">
        <v>0</v>
      </c>
      <c r="G177" s="84" t="b">
        <v>0</v>
      </c>
    </row>
    <row r="178" spans="1:7" ht="15">
      <c r="A178" s="84" t="s">
        <v>3090</v>
      </c>
      <c r="B178" s="84">
        <v>2</v>
      </c>
      <c r="C178" s="122">
        <v>0.002223569061942963</v>
      </c>
      <c r="D178" s="84" t="s">
        <v>3162</v>
      </c>
      <c r="E178" s="84" t="b">
        <v>0</v>
      </c>
      <c r="F178" s="84" t="b">
        <v>0</v>
      </c>
      <c r="G178" s="84" t="b">
        <v>0</v>
      </c>
    </row>
    <row r="179" spans="1:7" ht="15">
      <c r="A179" s="84" t="s">
        <v>366</v>
      </c>
      <c r="B179" s="84">
        <v>2</v>
      </c>
      <c r="C179" s="122">
        <v>0.002223569061942963</v>
      </c>
      <c r="D179" s="84" t="s">
        <v>3162</v>
      </c>
      <c r="E179" s="84" t="b">
        <v>0</v>
      </c>
      <c r="F179" s="84" t="b">
        <v>0</v>
      </c>
      <c r="G179" s="84" t="b">
        <v>0</v>
      </c>
    </row>
    <row r="180" spans="1:7" ht="15">
      <c r="A180" s="84" t="s">
        <v>3091</v>
      </c>
      <c r="B180" s="84">
        <v>2</v>
      </c>
      <c r="C180" s="122">
        <v>0.002223569061942963</v>
      </c>
      <c r="D180" s="84" t="s">
        <v>3162</v>
      </c>
      <c r="E180" s="84" t="b">
        <v>0</v>
      </c>
      <c r="F180" s="84" t="b">
        <v>1</v>
      </c>
      <c r="G180" s="84" t="b">
        <v>0</v>
      </c>
    </row>
    <row r="181" spans="1:7" ht="15">
      <c r="A181" s="84" t="s">
        <v>3092</v>
      </c>
      <c r="B181" s="84">
        <v>2</v>
      </c>
      <c r="C181" s="122">
        <v>0.002223569061942963</v>
      </c>
      <c r="D181" s="84" t="s">
        <v>3162</v>
      </c>
      <c r="E181" s="84" t="b">
        <v>1</v>
      </c>
      <c r="F181" s="84" t="b">
        <v>0</v>
      </c>
      <c r="G181" s="84" t="b">
        <v>0</v>
      </c>
    </row>
    <row r="182" spans="1:7" ht="15">
      <c r="A182" s="84" t="s">
        <v>364</v>
      </c>
      <c r="B182" s="84">
        <v>2</v>
      </c>
      <c r="C182" s="122">
        <v>0.0025738075676602183</v>
      </c>
      <c r="D182" s="84" t="s">
        <v>3162</v>
      </c>
      <c r="E182" s="84" t="b">
        <v>0</v>
      </c>
      <c r="F182" s="84" t="b">
        <v>0</v>
      </c>
      <c r="G182" s="84" t="b">
        <v>0</v>
      </c>
    </row>
    <row r="183" spans="1:7" ht="15">
      <c r="A183" s="84" t="s">
        <v>3093</v>
      </c>
      <c r="B183" s="84">
        <v>2</v>
      </c>
      <c r="C183" s="122">
        <v>0.002223569061942963</v>
      </c>
      <c r="D183" s="84" t="s">
        <v>3162</v>
      </c>
      <c r="E183" s="84" t="b">
        <v>0</v>
      </c>
      <c r="F183" s="84" t="b">
        <v>0</v>
      </c>
      <c r="G183" s="84" t="b">
        <v>0</v>
      </c>
    </row>
    <row r="184" spans="1:7" ht="15">
      <c r="A184" s="84" t="s">
        <v>358</v>
      </c>
      <c r="B184" s="84">
        <v>2</v>
      </c>
      <c r="C184" s="122">
        <v>0.002223569061942963</v>
      </c>
      <c r="D184" s="84" t="s">
        <v>3162</v>
      </c>
      <c r="E184" s="84" t="b">
        <v>0</v>
      </c>
      <c r="F184" s="84" t="b">
        <v>0</v>
      </c>
      <c r="G184" s="84" t="b">
        <v>0</v>
      </c>
    </row>
    <row r="185" spans="1:7" ht="15">
      <c r="A185" s="84" t="s">
        <v>3094</v>
      </c>
      <c r="B185" s="84">
        <v>2</v>
      </c>
      <c r="C185" s="122">
        <v>0.002223569061942963</v>
      </c>
      <c r="D185" s="84" t="s">
        <v>3162</v>
      </c>
      <c r="E185" s="84" t="b">
        <v>0</v>
      </c>
      <c r="F185" s="84" t="b">
        <v>0</v>
      </c>
      <c r="G185" s="84" t="b">
        <v>0</v>
      </c>
    </row>
    <row r="186" spans="1:7" ht="15">
      <c r="A186" s="84" t="s">
        <v>3095</v>
      </c>
      <c r="B186" s="84">
        <v>2</v>
      </c>
      <c r="C186" s="122">
        <v>0.002223569061942963</v>
      </c>
      <c r="D186" s="84" t="s">
        <v>3162</v>
      </c>
      <c r="E186" s="84" t="b">
        <v>0</v>
      </c>
      <c r="F186" s="84" t="b">
        <v>0</v>
      </c>
      <c r="G186" s="84" t="b">
        <v>0</v>
      </c>
    </row>
    <row r="187" spans="1:7" ht="15">
      <c r="A187" s="84" t="s">
        <v>3096</v>
      </c>
      <c r="B187" s="84">
        <v>2</v>
      </c>
      <c r="C187" s="122">
        <v>0.002223569061942963</v>
      </c>
      <c r="D187" s="84" t="s">
        <v>3162</v>
      </c>
      <c r="E187" s="84" t="b">
        <v>0</v>
      </c>
      <c r="F187" s="84" t="b">
        <v>0</v>
      </c>
      <c r="G187" s="84" t="b">
        <v>0</v>
      </c>
    </row>
    <row r="188" spans="1:7" ht="15">
      <c r="A188" s="84" t="s">
        <v>3097</v>
      </c>
      <c r="B188" s="84">
        <v>2</v>
      </c>
      <c r="C188" s="122">
        <v>0.002223569061942963</v>
      </c>
      <c r="D188" s="84" t="s">
        <v>3162</v>
      </c>
      <c r="E188" s="84" t="b">
        <v>0</v>
      </c>
      <c r="F188" s="84" t="b">
        <v>0</v>
      </c>
      <c r="G188" s="84" t="b">
        <v>0</v>
      </c>
    </row>
    <row r="189" spans="1:7" ht="15">
      <c r="A189" s="84" t="s">
        <v>3098</v>
      </c>
      <c r="B189" s="84">
        <v>2</v>
      </c>
      <c r="C189" s="122">
        <v>0.002223569061942963</v>
      </c>
      <c r="D189" s="84" t="s">
        <v>3162</v>
      </c>
      <c r="E189" s="84" t="b">
        <v>0</v>
      </c>
      <c r="F189" s="84" t="b">
        <v>0</v>
      </c>
      <c r="G189" s="84" t="b">
        <v>0</v>
      </c>
    </row>
    <row r="190" spans="1:7" ht="15">
      <c r="A190" s="84" t="s">
        <v>3099</v>
      </c>
      <c r="B190" s="84">
        <v>2</v>
      </c>
      <c r="C190" s="122">
        <v>0.002223569061942963</v>
      </c>
      <c r="D190" s="84" t="s">
        <v>3162</v>
      </c>
      <c r="E190" s="84" t="b">
        <v>0</v>
      </c>
      <c r="F190" s="84" t="b">
        <v>1</v>
      </c>
      <c r="G190" s="84" t="b">
        <v>0</v>
      </c>
    </row>
    <row r="191" spans="1:7" ht="15">
      <c r="A191" s="84" t="s">
        <v>250</v>
      </c>
      <c r="B191" s="84">
        <v>2</v>
      </c>
      <c r="C191" s="122">
        <v>0.0025738075676602183</v>
      </c>
      <c r="D191" s="84" t="s">
        <v>3162</v>
      </c>
      <c r="E191" s="84" t="b">
        <v>0</v>
      </c>
      <c r="F191" s="84" t="b">
        <v>0</v>
      </c>
      <c r="G191" s="84" t="b">
        <v>0</v>
      </c>
    </row>
    <row r="192" spans="1:7" ht="15">
      <c r="A192" s="84" t="s">
        <v>2922</v>
      </c>
      <c r="B192" s="84">
        <v>2</v>
      </c>
      <c r="C192" s="122">
        <v>0.002223569061942963</v>
      </c>
      <c r="D192" s="84" t="s">
        <v>3162</v>
      </c>
      <c r="E192" s="84" t="b">
        <v>1</v>
      </c>
      <c r="F192" s="84" t="b">
        <v>0</v>
      </c>
      <c r="G192" s="84" t="b">
        <v>0</v>
      </c>
    </row>
    <row r="193" spans="1:7" ht="15">
      <c r="A193" s="84" t="s">
        <v>3100</v>
      </c>
      <c r="B193" s="84">
        <v>2</v>
      </c>
      <c r="C193" s="122">
        <v>0.002223569061942963</v>
      </c>
      <c r="D193" s="84" t="s">
        <v>3162</v>
      </c>
      <c r="E193" s="84" t="b">
        <v>1</v>
      </c>
      <c r="F193" s="84" t="b">
        <v>0</v>
      </c>
      <c r="G193" s="84" t="b">
        <v>0</v>
      </c>
    </row>
    <row r="194" spans="1:7" ht="15">
      <c r="A194" s="84" t="s">
        <v>3101</v>
      </c>
      <c r="B194" s="84">
        <v>2</v>
      </c>
      <c r="C194" s="122">
        <v>0.002223569061942963</v>
      </c>
      <c r="D194" s="84" t="s">
        <v>3162</v>
      </c>
      <c r="E194" s="84" t="b">
        <v>0</v>
      </c>
      <c r="F194" s="84" t="b">
        <v>0</v>
      </c>
      <c r="G194" s="84" t="b">
        <v>0</v>
      </c>
    </row>
    <row r="195" spans="1:7" ht="15">
      <c r="A195" s="84" t="s">
        <v>3102</v>
      </c>
      <c r="B195" s="84">
        <v>2</v>
      </c>
      <c r="C195" s="122">
        <v>0.002223569061942963</v>
      </c>
      <c r="D195" s="84" t="s">
        <v>3162</v>
      </c>
      <c r="E195" s="84" t="b">
        <v>0</v>
      </c>
      <c r="F195" s="84" t="b">
        <v>0</v>
      </c>
      <c r="G195" s="84" t="b">
        <v>0</v>
      </c>
    </row>
    <row r="196" spans="1:7" ht="15">
      <c r="A196" s="84" t="s">
        <v>352</v>
      </c>
      <c r="B196" s="84">
        <v>2</v>
      </c>
      <c r="C196" s="122">
        <v>0.002223569061942963</v>
      </c>
      <c r="D196" s="84" t="s">
        <v>3162</v>
      </c>
      <c r="E196" s="84" t="b">
        <v>0</v>
      </c>
      <c r="F196" s="84" t="b">
        <v>0</v>
      </c>
      <c r="G196" s="84" t="b">
        <v>0</v>
      </c>
    </row>
    <row r="197" spans="1:7" ht="15">
      <c r="A197" s="84" t="s">
        <v>3103</v>
      </c>
      <c r="B197" s="84">
        <v>2</v>
      </c>
      <c r="C197" s="122">
        <v>0.002223569061942963</v>
      </c>
      <c r="D197" s="84" t="s">
        <v>3162</v>
      </c>
      <c r="E197" s="84" t="b">
        <v>0</v>
      </c>
      <c r="F197" s="84" t="b">
        <v>0</v>
      </c>
      <c r="G197" s="84" t="b">
        <v>0</v>
      </c>
    </row>
    <row r="198" spans="1:7" ht="15">
      <c r="A198" s="84" t="s">
        <v>3104</v>
      </c>
      <c r="B198" s="84">
        <v>2</v>
      </c>
      <c r="C198" s="122">
        <v>0.002223569061942963</v>
      </c>
      <c r="D198" s="84" t="s">
        <v>3162</v>
      </c>
      <c r="E198" s="84" t="b">
        <v>0</v>
      </c>
      <c r="F198" s="84" t="b">
        <v>0</v>
      </c>
      <c r="G198" s="84" t="b">
        <v>0</v>
      </c>
    </row>
    <row r="199" spans="1:7" ht="15">
      <c r="A199" s="84" t="s">
        <v>3105</v>
      </c>
      <c r="B199" s="84">
        <v>2</v>
      </c>
      <c r="C199" s="122">
        <v>0.002223569061942963</v>
      </c>
      <c r="D199" s="84" t="s">
        <v>3162</v>
      </c>
      <c r="E199" s="84" t="b">
        <v>0</v>
      </c>
      <c r="F199" s="84" t="b">
        <v>0</v>
      </c>
      <c r="G199" s="84" t="b">
        <v>0</v>
      </c>
    </row>
    <row r="200" spans="1:7" ht="15">
      <c r="A200" s="84" t="s">
        <v>3106</v>
      </c>
      <c r="B200" s="84">
        <v>2</v>
      </c>
      <c r="C200" s="122">
        <v>0.002223569061942963</v>
      </c>
      <c r="D200" s="84" t="s">
        <v>3162</v>
      </c>
      <c r="E200" s="84" t="b">
        <v>0</v>
      </c>
      <c r="F200" s="84" t="b">
        <v>1</v>
      </c>
      <c r="G200" s="84" t="b">
        <v>0</v>
      </c>
    </row>
    <row r="201" spans="1:7" ht="15">
      <c r="A201" s="84" t="s">
        <v>332</v>
      </c>
      <c r="B201" s="84">
        <v>2</v>
      </c>
      <c r="C201" s="122">
        <v>0.002223569061942963</v>
      </c>
      <c r="D201" s="84" t="s">
        <v>3162</v>
      </c>
      <c r="E201" s="84" t="b">
        <v>0</v>
      </c>
      <c r="F201" s="84" t="b">
        <v>0</v>
      </c>
      <c r="G201" s="84" t="b">
        <v>0</v>
      </c>
    </row>
    <row r="202" spans="1:7" ht="15">
      <c r="A202" s="84" t="s">
        <v>3107</v>
      </c>
      <c r="B202" s="84">
        <v>2</v>
      </c>
      <c r="C202" s="122">
        <v>0.002223569061942963</v>
      </c>
      <c r="D202" s="84" t="s">
        <v>3162</v>
      </c>
      <c r="E202" s="84" t="b">
        <v>0</v>
      </c>
      <c r="F202" s="84" t="b">
        <v>0</v>
      </c>
      <c r="G202" s="84" t="b">
        <v>0</v>
      </c>
    </row>
    <row r="203" spans="1:7" ht="15">
      <c r="A203" s="84" t="s">
        <v>3108</v>
      </c>
      <c r="B203" s="84">
        <v>2</v>
      </c>
      <c r="C203" s="122">
        <v>0.002223569061942963</v>
      </c>
      <c r="D203" s="84" t="s">
        <v>3162</v>
      </c>
      <c r="E203" s="84" t="b">
        <v>0</v>
      </c>
      <c r="F203" s="84" t="b">
        <v>0</v>
      </c>
      <c r="G203" s="84" t="b">
        <v>0</v>
      </c>
    </row>
    <row r="204" spans="1:7" ht="15">
      <c r="A204" s="84" t="s">
        <v>3109</v>
      </c>
      <c r="B204" s="84">
        <v>2</v>
      </c>
      <c r="C204" s="122">
        <v>0.0025738075676602183</v>
      </c>
      <c r="D204" s="84" t="s">
        <v>3162</v>
      </c>
      <c r="E204" s="84" t="b">
        <v>0</v>
      </c>
      <c r="F204" s="84" t="b">
        <v>0</v>
      </c>
      <c r="G204" s="84" t="b">
        <v>0</v>
      </c>
    </row>
    <row r="205" spans="1:7" ht="15">
      <c r="A205" s="84" t="s">
        <v>3110</v>
      </c>
      <c r="B205" s="84">
        <v>2</v>
      </c>
      <c r="C205" s="122">
        <v>0.002223569061942963</v>
      </c>
      <c r="D205" s="84" t="s">
        <v>3162</v>
      </c>
      <c r="E205" s="84" t="b">
        <v>0</v>
      </c>
      <c r="F205" s="84" t="b">
        <v>0</v>
      </c>
      <c r="G205" s="84" t="b">
        <v>0</v>
      </c>
    </row>
    <row r="206" spans="1:7" ht="15">
      <c r="A206" s="84" t="s">
        <v>339</v>
      </c>
      <c r="B206" s="84">
        <v>2</v>
      </c>
      <c r="C206" s="122">
        <v>0.002223569061942963</v>
      </c>
      <c r="D206" s="84" t="s">
        <v>3162</v>
      </c>
      <c r="E206" s="84" t="b">
        <v>0</v>
      </c>
      <c r="F206" s="84" t="b">
        <v>0</v>
      </c>
      <c r="G206" s="84" t="b">
        <v>0</v>
      </c>
    </row>
    <row r="207" spans="1:7" ht="15">
      <c r="A207" s="84" t="s">
        <v>3111</v>
      </c>
      <c r="B207" s="84">
        <v>2</v>
      </c>
      <c r="C207" s="122">
        <v>0.002223569061942963</v>
      </c>
      <c r="D207" s="84" t="s">
        <v>3162</v>
      </c>
      <c r="E207" s="84" t="b">
        <v>0</v>
      </c>
      <c r="F207" s="84" t="b">
        <v>1</v>
      </c>
      <c r="G207" s="84" t="b">
        <v>0</v>
      </c>
    </row>
    <row r="208" spans="1:7" ht="15">
      <c r="A208" s="84" t="s">
        <v>3112</v>
      </c>
      <c r="B208" s="84">
        <v>2</v>
      </c>
      <c r="C208" s="122">
        <v>0.002223569061942963</v>
      </c>
      <c r="D208" s="84" t="s">
        <v>3162</v>
      </c>
      <c r="E208" s="84" t="b">
        <v>0</v>
      </c>
      <c r="F208" s="84" t="b">
        <v>0</v>
      </c>
      <c r="G208" s="84" t="b">
        <v>0</v>
      </c>
    </row>
    <row r="209" spans="1:7" ht="15">
      <c r="A209" s="84" t="s">
        <v>333</v>
      </c>
      <c r="B209" s="84">
        <v>2</v>
      </c>
      <c r="C209" s="122">
        <v>0.002223569061942963</v>
      </c>
      <c r="D209" s="84" t="s">
        <v>3162</v>
      </c>
      <c r="E209" s="84" t="b">
        <v>0</v>
      </c>
      <c r="F209" s="84" t="b">
        <v>0</v>
      </c>
      <c r="G209" s="84" t="b">
        <v>0</v>
      </c>
    </row>
    <row r="210" spans="1:7" ht="15">
      <c r="A210" s="84" t="s">
        <v>3113</v>
      </c>
      <c r="B210" s="84">
        <v>2</v>
      </c>
      <c r="C210" s="122">
        <v>0.002223569061942963</v>
      </c>
      <c r="D210" s="84" t="s">
        <v>3162</v>
      </c>
      <c r="E210" s="84" t="b">
        <v>0</v>
      </c>
      <c r="F210" s="84" t="b">
        <v>0</v>
      </c>
      <c r="G210" s="84" t="b">
        <v>0</v>
      </c>
    </row>
    <row r="211" spans="1:7" ht="15">
      <c r="A211" s="84" t="s">
        <v>3114</v>
      </c>
      <c r="B211" s="84">
        <v>2</v>
      </c>
      <c r="C211" s="122">
        <v>0.002223569061942963</v>
      </c>
      <c r="D211" s="84" t="s">
        <v>3162</v>
      </c>
      <c r="E211" s="84" t="b">
        <v>0</v>
      </c>
      <c r="F211" s="84" t="b">
        <v>0</v>
      </c>
      <c r="G211" s="84" t="b">
        <v>0</v>
      </c>
    </row>
    <row r="212" spans="1:7" ht="15">
      <c r="A212" s="84" t="s">
        <v>327</v>
      </c>
      <c r="B212" s="84">
        <v>2</v>
      </c>
      <c r="C212" s="122">
        <v>0.002223569061942963</v>
      </c>
      <c r="D212" s="84" t="s">
        <v>3162</v>
      </c>
      <c r="E212" s="84" t="b">
        <v>0</v>
      </c>
      <c r="F212" s="84" t="b">
        <v>0</v>
      </c>
      <c r="G212" s="84" t="b">
        <v>0</v>
      </c>
    </row>
    <row r="213" spans="1:7" ht="15">
      <c r="A213" s="84" t="s">
        <v>3115</v>
      </c>
      <c r="B213" s="84">
        <v>2</v>
      </c>
      <c r="C213" s="122">
        <v>0.002223569061942963</v>
      </c>
      <c r="D213" s="84" t="s">
        <v>3162</v>
      </c>
      <c r="E213" s="84" t="b">
        <v>0</v>
      </c>
      <c r="F213" s="84" t="b">
        <v>0</v>
      </c>
      <c r="G213" s="84" t="b">
        <v>0</v>
      </c>
    </row>
    <row r="214" spans="1:7" ht="15">
      <c r="A214" s="84" t="s">
        <v>3116</v>
      </c>
      <c r="B214" s="84">
        <v>2</v>
      </c>
      <c r="C214" s="122">
        <v>0.002223569061942963</v>
      </c>
      <c r="D214" s="84" t="s">
        <v>3162</v>
      </c>
      <c r="E214" s="84" t="b">
        <v>0</v>
      </c>
      <c r="F214" s="84" t="b">
        <v>0</v>
      </c>
      <c r="G214" s="84" t="b">
        <v>0</v>
      </c>
    </row>
    <row r="215" spans="1:7" ht="15">
      <c r="A215" s="84" t="s">
        <v>3117</v>
      </c>
      <c r="B215" s="84">
        <v>2</v>
      </c>
      <c r="C215" s="122">
        <v>0.002223569061942963</v>
      </c>
      <c r="D215" s="84" t="s">
        <v>3162</v>
      </c>
      <c r="E215" s="84" t="b">
        <v>0</v>
      </c>
      <c r="F215" s="84" t="b">
        <v>0</v>
      </c>
      <c r="G215" s="84" t="b">
        <v>0</v>
      </c>
    </row>
    <row r="216" spans="1:7" ht="15">
      <c r="A216" s="84" t="s">
        <v>3118</v>
      </c>
      <c r="B216" s="84">
        <v>2</v>
      </c>
      <c r="C216" s="122">
        <v>0.002223569061942963</v>
      </c>
      <c r="D216" s="84" t="s">
        <v>3162</v>
      </c>
      <c r="E216" s="84" t="b">
        <v>0</v>
      </c>
      <c r="F216" s="84" t="b">
        <v>0</v>
      </c>
      <c r="G216" s="84" t="b">
        <v>0</v>
      </c>
    </row>
    <row r="217" spans="1:7" ht="15">
      <c r="A217" s="84" t="s">
        <v>3119</v>
      </c>
      <c r="B217" s="84">
        <v>2</v>
      </c>
      <c r="C217" s="122">
        <v>0.002223569061942963</v>
      </c>
      <c r="D217" s="84" t="s">
        <v>3162</v>
      </c>
      <c r="E217" s="84" t="b">
        <v>1</v>
      </c>
      <c r="F217" s="84" t="b">
        <v>0</v>
      </c>
      <c r="G217" s="84" t="b">
        <v>0</v>
      </c>
    </row>
    <row r="218" spans="1:7" ht="15">
      <c r="A218" s="84" t="s">
        <v>3120</v>
      </c>
      <c r="B218" s="84">
        <v>2</v>
      </c>
      <c r="C218" s="122">
        <v>0.002223569061942963</v>
      </c>
      <c r="D218" s="84" t="s">
        <v>3162</v>
      </c>
      <c r="E218" s="84" t="b">
        <v>0</v>
      </c>
      <c r="F218" s="84" t="b">
        <v>0</v>
      </c>
      <c r="G218" s="84" t="b">
        <v>0</v>
      </c>
    </row>
    <row r="219" spans="1:7" ht="15">
      <c r="A219" s="84" t="s">
        <v>3121</v>
      </c>
      <c r="B219" s="84">
        <v>2</v>
      </c>
      <c r="C219" s="122">
        <v>0.002223569061942963</v>
      </c>
      <c r="D219" s="84" t="s">
        <v>3162</v>
      </c>
      <c r="E219" s="84" t="b">
        <v>0</v>
      </c>
      <c r="F219" s="84" t="b">
        <v>0</v>
      </c>
      <c r="G219" s="84" t="b">
        <v>0</v>
      </c>
    </row>
    <row r="220" spans="1:7" ht="15">
      <c r="A220" s="84" t="s">
        <v>3122</v>
      </c>
      <c r="B220" s="84">
        <v>2</v>
      </c>
      <c r="C220" s="122">
        <v>0.002223569061942963</v>
      </c>
      <c r="D220" s="84" t="s">
        <v>3162</v>
      </c>
      <c r="E220" s="84" t="b">
        <v>0</v>
      </c>
      <c r="F220" s="84" t="b">
        <v>0</v>
      </c>
      <c r="G220" s="84" t="b">
        <v>0</v>
      </c>
    </row>
    <row r="221" spans="1:7" ht="15">
      <c r="A221" s="84" t="s">
        <v>3123</v>
      </c>
      <c r="B221" s="84">
        <v>2</v>
      </c>
      <c r="C221" s="122">
        <v>0.002223569061942963</v>
      </c>
      <c r="D221" s="84" t="s">
        <v>3162</v>
      </c>
      <c r="E221" s="84" t="b">
        <v>0</v>
      </c>
      <c r="F221" s="84" t="b">
        <v>0</v>
      </c>
      <c r="G221" s="84" t="b">
        <v>0</v>
      </c>
    </row>
    <row r="222" spans="1:7" ht="15">
      <c r="A222" s="84" t="s">
        <v>3124</v>
      </c>
      <c r="B222" s="84">
        <v>2</v>
      </c>
      <c r="C222" s="122">
        <v>0.0025738075676602183</v>
      </c>
      <c r="D222" s="84" t="s">
        <v>3162</v>
      </c>
      <c r="E222" s="84" t="b">
        <v>0</v>
      </c>
      <c r="F222" s="84" t="b">
        <v>0</v>
      </c>
      <c r="G222" s="84" t="b">
        <v>0</v>
      </c>
    </row>
    <row r="223" spans="1:7" ht="15">
      <c r="A223" s="84" t="s">
        <v>3125</v>
      </c>
      <c r="B223" s="84">
        <v>2</v>
      </c>
      <c r="C223" s="122">
        <v>0.0025738075676602183</v>
      </c>
      <c r="D223" s="84" t="s">
        <v>3162</v>
      </c>
      <c r="E223" s="84" t="b">
        <v>0</v>
      </c>
      <c r="F223" s="84" t="b">
        <v>0</v>
      </c>
      <c r="G223" s="84" t="b">
        <v>0</v>
      </c>
    </row>
    <row r="224" spans="1:7" ht="15">
      <c r="A224" s="84" t="s">
        <v>3126</v>
      </c>
      <c r="B224" s="84">
        <v>2</v>
      </c>
      <c r="C224" s="122">
        <v>0.002223569061942963</v>
      </c>
      <c r="D224" s="84" t="s">
        <v>3162</v>
      </c>
      <c r="E224" s="84" t="b">
        <v>0</v>
      </c>
      <c r="F224" s="84" t="b">
        <v>0</v>
      </c>
      <c r="G224" s="84" t="b">
        <v>0</v>
      </c>
    </row>
    <row r="225" spans="1:7" ht="15">
      <c r="A225" s="84" t="s">
        <v>3127</v>
      </c>
      <c r="B225" s="84">
        <v>2</v>
      </c>
      <c r="C225" s="122">
        <v>0.002223569061942963</v>
      </c>
      <c r="D225" s="84" t="s">
        <v>3162</v>
      </c>
      <c r="E225" s="84" t="b">
        <v>0</v>
      </c>
      <c r="F225" s="84" t="b">
        <v>0</v>
      </c>
      <c r="G225" s="84" t="b">
        <v>0</v>
      </c>
    </row>
    <row r="226" spans="1:7" ht="15">
      <c r="A226" s="84" t="s">
        <v>3128</v>
      </c>
      <c r="B226" s="84">
        <v>2</v>
      </c>
      <c r="C226" s="122">
        <v>0.002223569061942963</v>
      </c>
      <c r="D226" s="84" t="s">
        <v>3162</v>
      </c>
      <c r="E226" s="84" t="b">
        <v>0</v>
      </c>
      <c r="F226" s="84" t="b">
        <v>0</v>
      </c>
      <c r="G226" s="84" t="b">
        <v>0</v>
      </c>
    </row>
    <row r="227" spans="1:7" ht="15">
      <c r="A227" s="84" t="s">
        <v>3129</v>
      </c>
      <c r="B227" s="84">
        <v>2</v>
      </c>
      <c r="C227" s="122">
        <v>0.002223569061942963</v>
      </c>
      <c r="D227" s="84" t="s">
        <v>3162</v>
      </c>
      <c r="E227" s="84" t="b">
        <v>0</v>
      </c>
      <c r="F227" s="84" t="b">
        <v>0</v>
      </c>
      <c r="G227" s="84" t="b">
        <v>0</v>
      </c>
    </row>
    <row r="228" spans="1:7" ht="15">
      <c r="A228" s="84" t="s">
        <v>3130</v>
      </c>
      <c r="B228" s="84">
        <v>2</v>
      </c>
      <c r="C228" s="122">
        <v>0.002223569061942963</v>
      </c>
      <c r="D228" s="84" t="s">
        <v>3162</v>
      </c>
      <c r="E228" s="84" t="b">
        <v>0</v>
      </c>
      <c r="F228" s="84" t="b">
        <v>0</v>
      </c>
      <c r="G228" s="84" t="b">
        <v>0</v>
      </c>
    </row>
    <row r="229" spans="1:7" ht="15">
      <c r="A229" s="84" t="s">
        <v>3131</v>
      </c>
      <c r="B229" s="84">
        <v>2</v>
      </c>
      <c r="C229" s="122">
        <v>0.002223569061942963</v>
      </c>
      <c r="D229" s="84" t="s">
        <v>3162</v>
      </c>
      <c r="E229" s="84" t="b">
        <v>0</v>
      </c>
      <c r="F229" s="84" t="b">
        <v>0</v>
      </c>
      <c r="G229" s="84" t="b">
        <v>0</v>
      </c>
    </row>
    <row r="230" spans="1:7" ht="15">
      <c r="A230" s="84" t="s">
        <v>3132</v>
      </c>
      <c r="B230" s="84">
        <v>2</v>
      </c>
      <c r="C230" s="122">
        <v>0.0025738075676602183</v>
      </c>
      <c r="D230" s="84" t="s">
        <v>3162</v>
      </c>
      <c r="E230" s="84" t="b">
        <v>0</v>
      </c>
      <c r="F230" s="84" t="b">
        <v>0</v>
      </c>
      <c r="G230" s="84" t="b">
        <v>0</v>
      </c>
    </row>
    <row r="231" spans="1:7" ht="15">
      <c r="A231" s="84" t="s">
        <v>3133</v>
      </c>
      <c r="B231" s="84">
        <v>2</v>
      </c>
      <c r="C231" s="122">
        <v>0.002223569061942963</v>
      </c>
      <c r="D231" s="84" t="s">
        <v>3162</v>
      </c>
      <c r="E231" s="84" t="b">
        <v>0</v>
      </c>
      <c r="F231" s="84" t="b">
        <v>1</v>
      </c>
      <c r="G231" s="84" t="b">
        <v>0</v>
      </c>
    </row>
    <row r="232" spans="1:7" ht="15">
      <c r="A232" s="84" t="s">
        <v>310</v>
      </c>
      <c r="B232" s="84">
        <v>2</v>
      </c>
      <c r="C232" s="122">
        <v>0.002223569061942963</v>
      </c>
      <c r="D232" s="84" t="s">
        <v>3162</v>
      </c>
      <c r="E232" s="84" t="b">
        <v>0</v>
      </c>
      <c r="F232" s="84" t="b">
        <v>0</v>
      </c>
      <c r="G232" s="84" t="b">
        <v>0</v>
      </c>
    </row>
    <row r="233" spans="1:7" ht="15">
      <c r="A233" s="84" t="s">
        <v>3134</v>
      </c>
      <c r="B233" s="84">
        <v>2</v>
      </c>
      <c r="C233" s="122">
        <v>0.002223569061942963</v>
      </c>
      <c r="D233" s="84" t="s">
        <v>3162</v>
      </c>
      <c r="E233" s="84" t="b">
        <v>1</v>
      </c>
      <c r="F233" s="84" t="b">
        <v>0</v>
      </c>
      <c r="G233" s="84" t="b">
        <v>0</v>
      </c>
    </row>
    <row r="234" spans="1:7" ht="15">
      <c r="A234" s="84" t="s">
        <v>3135</v>
      </c>
      <c r="B234" s="84">
        <v>2</v>
      </c>
      <c r="C234" s="122">
        <v>0.002223569061942963</v>
      </c>
      <c r="D234" s="84" t="s">
        <v>3162</v>
      </c>
      <c r="E234" s="84" t="b">
        <v>0</v>
      </c>
      <c r="F234" s="84" t="b">
        <v>0</v>
      </c>
      <c r="G234" s="84" t="b">
        <v>0</v>
      </c>
    </row>
    <row r="235" spans="1:7" ht="15">
      <c r="A235" s="84" t="s">
        <v>3136</v>
      </c>
      <c r="B235" s="84">
        <v>2</v>
      </c>
      <c r="C235" s="122">
        <v>0.002223569061942963</v>
      </c>
      <c r="D235" s="84" t="s">
        <v>3162</v>
      </c>
      <c r="E235" s="84" t="b">
        <v>0</v>
      </c>
      <c r="F235" s="84" t="b">
        <v>0</v>
      </c>
      <c r="G235" s="84" t="b">
        <v>0</v>
      </c>
    </row>
    <row r="236" spans="1:7" ht="15">
      <c r="A236" s="84" t="s">
        <v>3137</v>
      </c>
      <c r="B236" s="84">
        <v>2</v>
      </c>
      <c r="C236" s="122">
        <v>0.002223569061942963</v>
      </c>
      <c r="D236" s="84" t="s">
        <v>3162</v>
      </c>
      <c r="E236" s="84" t="b">
        <v>0</v>
      </c>
      <c r="F236" s="84" t="b">
        <v>0</v>
      </c>
      <c r="G236" s="84" t="b">
        <v>0</v>
      </c>
    </row>
    <row r="237" spans="1:7" ht="15">
      <c r="A237" s="84" t="s">
        <v>3138</v>
      </c>
      <c r="B237" s="84">
        <v>2</v>
      </c>
      <c r="C237" s="122">
        <v>0.002223569061942963</v>
      </c>
      <c r="D237" s="84" t="s">
        <v>3162</v>
      </c>
      <c r="E237" s="84" t="b">
        <v>0</v>
      </c>
      <c r="F237" s="84" t="b">
        <v>0</v>
      </c>
      <c r="G237" s="84" t="b">
        <v>0</v>
      </c>
    </row>
    <row r="238" spans="1:7" ht="15">
      <c r="A238" s="84" t="s">
        <v>3139</v>
      </c>
      <c r="B238" s="84">
        <v>2</v>
      </c>
      <c r="C238" s="122">
        <v>0.002223569061942963</v>
      </c>
      <c r="D238" s="84" t="s">
        <v>3162</v>
      </c>
      <c r="E238" s="84" t="b">
        <v>1</v>
      </c>
      <c r="F238" s="84" t="b">
        <v>0</v>
      </c>
      <c r="G238" s="84" t="b">
        <v>0</v>
      </c>
    </row>
    <row r="239" spans="1:7" ht="15">
      <c r="A239" s="84" t="s">
        <v>3140</v>
      </c>
      <c r="B239" s="84">
        <v>2</v>
      </c>
      <c r="C239" s="122">
        <v>0.002223569061942963</v>
      </c>
      <c r="D239" s="84" t="s">
        <v>3162</v>
      </c>
      <c r="E239" s="84" t="b">
        <v>0</v>
      </c>
      <c r="F239" s="84" t="b">
        <v>0</v>
      </c>
      <c r="G239" s="84" t="b">
        <v>0</v>
      </c>
    </row>
    <row r="240" spans="1:7" ht="15">
      <c r="A240" s="84" t="s">
        <v>3141</v>
      </c>
      <c r="B240" s="84">
        <v>2</v>
      </c>
      <c r="C240" s="122">
        <v>0.0025738075676602183</v>
      </c>
      <c r="D240" s="84" t="s">
        <v>3162</v>
      </c>
      <c r="E240" s="84" t="b">
        <v>0</v>
      </c>
      <c r="F240" s="84" t="b">
        <v>0</v>
      </c>
      <c r="G240" s="84" t="b">
        <v>0</v>
      </c>
    </row>
    <row r="241" spans="1:7" ht="15">
      <c r="A241" s="84" t="s">
        <v>3142</v>
      </c>
      <c r="B241" s="84">
        <v>2</v>
      </c>
      <c r="C241" s="122">
        <v>0.0025738075676602183</v>
      </c>
      <c r="D241" s="84" t="s">
        <v>3162</v>
      </c>
      <c r="E241" s="84" t="b">
        <v>0</v>
      </c>
      <c r="F241" s="84" t="b">
        <v>0</v>
      </c>
      <c r="G241" s="84" t="b">
        <v>0</v>
      </c>
    </row>
    <row r="242" spans="1:7" ht="15">
      <c r="A242" s="84" t="s">
        <v>3143</v>
      </c>
      <c r="B242" s="84">
        <v>2</v>
      </c>
      <c r="C242" s="122">
        <v>0.002223569061942963</v>
      </c>
      <c r="D242" s="84" t="s">
        <v>3162</v>
      </c>
      <c r="E242" s="84" t="b">
        <v>0</v>
      </c>
      <c r="F242" s="84" t="b">
        <v>0</v>
      </c>
      <c r="G242" s="84" t="b">
        <v>0</v>
      </c>
    </row>
    <row r="243" spans="1:7" ht="15">
      <c r="A243" s="84" t="s">
        <v>3144</v>
      </c>
      <c r="B243" s="84">
        <v>2</v>
      </c>
      <c r="C243" s="122">
        <v>0.002223569061942963</v>
      </c>
      <c r="D243" s="84" t="s">
        <v>3162</v>
      </c>
      <c r="E243" s="84" t="b">
        <v>0</v>
      </c>
      <c r="F243" s="84" t="b">
        <v>0</v>
      </c>
      <c r="G243" s="84" t="b">
        <v>0</v>
      </c>
    </row>
    <row r="244" spans="1:7" ht="15">
      <c r="A244" s="84" t="s">
        <v>304</v>
      </c>
      <c r="B244" s="84">
        <v>2</v>
      </c>
      <c r="C244" s="122">
        <v>0.002223569061942963</v>
      </c>
      <c r="D244" s="84" t="s">
        <v>3162</v>
      </c>
      <c r="E244" s="84" t="b">
        <v>0</v>
      </c>
      <c r="F244" s="84" t="b">
        <v>0</v>
      </c>
      <c r="G244" s="84" t="b">
        <v>0</v>
      </c>
    </row>
    <row r="245" spans="1:7" ht="15">
      <c r="A245" s="84" t="s">
        <v>303</v>
      </c>
      <c r="B245" s="84">
        <v>2</v>
      </c>
      <c r="C245" s="122">
        <v>0.002223569061942963</v>
      </c>
      <c r="D245" s="84" t="s">
        <v>3162</v>
      </c>
      <c r="E245" s="84" t="b">
        <v>0</v>
      </c>
      <c r="F245" s="84" t="b">
        <v>0</v>
      </c>
      <c r="G245" s="84" t="b">
        <v>0</v>
      </c>
    </row>
    <row r="246" spans="1:7" ht="15">
      <c r="A246" s="84" t="s">
        <v>3145</v>
      </c>
      <c r="B246" s="84">
        <v>2</v>
      </c>
      <c r="C246" s="122">
        <v>0.002223569061942963</v>
      </c>
      <c r="D246" s="84" t="s">
        <v>3162</v>
      </c>
      <c r="E246" s="84" t="b">
        <v>0</v>
      </c>
      <c r="F246" s="84" t="b">
        <v>0</v>
      </c>
      <c r="G246" s="84" t="b">
        <v>0</v>
      </c>
    </row>
    <row r="247" spans="1:7" ht="15">
      <c r="A247" s="84" t="s">
        <v>3146</v>
      </c>
      <c r="B247" s="84">
        <v>2</v>
      </c>
      <c r="C247" s="122">
        <v>0.002223569061942963</v>
      </c>
      <c r="D247" s="84" t="s">
        <v>3162</v>
      </c>
      <c r="E247" s="84" t="b">
        <v>0</v>
      </c>
      <c r="F247" s="84" t="b">
        <v>0</v>
      </c>
      <c r="G247" s="84" t="b">
        <v>0</v>
      </c>
    </row>
    <row r="248" spans="1:7" ht="15">
      <c r="A248" s="84" t="s">
        <v>3147</v>
      </c>
      <c r="B248" s="84">
        <v>2</v>
      </c>
      <c r="C248" s="122">
        <v>0.002223569061942963</v>
      </c>
      <c r="D248" s="84" t="s">
        <v>3162</v>
      </c>
      <c r="E248" s="84" t="b">
        <v>0</v>
      </c>
      <c r="F248" s="84" t="b">
        <v>0</v>
      </c>
      <c r="G248" s="84" t="b">
        <v>0</v>
      </c>
    </row>
    <row r="249" spans="1:7" ht="15">
      <c r="A249" s="84" t="s">
        <v>242</v>
      </c>
      <c r="B249" s="84">
        <v>2</v>
      </c>
      <c r="C249" s="122">
        <v>0.002223569061942963</v>
      </c>
      <c r="D249" s="84" t="s">
        <v>3162</v>
      </c>
      <c r="E249" s="84" t="b">
        <v>0</v>
      </c>
      <c r="F249" s="84" t="b">
        <v>0</v>
      </c>
      <c r="G249" s="84" t="b">
        <v>0</v>
      </c>
    </row>
    <row r="250" spans="1:7" ht="15">
      <c r="A250" s="84" t="s">
        <v>301</v>
      </c>
      <c r="B250" s="84">
        <v>2</v>
      </c>
      <c r="C250" s="122">
        <v>0.002223569061942963</v>
      </c>
      <c r="D250" s="84" t="s">
        <v>3162</v>
      </c>
      <c r="E250" s="84" t="b">
        <v>0</v>
      </c>
      <c r="F250" s="84" t="b">
        <v>0</v>
      </c>
      <c r="G250" s="84" t="b">
        <v>0</v>
      </c>
    </row>
    <row r="251" spans="1:7" ht="15">
      <c r="A251" s="84" t="s">
        <v>300</v>
      </c>
      <c r="B251" s="84">
        <v>2</v>
      </c>
      <c r="C251" s="122">
        <v>0.002223569061942963</v>
      </c>
      <c r="D251" s="84" t="s">
        <v>3162</v>
      </c>
      <c r="E251" s="84" t="b">
        <v>0</v>
      </c>
      <c r="F251" s="84" t="b">
        <v>0</v>
      </c>
      <c r="G251" s="84" t="b">
        <v>0</v>
      </c>
    </row>
    <row r="252" spans="1:7" ht="15">
      <c r="A252" s="84" t="s">
        <v>3148</v>
      </c>
      <c r="B252" s="84">
        <v>2</v>
      </c>
      <c r="C252" s="122">
        <v>0.002223569061942963</v>
      </c>
      <c r="D252" s="84" t="s">
        <v>3162</v>
      </c>
      <c r="E252" s="84" t="b">
        <v>0</v>
      </c>
      <c r="F252" s="84" t="b">
        <v>0</v>
      </c>
      <c r="G252" s="84" t="b">
        <v>0</v>
      </c>
    </row>
    <row r="253" spans="1:7" ht="15">
      <c r="A253" s="84" t="s">
        <v>2696</v>
      </c>
      <c r="B253" s="84">
        <v>2</v>
      </c>
      <c r="C253" s="122">
        <v>0.002223569061942963</v>
      </c>
      <c r="D253" s="84" t="s">
        <v>3162</v>
      </c>
      <c r="E253" s="84" t="b">
        <v>0</v>
      </c>
      <c r="F253" s="84" t="b">
        <v>0</v>
      </c>
      <c r="G253" s="84" t="b">
        <v>0</v>
      </c>
    </row>
    <row r="254" spans="1:7" ht="15">
      <c r="A254" s="84" t="s">
        <v>2697</v>
      </c>
      <c r="B254" s="84">
        <v>2</v>
      </c>
      <c r="C254" s="122">
        <v>0.002223569061942963</v>
      </c>
      <c r="D254" s="84" t="s">
        <v>3162</v>
      </c>
      <c r="E254" s="84" t="b">
        <v>0</v>
      </c>
      <c r="F254" s="84" t="b">
        <v>0</v>
      </c>
      <c r="G254" s="84" t="b">
        <v>0</v>
      </c>
    </row>
    <row r="255" spans="1:7" ht="15">
      <c r="A255" s="84" t="s">
        <v>2698</v>
      </c>
      <c r="B255" s="84">
        <v>2</v>
      </c>
      <c r="C255" s="122">
        <v>0.002223569061942963</v>
      </c>
      <c r="D255" s="84" t="s">
        <v>3162</v>
      </c>
      <c r="E255" s="84" t="b">
        <v>0</v>
      </c>
      <c r="F255" s="84" t="b">
        <v>0</v>
      </c>
      <c r="G255" s="84" t="b">
        <v>0</v>
      </c>
    </row>
    <row r="256" spans="1:7" ht="15">
      <c r="A256" s="84" t="s">
        <v>2699</v>
      </c>
      <c r="B256" s="84">
        <v>2</v>
      </c>
      <c r="C256" s="122">
        <v>0.002223569061942963</v>
      </c>
      <c r="D256" s="84" t="s">
        <v>3162</v>
      </c>
      <c r="E256" s="84" t="b">
        <v>0</v>
      </c>
      <c r="F256" s="84" t="b">
        <v>0</v>
      </c>
      <c r="G256" s="84" t="b">
        <v>0</v>
      </c>
    </row>
    <row r="257" spans="1:7" ht="15">
      <c r="A257" s="84" t="s">
        <v>2700</v>
      </c>
      <c r="B257" s="84">
        <v>2</v>
      </c>
      <c r="C257" s="122">
        <v>0.002223569061942963</v>
      </c>
      <c r="D257" s="84" t="s">
        <v>3162</v>
      </c>
      <c r="E257" s="84" t="b">
        <v>0</v>
      </c>
      <c r="F257" s="84" t="b">
        <v>0</v>
      </c>
      <c r="G257" s="84" t="b">
        <v>0</v>
      </c>
    </row>
    <row r="258" spans="1:7" ht="15">
      <c r="A258" s="84" t="s">
        <v>2701</v>
      </c>
      <c r="B258" s="84">
        <v>2</v>
      </c>
      <c r="C258" s="122">
        <v>0.002223569061942963</v>
      </c>
      <c r="D258" s="84" t="s">
        <v>3162</v>
      </c>
      <c r="E258" s="84" t="b">
        <v>0</v>
      </c>
      <c r="F258" s="84" t="b">
        <v>0</v>
      </c>
      <c r="G258" s="84" t="b">
        <v>0</v>
      </c>
    </row>
    <row r="259" spans="1:7" ht="15">
      <c r="A259" s="84" t="s">
        <v>2702</v>
      </c>
      <c r="B259" s="84">
        <v>2</v>
      </c>
      <c r="C259" s="122">
        <v>0.002223569061942963</v>
      </c>
      <c r="D259" s="84" t="s">
        <v>3162</v>
      </c>
      <c r="E259" s="84" t="b">
        <v>0</v>
      </c>
      <c r="F259" s="84" t="b">
        <v>0</v>
      </c>
      <c r="G259" s="84" t="b">
        <v>0</v>
      </c>
    </row>
    <row r="260" spans="1:7" ht="15">
      <c r="A260" s="84" t="s">
        <v>274</v>
      </c>
      <c r="B260" s="84">
        <v>2</v>
      </c>
      <c r="C260" s="122">
        <v>0.002223569061942963</v>
      </c>
      <c r="D260" s="84" t="s">
        <v>3162</v>
      </c>
      <c r="E260" s="84" t="b">
        <v>0</v>
      </c>
      <c r="F260" s="84" t="b">
        <v>0</v>
      </c>
      <c r="G260" s="84" t="b">
        <v>0</v>
      </c>
    </row>
    <row r="261" spans="1:7" ht="15">
      <c r="A261" s="84" t="s">
        <v>275</v>
      </c>
      <c r="B261" s="84">
        <v>2</v>
      </c>
      <c r="C261" s="122">
        <v>0.002223569061942963</v>
      </c>
      <c r="D261" s="84" t="s">
        <v>3162</v>
      </c>
      <c r="E261" s="84" t="b">
        <v>0</v>
      </c>
      <c r="F261" s="84" t="b">
        <v>0</v>
      </c>
      <c r="G261" s="84" t="b">
        <v>0</v>
      </c>
    </row>
    <row r="262" spans="1:7" ht="15">
      <c r="A262" s="84" t="s">
        <v>3149</v>
      </c>
      <c r="B262" s="84">
        <v>2</v>
      </c>
      <c r="C262" s="122">
        <v>0.002223569061942963</v>
      </c>
      <c r="D262" s="84" t="s">
        <v>3162</v>
      </c>
      <c r="E262" s="84" t="b">
        <v>0</v>
      </c>
      <c r="F262" s="84" t="b">
        <v>0</v>
      </c>
      <c r="G262" s="84" t="b">
        <v>0</v>
      </c>
    </row>
    <row r="263" spans="1:7" ht="15">
      <c r="A263" s="84" t="s">
        <v>3150</v>
      </c>
      <c r="B263" s="84">
        <v>2</v>
      </c>
      <c r="C263" s="122">
        <v>0.002223569061942963</v>
      </c>
      <c r="D263" s="84" t="s">
        <v>3162</v>
      </c>
      <c r="E263" s="84" t="b">
        <v>0</v>
      </c>
      <c r="F263" s="84" t="b">
        <v>0</v>
      </c>
      <c r="G263" s="84" t="b">
        <v>0</v>
      </c>
    </row>
    <row r="264" spans="1:7" ht="15">
      <c r="A264" s="84" t="s">
        <v>3151</v>
      </c>
      <c r="B264" s="84">
        <v>2</v>
      </c>
      <c r="C264" s="122">
        <v>0.002223569061942963</v>
      </c>
      <c r="D264" s="84" t="s">
        <v>3162</v>
      </c>
      <c r="E264" s="84" t="b">
        <v>0</v>
      </c>
      <c r="F264" s="84" t="b">
        <v>0</v>
      </c>
      <c r="G264" s="84" t="b">
        <v>0</v>
      </c>
    </row>
    <row r="265" spans="1:7" ht="15">
      <c r="A265" s="84" t="s">
        <v>271</v>
      </c>
      <c r="B265" s="84">
        <v>2</v>
      </c>
      <c r="C265" s="122">
        <v>0.002223569061942963</v>
      </c>
      <c r="D265" s="84" t="s">
        <v>3162</v>
      </c>
      <c r="E265" s="84" t="b">
        <v>0</v>
      </c>
      <c r="F265" s="84" t="b">
        <v>0</v>
      </c>
      <c r="G265" s="84" t="b">
        <v>0</v>
      </c>
    </row>
    <row r="266" spans="1:7" ht="15">
      <c r="A266" s="84" t="s">
        <v>3152</v>
      </c>
      <c r="B266" s="84">
        <v>2</v>
      </c>
      <c r="C266" s="122">
        <v>0.0025738075676602183</v>
      </c>
      <c r="D266" s="84" t="s">
        <v>3162</v>
      </c>
      <c r="E266" s="84" t="b">
        <v>0</v>
      </c>
      <c r="F266" s="84" t="b">
        <v>1</v>
      </c>
      <c r="G266" s="84" t="b">
        <v>0</v>
      </c>
    </row>
    <row r="267" spans="1:7" ht="15">
      <c r="A267" s="84" t="s">
        <v>280</v>
      </c>
      <c r="B267" s="84">
        <v>2</v>
      </c>
      <c r="C267" s="122">
        <v>0.002223569061942963</v>
      </c>
      <c r="D267" s="84" t="s">
        <v>3162</v>
      </c>
      <c r="E267" s="84" t="b">
        <v>0</v>
      </c>
      <c r="F267" s="84" t="b">
        <v>0</v>
      </c>
      <c r="G267" s="84" t="b">
        <v>0</v>
      </c>
    </row>
    <row r="268" spans="1:7" ht="15">
      <c r="A268" s="84" t="s">
        <v>279</v>
      </c>
      <c r="B268" s="84">
        <v>2</v>
      </c>
      <c r="C268" s="122">
        <v>0.002223569061942963</v>
      </c>
      <c r="D268" s="84" t="s">
        <v>3162</v>
      </c>
      <c r="E268" s="84" t="b">
        <v>0</v>
      </c>
      <c r="F268" s="84" t="b">
        <v>0</v>
      </c>
      <c r="G268" s="84" t="b">
        <v>0</v>
      </c>
    </row>
    <row r="269" spans="1:7" ht="15">
      <c r="A269" s="84" t="s">
        <v>278</v>
      </c>
      <c r="B269" s="84">
        <v>2</v>
      </c>
      <c r="C269" s="122">
        <v>0.002223569061942963</v>
      </c>
      <c r="D269" s="84" t="s">
        <v>3162</v>
      </c>
      <c r="E269" s="84" t="b">
        <v>0</v>
      </c>
      <c r="F269" s="84" t="b">
        <v>0</v>
      </c>
      <c r="G269" s="84" t="b">
        <v>0</v>
      </c>
    </row>
    <row r="270" spans="1:7" ht="15">
      <c r="A270" s="84" t="s">
        <v>3153</v>
      </c>
      <c r="B270" s="84">
        <v>2</v>
      </c>
      <c r="C270" s="122">
        <v>0.0025738075676602183</v>
      </c>
      <c r="D270" s="84" t="s">
        <v>3162</v>
      </c>
      <c r="E270" s="84" t="b">
        <v>0</v>
      </c>
      <c r="F270" s="84" t="b">
        <v>0</v>
      </c>
      <c r="G270" s="84" t="b">
        <v>0</v>
      </c>
    </row>
    <row r="271" spans="1:7" ht="15">
      <c r="A271" s="84" t="s">
        <v>3154</v>
      </c>
      <c r="B271" s="84">
        <v>2</v>
      </c>
      <c r="C271" s="122">
        <v>0.0025738075676602183</v>
      </c>
      <c r="D271" s="84" t="s">
        <v>3162</v>
      </c>
      <c r="E271" s="84" t="b">
        <v>0</v>
      </c>
      <c r="F271" s="84" t="b">
        <v>0</v>
      </c>
      <c r="G271" s="84" t="b">
        <v>0</v>
      </c>
    </row>
    <row r="272" spans="1:7" ht="15">
      <c r="A272" s="84" t="s">
        <v>3155</v>
      </c>
      <c r="B272" s="84">
        <v>2</v>
      </c>
      <c r="C272" s="122">
        <v>0.0025738075676602183</v>
      </c>
      <c r="D272" s="84" t="s">
        <v>3162</v>
      </c>
      <c r="E272" s="84" t="b">
        <v>0</v>
      </c>
      <c r="F272" s="84" t="b">
        <v>0</v>
      </c>
      <c r="G272" s="84" t="b">
        <v>0</v>
      </c>
    </row>
    <row r="273" spans="1:7" ht="15">
      <c r="A273" s="84" t="s">
        <v>3156</v>
      </c>
      <c r="B273" s="84">
        <v>2</v>
      </c>
      <c r="C273" s="122">
        <v>0.0025738075676602183</v>
      </c>
      <c r="D273" s="84" t="s">
        <v>3162</v>
      </c>
      <c r="E273" s="84" t="b">
        <v>0</v>
      </c>
      <c r="F273" s="84" t="b">
        <v>0</v>
      </c>
      <c r="G273" s="84" t="b">
        <v>0</v>
      </c>
    </row>
    <row r="274" spans="1:7" ht="15">
      <c r="A274" s="84" t="s">
        <v>3157</v>
      </c>
      <c r="B274" s="84">
        <v>2</v>
      </c>
      <c r="C274" s="122">
        <v>0.0025738075676602183</v>
      </c>
      <c r="D274" s="84" t="s">
        <v>3162</v>
      </c>
      <c r="E274" s="84" t="b">
        <v>0</v>
      </c>
      <c r="F274" s="84" t="b">
        <v>0</v>
      </c>
      <c r="G274" s="84" t="b">
        <v>0</v>
      </c>
    </row>
    <row r="275" spans="1:7" ht="15">
      <c r="A275" s="84" t="s">
        <v>3158</v>
      </c>
      <c r="B275" s="84">
        <v>2</v>
      </c>
      <c r="C275" s="122">
        <v>0.0025738075676602183</v>
      </c>
      <c r="D275" s="84" t="s">
        <v>3162</v>
      </c>
      <c r="E275" s="84" t="b">
        <v>0</v>
      </c>
      <c r="F275" s="84" t="b">
        <v>0</v>
      </c>
      <c r="G275" s="84" t="b">
        <v>0</v>
      </c>
    </row>
    <row r="276" spans="1:7" ht="15">
      <c r="A276" s="84" t="s">
        <v>2707</v>
      </c>
      <c r="B276" s="84">
        <v>2</v>
      </c>
      <c r="C276" s="122">
        <v>0.0025738075676602183</v>
      </c>
      <c r="D276" s="84" t="s">
        <v>3162</v>
      </c>
      <c r="E276" s="84" t="b">
        <v>0</v>
      </c>
      <c r="F276" s="84" t="b">
        <v>0</v>
      </c>
      <c r="G276" s="84" t="b">
        <v>0</v>
      </c>
    </row>
    <row r="277" spans="1:7" ht="15">
      <c r="A277" s="84" t="s">
        <v>3159</v>
      </c>
      <c r="B277" s="84">
        <v>2</v>
      </c>
      <c r="C277" s="122">
        <v>0.0025738075676602183</v>
      </c>
      <c r="D277" s="84" t="s">
        <v>3162</v>
      </c>
      <c r="E277" s="84" t="b">
        <v>0</v>
      </c>
      <c r="F277" s="84" t="b">
        <v>0</v>
      </c>
      <c r="G277" s="84" t="b">
        <v>0</v>
      </c>
    </row>
    <row r="278" spans="1:7" ht="15">
      <c r="A278" s="84" t="s">
        <v>2734</v>
      </c>
      <c r="B278" s="84">
        <v>23</v>
      </c>
      <c r="C278" s="122">
        <v>0.013697854066474915</v>
      </c>
      <c r="D278" s="84" t="s">
        <v>2613</v>
      </c>
      <c r="E278" s="84" t="b">
        <v>0</v>
      </c>
      <c r="F278" s="84" t="b">
        <v>0</v>
      </c>
      <c r="G278" s="84" t="b">
        <v>0</v>
      </c>
    </row>
    <row r="279" spans="1:7" ht="15">
      <c r="A279" s="84" t="s">
        <v>241</v>
      </c>
      <c r="B279" s="84">
        <v>16</v>
      </c>
      <c r="C279" s="122">
        <v>0.010370476767426763</v>
      </c>
      <c r="D279" s="84" t="s">
        <v>2613</v>
      </c>
      <c r="E279" s="84" t="b">
        <v>0</v>
      </c>
      <c r="F279" s="84" t="b">
        <v>0</v>
      </c>
      <c r="G279" s="84" t="b">
        <v>0</v>
      </c>
    </row>
    <row r="280" spans="1:7" ht="15">
      <c r="A280" s="84" t="s">
        <v>255</v>
      </c>
      <c r="B280" s="84">
        <v>15</v>
      </c>
      <c r="C280" s="122">
        <v>0.011043027430438276</v>
      </c>
      <c r="D280" s="84" t="s">
        <v>2613</v>
      </c>
      <c r="E280" s="84" t="b">
        <v>0</v>
      </c>
      <c r="F280" s="84" t="b">
        <v>0</v>
      </c>
      <c r="G280" s="84" t="b">
        <v>0</v>
      </c>
    </row>
    <row r="281" spans="1:7" ht="15">
      <c r="A281" s="84" t="s">
        <v>2735</v>
      </c>
      <c r="B281" s="84">
        <v>14</v>
      </c>
      <c r="C281" s="122">
        <v>0.009646321687134508</v>
      </c>
      <c r="D281" s="84" t="s">
        <v>2613</v>
      </c>
      <c r="E281" s="84" t="b">
        <v>1</v>
      </c>
      <c r="F281" s="84" t="b">
        <v>0</v>
      </c>
      <c r="G281" s="84" t="b">
        <v>0</v>
      </c>
    </row>
    <row r="282" spans="1:7" ht="15">
      <c r="A282" s="84" t="s">
        <v>2736</v>
      </c>
      <c r="B282" s="84">
        <v>14</v>
      </c>
      <c r="C282" s="122">
        <v>0.01030682560174239</v>
      </c>
      <c r="D282" s="84" t="s">
        <v>2613</v>
      </c>
      <c r="E282" s="84" t="b">
        <v>1</v>
      </c>
      <c r="F282" s="84" t="b">
        <v>0</v>
      </c>
      <c r="G282" s="84" t="b">
        <v>0</v>
      </c>
    </row>
    <row r="283" spans="1:7" ht="15">
      <c r="A283" s="84" t="s">
        <v>2738</v>
      </c>
      <c r="B283" s="84">
        <v>11</v>
      </c>
      <c r="C283" s="122">
        <v>0.009463268635466218</v>
      </c>
      <c r="D283" s="84" t="s">
        <v>2613</v>
      </c>
      <c r="E283" s="84" t="b">
        <v>0</v>
      </c>
      <c r="F283" s="84" t="b">
        <v>0</v>
      </c>
      <c r="G283" s="84" t="b">
        <v>0</v>
      </c>
    </row>
    <row r="284" spans="1:7" ht="15">
      <c r="A284" s="84" t="s">
        <v>2739</v>
      </c>
      <c r="B284" s="84">
        <v>9</v>
      </c>
      <c r="C284" s="122">
        <v>0.007742674338108725</v>
      </c>
      <c r="D284" s="84" t="s">
        <v>2613</v>
      </c>
      <c r="E284" s="84" t="b">
        <v>0</v>
      </c>
      <c r="F284" s="84" t="b">
        <v>0</v>
      </c>
      <c r="G284" s="84" t="b">
        <v>0</v>
      </c>
    </row>
    <row r="285" spans="1:7" ht="15">
      <c r="A285" s="84" t="s">
        <v>2740</v>
      </c>
      <c r="B285" s="84">
        <v>9</v>
      </c>
      <c r="C285" s="122">
        <v>0.007418239734848378</v>
      </c>
      <c r="D285" s="84" t="s">
        <v>2613</v>
      </c>
      <c r="E285" s="84" t="b">
        <v>0</v>
      </c>
      <c r="F285" s="84" t="b">
        <v>0</v>
      </c>
      <c r="G285" s="84" t="b">
        <v>0</v>
      </c>
    </row>
    <row r="286" spans="1:7" ht="15">
      <c r="A286" s="84" t="s">
        <v>2741</v>
      </c>
      <c r="B286" s="84">
        <v>9</v>
      </c>
      <c r="C286" s="122">
        <v>0.007742674338108725</v>
      </c>
      <c r="D286" s="84" t="s">
        <v>2613</v>
      </c>
      <c r="E286" s="84" t="b">
        <v>0</v>
      </c>
      <c r="F286" s="84" t="b">
        <v>1</v>
      </c>
      <c r="G286" s="84" t="b">
        <v>0</v>
      </c>
    </row>
    <row r="287" spans="1:7" ht="15">
      <c r="A287" s="84" t="s">
        <v>251</v>
      </c>
      <c r="B287" s="84">
        <v>8</v>
      </c>
      <c r="C287" s="122">
        <v>0.006882377189429978</v>
      </c>
      <c r="D287" s="84" t="s">
        <v>2613</v>
      </c>
      <c r="E287" s="84" t="b">
        <v>0</v>
      </c>
      <c r="F287" s="84" t="b">
        <v>0</v>
      </c>
      <c r="G287" s="84" t="b">
        <v>0</v>
      </c>
    </row>
    <row r="288" spans="1:7" ht="15">
      <c r="A288" s="84" t="s">
        <v>2969</v>
      </c>
      <c r="B288" s="84">
        <v>8</v>
      </c>
      <c r="C288" s="122">
        <v>0.007209322626936315</v>
      </c>
      <c r="D288" s="84" t="s">
        <v>2613</v>
      </c>
      <c r="E288" s="84" t="b">
        <v>1</v>
      </c>
      <c r="F288" s="84" t="b">
        <v>0</v>
      </c>
      <c r="G288" s="84" t="b">
        <v>0</v>
      </c>
    </row>
    <row r="289" spans="1:7" ht="15">
      <c r="A289" s="84" t="s">
        <v>2970</v>
      </c>
      <c r="B289" s="84">
        <v>8</v>
      </c>
      <c r="C289" s="122">
        <v>0.007209322626936315</v>
      </c>
      <c r="D289" s="84" t="s">
        <v>2613</v>
      </c>
      <c r="E289" s="84" t="b">
        <v>0</v>
      </c>
      <c r="F289" s="84" t="b">
        <v>0</v>
      </c>
      <c r="G289" s="84" t="b">
        <v>0</v>
      </c>
    </row>
    <row r="290" spans="1:7" ht="15">
      <c r="A290" s="84" t="s">
        <v>2972</v>
      </c>
      <c r="B290" s="84">
        <v>7</v>
      </c>
      <c r="C290" s="122">
        <v>0.006638409255873217</v>
      </c>
      <c r="D290" s="84" t="s">
        <v>2613</v>
      </c>
      <c r="E290" s="84" t="b">
        <v>0</v>
      </c>
      <c r="F290" s="84" t="b">
        <v>0</v>
      </c>
      <c r="G290" s="84" t="b">
        <v>0</v>
      </c>
    </row>
    <row r="291" spans="1:7" ht="15">
      <c r="A291" s="84" t="s">
        <v>2973</v>
      </c>
      <c r="B291" s="84">
        <v>7</v>
      </c>
      <c r="C291" s="122">
        <v>0.006308157298569275</v>
      </c>
      <c r="D291" s="84" t="s">
        <v>2613</v>
      </c>
      <c r="E291" s="84" t="b">
        <v>1</v>
      </c>
      <c r="F291" s="84" t="b">
        <v>0</v>
      </c>
      <c r="G291" s="84" t="b">
        <v>0</v>
      </c>
    </row>
    <row r="292" spans="1:7" ht="15">
      <c r="A292" s="84" t="s">
        <v>2975</v>
      </c>
      <c r="B292" s="84">
        <v>6</v>
      </c>
      <c r="C292" s="122">
        <v>0.005690065076462757</v>
      </c>
      <c r="D292" s="84" t="s">
        <v>2613</v>
      </c>
      <c r="E292" s="84" t="b">
        <v>0</v>
      </c>
      <c r="F292" s="84" t="b">
        <v>0</v>
      </c>
      <c r="G292" s="84" t="b">
        <v>0</v>
      </c>
    </row>
    <row r="293" spans="1:7" ht="15">
      <c r="A293" s="84" t="s">
        <v>2974</v>
      </c>
      <c r="B293" s="84">
        <v>6</v>
      </c>
      <c r="C293" s="122">
        <v>0.0060248694994971125</v>
      </c>
      <c r="D293" s="84" t="s">
        <v>2613</v>
      </c>
      <c r="E293" s="84" t="b">
        <v>0</v>
      </c>
      <c r="F293" s="84" t="b">
        <v>0</v>
      </c>
      <c r="G293" s="84" t="b">
        <v>0</v>
      </c>
    </row>
    <row r="294" spans="1:7" ht="15">
      <c r="A294" s="84" t="s">
        <v>2976</v>
      </c>
      <c r="B294" s="84">
        <v>6</v>
      </c>
      <c r="C294" s="122">
        <v>0.0060248694994971125</v>
      </c>
      <c r="D294" s="84" t="s">
        <v>2613</v>
      </c>
      <c r="E294" s="84" t="b">
        <v>0</v>
      </c>
      <c r="F294" s="84" t="b">
        <v>0</v>
      </c>
      <c r="G294" s="84" t="b">
        <v>0</v>
      </c>
    </row>
    <row r="295" spans="1:7" ht="15">
      <c r="A295" s="84" t="s">
        <v>2971</v>
      </c>
      <c r="B295" s="84">
        <v>6</v>
      </c>
      <c r="C295" s="122">
        <v>0.005690065076462757</v>
      </c>
      <c r="D295" s="84" t="s">
        <v>2613</v>
      </c>
      <c r="E295" s="84" t="b">
        <v>0</v>
      </c>
      <c r="F295" s="84" t="b">
        <v>0</v>
      </c>
      <c r="G295" s="84" t="b">
        <v>0</v>
      </c>
    </row>
    <row r="296" spans="1:7" ht="15">
      <c r="A296" s="84" t="s">
        <v>2988</v>
      </c>
      <c r="B296" s="84">
        <v>5</v>
      </c>
      <c r="C296" s="122">
        <v>0.00502072458291426</v>
      </c>
      <c r="D296" s="84" t="s">
        <v>2613</v>
      </c>
      <c r="E296" s="84" t="b">
        <v>0</v>
      </c>
      <c r="F296" s="84" t="b">
        <v>0</v>
      </c>
      <c r="G296" s="84" t="b">
        <v>0</v>
      </c>
    </row>
    <row r="297" spans="1:7" ht="15">
      <c r="A297" s="84" t="s">
        <v>2977</v>
      </c>
      <c r="B297" s="84">
        <v>5</v>
      </c>
      <c r="C297" s="122">
        <v>0.00502072458291426</v>
      </c>
      <c r="D297" s="84" t="s">
        <v>2613</v>
      </c>
      <c r="E297" s="84" t="b">
        <v>0</v>
      </c>
      <c r="F297" s="84" t="b">
        <v>0</v>
      </c>
      <c r="G297" s="84" t="b">
        <v>0</v>
      </c>
    </row>
    <row r="298" spans="1:7" ht="15">
      <c r="A298" s="84" t="s">
        <v>2986</v>
      </c>
      <c r="B298" s="84">
        <v>5</v>
      </c>
      <c r="C298" s="122">
        <v>0.00502072458291426</v>
      </c>
      <c r="D298" s="84" t="s">
        <v>2613</v>
      </c>
      <c r="E298" s="84" t="b">
        <v>0</v>
      </c>
      <c r="F298" s="84" t="b">
        <v>0</v>
      </c>
      <c r="G298" s="84" t="b">
        <v>0</v>
      </c>
    </row>
    <row r="299" spans="1:7" ht="15">
      <c r="A299" s="84" t="s">
        <v>2985</v>
      </c>
      <c r="B299" s="84">
        <v>5</v>
      </c>
      <c r="C299" s="122">
        <v>0.00502072458291426</v>
      </c>
      <c r="D299" s="84" t="s">
        <v>2613</v>
      </c>
      <c r="E299" s="84" t="b">
        <v>1</v>
      </c>
      <c r="F299" s="84" t="b">
        <v>0</v>
      </c>
      <c r="G299" s="84" t="b">
        <v>0</v>
      </c>
    </row>
    <row r="300" spans="1:7" ht="15">
      <c r="A300" s="84" t="s">
        <v>2968</v>
      </c>
      <c r="B300" s="84">
        <v>5</v>
      </c>
      <c r="C300" s="122">
        <v>0.00502072458291426</v>
      </c>
      <c r="D300" s="84" t="s">
        <v>2613</v>
      </c>
      <c r="E300" s="84" t="b">
        <v>0</v>
      </c>
      <c r="F300" s="84" t="b">
        <v>0</v>
      </c>
      <c r="G300" s="84" t="b">
        <v>0</v>
      </c>
    </row>
    <row r="301" spans="1:7" ht="15">
      <c r="A301" s="84" t="s">
        <v>2987</v>
      </c>
      <c r="B301" s="84">
        <v>5</v>
      </c>
      <c r="C301" s="122">
        <v>0.00502072458291426</v>
      </c>
      <c r="D301" s="84" t="s">
        <v>2613</v>
      </c>
      <c r="E301" s="84" t="b">
        <v>0</v>
      </c>
      <c r="F301" s="84" t="b">
        <v>0</v>
      </c>
      <c r="G301" s="84" t="b">
        <v>0</v>
      </c>
    </row>
    <row r="302" spans="1:7" ht="15">
      <c r="A302" s="84" t="s">
        <v>2764</v>
      </c>
      <c r="B302" s="84">
        <v>5</v>
      </c>
      <c r="C302" s="122">
        <v>0.00502072458291426</v>
      </c>
      <c r="D302" s="84" t="s">
        <v>2613</v>
      </c>
      <c r="E302" s="84" t="b">
        <v>0</v>
      </c>
      <c r="F302" s="84" t="b">
        <v>0</v>
      </c>
      <c r="G302" s="84" t="b">
        <v>0</v>
      </c>
    </row>
    <row r="303" spans="1:7" ht="15">
      <c r="A303" s="84" t="s">
        <v>2982</v>
      </c>
      <c r="B303" s="84">
        <v>5</v>
      </c>
      <c r="C303" s="122">
        <v>0.00502072458291426</v>
      </c>
      <c r="D303" s="84" t="s">
        <v>2613</v>
      </c>
      <c r="E303" s="84" t="b">
        <v>0</v>
      </c>
      <c r="F303" s="84" t="b">
        <v>0</v>
      </c>
      <c r="G303" s="84" t="b">
        <v>0</v>
      </c>
    </row>
    <row r="304" spans="1:7" ht="15">
      <c r="A304" s="84" t="s">
        <v>2981</v>
      </c>
      <c r="B304" s="84">
        <v>5</v>
      </c>
      <c r="C304" s="122">
        <v>0.00502072458291426</v>
      </c>
      <c r="D304" s="84" t="s">
        <v>2613</v>
      </c>
      <c r="E304" s="84" t="b">
        <v>1</v>
      </c>
      <c r="F304" s="84" t="b">
        <v>0</v>
      </c>
      <c r="G304" s="84" t="b">
        <v>0</v>
      </c>
    </row>
    <row r="305" spans="1:7" ht="15">
      <c r="A305" s="84" t="s">
        <v>315</v>
      </c>
      <c r="B305" s="84">
        <v>5</v>
      </c>
      <c r="C305" s="122">
        <v>0.00502072458291426</v>
      </c>
      <c r="D305" s="84" t="s">
        <v>2613</v>
      </c>
      <c r="E305" s="84" t="b">
        <v>0</v>
      </c>
      <c r="F305" s="84" t="b">
        <v>0</v>
      </c>
      <c r="G305" s="84" t="b">
        <v>0</v>
      </c>
    </row>
    <row r="306" spans="1:7" ht="15">
      <c r="A306" s="84" t="s">
        <v>2983</v>
      </c>
      <c r="B306" s="84">
        <v>5</v>
      </c>
      <c r="C306" s="122">
        <v>0.00502072458291426</v>
      </c>
      <c r="D306" s="84" t="s">
        <v>2613</v>
      </c>
      <c r="E306" s="84" t="b">
        <v>0</v>
      </c>
      <c r="F306" s="84" t="b">
        <v>0</v>
      </c>
      <c r="G306" s="84" t="b">
        <v>0</v>
      </c>
    </row>
    <row r="307" spans="1:7" ht="15">
      <c r="A307" s="84" t="s">
        <v>369</v>
      </c>
      <c r="B307" s="84">
        <v>5</v>
      </c>
      <c r="C307" s="122">
        <v>0.00502072458291426</v>
      </c>
      <c r="D307" s="84" t="s">
        <v>2613</v>
      </c>
      <c r="E307" s="84" t="b">
        <v>0</v>
      </c>
      <c r="F307" s="84" t="b">
        <v>0</v>
      </c>
      <c r="G307" s="84" t="b">
        <v>0</v>
      </c>
    </row>
    <row r="308" spans="1:7" ht="15">
      <c r="A308" s="84" t="s">
        <v>2744</v>
      </c>
      <c r="B308" s="84">
        <v>5</v>
      </c>
      <c r="C308" s="122">
        <v>0.006422909250539481</v>
      </c>
      <c r="D308" s="84" t="s">
        <v>2613</v>
      </c>
      <c r="E308" s="84" t="b">
        <v>0</v>
      </c>
      <c r="F308" s="84" t="b">
        <v>0</v>
      </c>
      <c r="G308" s="84" t="b">
        <v>0</v>
      </c>
    </row>
    <row r="309" spans="1:7" ht="15">
      <c r="A309" s="84" t="s">
        <v>3009</v>
      </c>
      <c r="B309" s="84">
        <v>4</v>
      </c>
      <c r="C309" s="122">
        <v>0.004289757997573287</v>
      </c>
      <c r="D309" s="84" t="s">
        <v>2613</v>
      </c>
      <c r="E309" s="84" t="b">
        <v>0</v>
      </c>
      <c r="F309" s="84" t="b">
        <v>0</v>
      </c>
      <c r="G309" s="84" t="b">
        <v>0</v>
      </c>
    </row>
    <row r="310" spans="1:7" ht="15">
      <c r="A310" s="84" t="s">
        <v>3010</v>
      </c>
      <c r="B310" s="84">
        <v>4</v>
      </c>
      <c r="C310" s="122">
        <v>0.004641946120500137</v>
      </c>
      <c r="D310" s="84" t="s">
        <v>2613</v>
      </c>
      <c r="E310" s="84" t="b">
        <v>0</v>
      </c>
      <c r="F310" s="84" t="b">
        <v>0</v>
      </c>
      <c r="G310" s="84" t="b">
        <v>0</v>
      </c>
    </row>
    <row r="311" spans="1:7" ht="15">
      <c r="A311" s="84" t="s">
        <v>2775</v>
      </c>
      <c r="B311" s="84">
        <v>4</v>
      </c>
      <c r="C311" s="122">
        <v>0.004289757997573287</v>
      </c>
      <c r="D311" s="84" t="s">
        <v>2613</v>
      </c>
      <c r="E311" s="84" t="b">
        <v>0</v>
      </c>
      <c r="F311" s="84" t="b">
        <v>0</v>
      </c>
      <c r="G311" s="84" t="b">
        <v>0</v>
      </c>
    </row>
    <row r="312" spans="1:7" ht="15">
      <c r="A312" s="84" t="s">
        <v>2984</v>
      </c>
      <c r="B312" s="84">
        <v>4</v>
      </c>
      <c r="C312" s="122">
        <v>0.004289757997573287</v>
      </c>
      <c r="D312" s="84" t="s">
        <v>2613</v>
      </c>
      <c r="E312" s="84" t="b">
        <v>0</v>
      </c>
      <c r="F312" s="84" t="b">
        <v>0</v>
      </c>
      <c r="G312" s="84" t="b">
        <v>0</v>
      </c>
    </row>
    <row r="313" spans="1:7" ht="15">
      <c r="A313" s="84" t="s">
        <v>2995</v>
      </c>
      <c r="B313" s="84">
        <v>4</v>
      </c>
      <c r="C313" s="122">
        <v>0.004641946120500137</v>
      </c>
      <c r="D313" s="84" t="s">
        <v>2613</v>
      </c>
      <c r="E313" s="84" t="b">
        <v>0</v>
      </c>
      <c r="F313" s="84" t="b">
        <v>0</v>
      </c>
      <c r="G313" s="84" t="b">
        <v>0</v>
      </c>
    </row>
    <row r="314" spans="1:7" ht="15">
      <c r="A314" s="84" t="s">
        <v>3000</v>
      </c>
      <c r="B314" s="84">
        <v>4</v>
      </c>
      <c r="C314" s="122">
        <v>0.004289757997573287</v>
      </c>
      <c r="D314" s="84" t="s">
        <v>2613</v>
      </c>
      <c r="E314" s="84" t="b">
        <v>0</v>
      </c>
      <c r="F314" s="84" t="b">
        <v>0</v>
      </c>
      <c r="G314" s="84" t="b">
        <v>0</v>
      </c>
    </row>
    <row r="315" spans="1:7" ht="15">
      <c r="A315" s="84" t="s">
        <v>3011</v>
      </c>
      <c r="B315" s="84">
        <v>4</v>
      </c>
      <c r="C315" s="122">
        <v>0.004289757997573287</v>
      </c>
      <c r="D315" s="84" t="s">
        <v>2613</v>
      </c>
      <c r="E315" s="84" t="b">
        <v>0</v>
      </c>
      <c r="F315" s="84" t="b">
        <v>0</v>
      </c>
      <c r="G315" s="84" t="b">
        <v>0</v>
      </c>
    </row>
    <row r="316" spans="1:7" ht="15">
      <c r="A316" s="84" t="s">
        <v>2998</v>
      </c>
      <c r="B316" s="84">
        <v>4</v>
      </c>
      <c r="C316" s="122">
        <v>0.004289757997573287</v>
      </c>
      <c r="D316" s="84" t="s">
        <v>2613</v>
      </c>
      <c r="E316" s="84" t="b">
        <v>0</v>
      </c>
      <c r="F316" s="84" t="b">
        <v>0</v>
      </c>
      <c r="G316" s="84" t="b">
        <v>0</v>
      </c>
    </row>
    <row r="317" spans="1:7" ht="15">
      <c r="A317" s="84" t="s">
        <v>245</v>
      </c>
      <c r="B317" s="84">
        <v>4</v>
      </c>
      <c r="C317" s="122">
        <v>0.004289757997573287</v>
      </c>
      <c r="D317" s="84" t="s">
        <v>2613</v>
      </c>
      <c r="E317" s="84" t="b">
        <v>0</v>
      </c>
      <c r="F317" s="84" t="b">
        <v>0</v>
      </c>
      <c r="G317" s="84" t="b">
        <v>0</v>
      </c>
    </row>
    <row r="318" spans="1:7" ht="15">
      <c r="A318" s="84" t="s">
        <v>2990</v>
      </c>
      <c r="B318" s="84">
        <v>4</v>
      </c>
      <c r="C318" s="122">
        <v>0.004289757997573287</v>
      </c>
      <c r="D318" s="84" t="s">
        <v>2613</v>
      </c>
      <c r="E318" s="84" t="b">
        <v>0</v>
      </c>
      <c r="F318" s="84" t="b">
        <v>0</v>
      </c>
      <c r="G318" s="84" t="b">
        <v>0</v>
      </c>
    </row>
    <row r="319" spans="1:7" ht="15">
      <c r="A319" s="84" t="s">
        <v>3002</v>
      </c>
      <c r="B319" s="84">
        <v>4</v>
      </c>
      <c r="C319" s="122">
        <v>0.004289757997573287</v>
      </c>
      <c r="D319" s="84" t="s">
        <v>2613</v>
      </c>
      <c r="E319" s="84" t="b">
        <v>0</v>
      </c>
      <c r="F319" s="84" t="b">
        <v>0</v>
      </c>
      <c r="G319" s="84" t="b">
        <v>0</v>
      </c>
    </row>
    <row r="320" spans="1:7" ht="15">
      <c r="A320" s="84" t="s">
        <v>2997</v>
      </c>
      <c r="B320" s="84">
        <v>4</v>
      </c>
      <c r="C320" s="122">
        <v>0.004289757997573287</v>
      </c>
      <c r="D320" s="84" t="s">
        <v>2613</v>
      </c>
      <c r="E320" s="84" t="b">
        <v>1</v>
      </c>
      <c r="F320" s="84" t="b">
        <v>0</v>
      </c>
      <c r="G320" s="84" t="b">
        <v>0</v>
      </c>
    </row>
    <row r="321" spans="1:7" ht="15">
      <c r="A321" s="84" t="s">
        <v>3004</v>
      </c>
      <c r="B321" s="84">
        <v>4</v>
      </c>
      <c r="C321" s="122">
        <v>0.004641946120500137</v>
      </c>
      <c r="D321" s="84" t="s">
        <v>2613</v>
      </c>
      <c r="E321" s="84" t="b">
        <v>0</v>
      </c>
      <c r="F321" s="84" t="b">
        <v>0</v>
      </c>
      <c r="G321" s="84" t="b">
        <v>0</v>
      </c>
    </row>
    <row r="322" spans="1:7" ht="15">
      <c r="A322" s="84" t="s">
        <v>2992</v>
      </c>
      <c r="B322" s="84">
        <v>4</v>
      </c>
      <c r="C322" s="122">
        <v>0.004289757997573287</v>
      </c>
      <c r="D322" s="84" t="s">
        <v>2613</v>
      </c>
      <c r="E322" s="84" t="b">
        <v>0</v>
      </c>
      <c r="F322" s="84" t="b">
        <v>0</v>
      </c>
      <c r="G322" s="84" t="b">
        <v>0</v>
      </c>
    </row>
    <row r="323" spans="1:7" ht="15">
      <c r="A323" s="84" t="s">
        <v>2980</v>
      </c>
      <c r="B323" s="84">
        <v>4</v>
      </c>
      <c r="C323" s="122">
        <v>0.004289757997573287</v>
      </c>
      <c r="D323" s="84" t="s">
        <v>2613</v>
      </c>
      <c r="E323" s="84" t="b">
        <v>0</v>
      </c>
      <c r="F323" s="84" t="b">
        <v>0</v>
      </c>
      <c r="G323" s="84" t="b">
        <v>0</v>
      </c>
    </row>
    <row r="324" spans="1:7" ht="15">
      <c r="A324" s="84" t="s">
        <v>3006</v>
      </c>
      <c r="B324" s="84">
        <v>4</v>
      </c>
      <c r="C324" s="122">
        <v>0.004289757997573287</v>
      </c>
      <c r="D324" s="84" t="s">
        <v>2613</v>
      </c>
      <c r="E324" s="84" t="b">
        <v>0</v>
      </c>
      <c r="F324" s="84" t="b">
        <v>0</v>
      </c>
      <c r="G324" s="84" t="b">
        <v>0</v>
      </c>
    </row>
    <row r="325" spans="1:7" ht="15">
      <c r="A325" s="84" t="s">
        <v>3005</v>
      </c>
      <c r="B325" s="84">
        <v>4</v>
      </c>
      <c r="C325" s="122">
        <v>0.004641946120500137</v>
      </c>
      <c r="D325" s="84" t="s">
        <v>2613</v>
      </c>
      <c r="E325" s="84" t="b">
        <v>0</v>
      </c>
      <c r="F325" s="84" t="b">
        <v>0</v>
      </c>
      <c r="G325" s="84" t="b">
        <v>0</v>
      </c>
    </row>
    <row r="326" spans="1:7" ht="15">
      <c r="A326" s="84" t="s">
        <v>2745</v>
      </c>
      <c r="B326" s="84">
        <v>4</v>
      </c>
      <c r="C326" s="122">
        <v>0.004289757997573287</v>
      </c>
      <c r="D326" s="84" t="s">
        <v>2613</v>
      </c>
      <c r="E326" s="84" t="b">
        <v>0</v>
      </c>
      <c r="F326" s="84" t="b">
        <v>0</v>
      </c>
      <c r="G326" s="84" t="b">
        <v>0</v>
      </c>
    </row>
    <row r="327" spans="1:7" ht="15">
      <c r="A327" s="84" t="s">
        <v>2993</v>
      </c>
      <c r="B327" s="84">
        <v>4</v>
      </c>
      <c r="C327" s="122">
        <v>0.004289757997573287</v>
      </c>
      <c r="D327" s="84" t="s">
        <v>2613</v>
      </c>
      <c r="E327" s="84" t="b">
        <v>0</v>
      </c>
      <c r="F327" s="84" t="b">
        <v>0</v>
      </c>
      <c r="G327" s="84" t="b">
        <v>0</v>
      </c>
    </row>
    <row r="328" spans="1:7" ht="15">
      <c r="A328" s="84" t="s">
        <v>3008</v>
      </c>
      <c r="B328" s="84">
        <v>4</v>
      </c>
      <c r="C328" s="122">
        <v>0.004289757997573287</v>
      </c>
      <c r="D328" s="84" t="s">
        <v>2613</v>
      </c>
      <c r="E328" s="84" t="b">
        <v>0</v>
      </c>
      <c r="F328" s="84" t="b">
        <v>0</v>
      </c>
      <c r="G328" s="84" t="b">
        <v>0</v>
      </c>
    </row>
    <row r="329" spans="1:7" ht="15">
      <c r="A329" s="84" t="s">
        <v>3001</v>
      </c>
      <c r="B329" s="84">
        <v>4</v>
      </c>
      <c r="C329" s="122">
        <v>0.004289757997573287</v>
      </c>
      <c r="D329" s="84" t="s">
        <v>2613</v>
      </c>
      <c r="E329" s="84" t="b">
        <v>0</v>
      </c>
      <c r="F329" s="84" t="b">
        <v>0</v>
      </c>
      <c r="G329" s="84" t="b">
        <v>0</v>
      </c>
    </row>
    <row r="330" spans="1:7" ht="15">
      <c r="A330" s="84" t="s">
        <v>351</v>
      </c>
      <c r="B330" s="84">
        <v>4</v>
      </c>
      <c r="C330" s="122">
        <v>0.004289757997573287</v>
      </c>
      <c r="D330" s="84" t="s">
        <v>2613</v>
      </c>
      <c r="E330" s="84" t="b">
        <v>0</v>
      </c>
      <c r="F330" s="84" t="b">
        <v>0</v>
      </c>
      <c r="G330" s="84" t="b">
        <v>0</v>
      </c>
    </row>
    <row r="331" spans="1:7" ht="15">
      <c r="A331" s="84" t="s">
        <v>2979</v>
      </c>
      <c r="B331" s="84">
        <v>4</v>
      </c>
      <c r="C331" s="122">
        <v>0.004289757997573287</v>
      </c>
      <c r="D331" s="84" t="s">
        <v>2613</v>
      </c>
      <c r="E331" s="84" t="b">
        <v>0</v>
      </c>
      <c r="F331" s="84" t="b">
        <v>0</v>
      </c>
      <c r="G331" s="84" t="b">
        <v>0</v>
      </c>
    </row>
    <row r="332" spans="1:7" ht="15">
      <c r="A332" s="84" t="s">
        <v>2994</v>
      </c>
      <c r="B332" s="84">
        <v>4</v>
      </c>
      <c r="C332" s="122">
        <v>0.004641946120500137</v>
      </c>
      <c r="D332" s="84" t="s">
        <v>2613</v>
      </c>
      <c r="E332" s="84" t="b">
        <v>0</v>
      </c>
      <c r="F332" s="84" t="b">
        <v>0</v>
      </c>
      <c r="G332" s="84" t="b">
        <v>0</v>
      </c>
    </row>
    <row r="333" spans="1:7" ht="15">
      <c r="A333" s="84" t="s">
        <v>2746</v>
      </c>
      <c r="B333" s="84">
        <v>4</v>
      </c>
      <c r="C333" s="122">
        <v>0.005138327400431584</v>
      </c>
      <c r="D333" s="84" t="s">
        <v>2613</v>
      </c>
      <c r="E333" s="84" t="b">
        <v>0</v>
      </c>
      <c r="F333" s="84" t="b">
        <v>0</v>
      </c>
      <c r="G333" s="84" t="b">
        <v>0</v>
      </c>
    </row>
    <row r="334" spans="1:7" ht="15">
      <c r="A334" s="84" t="s">
        <v>3017</v>
      </c>
      <c r="B334" s="84">
        <v>3</v>
      </c>
      <c r="C334" s="122">
        <v>0.0034814595903751027</v>
      </c>
      <c r="D334" s="84" t="s">
        <v>2613</v>
      </c>
      <c r="E334" s="84" t="b">
        <v>0</v>
      </c>
      <c r="F334" s="84" t="b">
        <v>0</v>
      </c>
      <c r="G334" s="84" t="b">
        <v>0</v>
      </c>
    </row>
    <row r="335" spans="1:7" ht="15">
      <c r="A335" s="84" t="s">
        <v>3037</v>
      </c>
      <c r="B335" s="84">
        <v>3</v>
      </c>
      <c r="C335" s="122">
        <v>0.0034814595903751027</v>
      </c>
      <c r="D335" s="84" t="s">
        <v>2613</v>
      </c>
      <c r="E335" s="84" t="b">
        <v>0</v>
      </c>
      <c r="F335" s="84" t="b">
        <v>0</v>
      </c>
      <c r="G335" s="84" t="b">
        <v>0</v>
      </c>
    </row>
    <row r="336" spans="1:7" ht="15">
      <c r="A336" s="84" t="s">
        <v>3041</v>
      </c>
      <c r="B336" s="84">
        <v>3</v>
      </c>
      <c r="C336" s="122">
        <v>0.0034814595903751027</v>
      </c>
      <c r="D336" s="84" t="s">
        <v>2613</v>
      </c>
      <c r="E336" s="84" t="b">
        <v>0</v>
      </c>
      <c r="F336" s="84" t="b">
        <v>0</v>
      </c>
      <c r="G336" s="84" t="b">
        <v>0</v>
      </c>
    </row>
    <row r="337" spans="1:7" ht="15">
      <c r="A337" s="84" t="s">
        <v>3038</v>
      </c>
      <c r="B337" s="84">
        <v>3</v>
      </c>
      <c r="C337" s="122">
        <v>0.0038537455503236885</v>
      </c>
      <c r="D337" s="84" t="s">
        <v>2613</v>
      </c>
      <c r="E337" s="84" t="b">
        <v>0</v>
      </c>
      <c r="F337" s="84" t="b">
        <v>0</v>
      </c>
      <c r="G337" s="84" t="b">
        <v>0</v>
      </c>
    </row>
    <row r="338" spans="1:7" ht="15">
      <c r="A338" s="84" t="s">
        <v>3029</v>
      </c>
      <c r="B338" s="84">
        <v>3</v>
      </c>
      <c r="C338" s="122">
        <v>0.0034814595903751027</v>
      </c>
      <c r="D338" s="84" t="s">
        <v>2613</v>
      </c>
      <c r="E338" s="84" t="b">
        <v>0</v>
      </c>
      <c r="F338" s="84" t="b">
        <v>0</v>
      </c>
      <c r="G338" s="84" t="b">
        <v>0</v>
      </c>
    </row>
    <row r="339" spans="1:7" ht="15">
      <c r="A339" s="84" t="s">
        <v>3033</v>
      </c>
      <c r="B339" s="84">
        <v>3</v>
      </c>
      <c r="C339" s="122">
        <v>0.0034814595903751027</v>
      </c>
      <c r="D339" s="84" t="s">
        <v>2613</v>
      </c>
      <c r="E339" s="84" t="b">
        <v>0</v>
      </c>
      <c r="F339" s="84" t="b">
        <v>0</v>
      </c>
      <c r="G339" s="84" t="b">
        <v>0</v>
      </c>
    </row>
    <row r="340" spans="1:7" ht="15">
      <c r="A340" s="84" t="s">
        <v>3045</v>
      </c>
      <c r="B340" s="84">
        <v>3</v>
      </c>
      <c r="C340" s="122">
        <v>0.0034814595903751027</v>
      </c>
      <c r="D340" s="84" t="s">
        <v>2613</v>
      </c>
      <c r="E340" s="84" t="b">
        <v>0</v>
      </c>
      <c r="F340" s="84" t="b">
        <v>0</v>
      </c>
      <c r="G340" s="84" t="b">
        <v>0</v>
      </c>
    </row>
    <row r="341" spans="1:7" ht="15">
      <c r="A341" s="84" t="s">
        <v>3003</v>
      </c>
      <c r="B341" s="84">
        <v>3</v>
      </c>
      <c r="C341" s="122">
        <v>0.0038537455503236885</v>
      </c>
      <c r="D341" s="84" t="s">
        <v>2613</v>
      </c>
      <c r="E341" s="84" t="b">
        <v>0</v>
      </c>
      <c r="F341" s="84" t="b">
        <v>0</v>
      </c>
      <c r="G341" s="84" t="b">
        <v>0</v>
      </c>
    </row>
    <row r="342" spans="1:7" ht="15">
      <c r="A342" s="84" t="s">
        <v>3046</v>
      </c>
      <c r="B342" s="84">
        <v>3</v>
      </c>
      <c r="C342" s="122">
        <v>0.0038537455503236885</v>
      </c>
      <c r="D342" s="84" t="s">
        <v>2613</v>
      </c>
      <c r="E342" s="84" t="b">
        <v>0</v>
      </c>
      <c r="F342" s="84" t="b">
        <v>0</v>
      </c>
      <c r="G342" s="84" t="b">
        <v>0</v>
      </c>
    </row>
    <row r="343" spans="1:7" ht="15">
      <c r="A343" s="84" t="s">
        <v>3018</v>
      </c>
      <c r="B343" s="84">
        <v>3</v>
      </c>
      <c r="C343" s="122">
        <v>0.0034814595903751027</v>
      </c>
      <c r="D343" s="84" t="s">
        <v>2613</v>
      </c>
      <c r="E343" s="84" t="b">
        <v>0</v>
      </c>
      <c r="F343" s="84" t="b">
        <v>0</v>
      </c>
      <c r="G343" s="84" t="b">
        <v>0</v>
      </c>
    </row>
    <row r="344" spans="1:7" ht="15">
      <c r="A344" s="84" t="s">
        <v>2999</v>
      </c>
      <c r="B344" s="84">
        <v>3</v>
      </c>
      <c r="C344" s="122">
        <v>0.0034814595903751027</v>
      </c>
      <c r="D344" s="84" t="s">
        <v>2613</v>
      </c>
      <c r="E344" s="84" t="b">
        <v>0</v>
      </c>
      <c r="F344" s="84" t="b">
        <v>0</v>
      </c>
      <c r="G344" s="84" t="b">
        <v>0</v>
      </c>
    </row>
    <row r="345" spans="1:7" ht="15">
      <c r="A345" s="84" t="s">
        <v>2761</v>
      </c>
      <c r="B345" s="84">
        <v>3</v>
      </c>
      <c r="C345" s="122">
        <v>0.0038537455503236885</v>
      </c>
      <c r="D345" s="84" t="s">
        <v>2613</v>
      </c>
      <c r="E345" s="84" t="b">
        <v>0</v>
      </c>
      <c r="F345" s="84" t="b">
        <v>0</v>
      </c>
      <c r="G345" s="84" t="b">
        <v>0</v>
      </c>
    </row>
    <row r="346" spans="1:7" ht="15">
      <c r="A346" s="84" t="s">
        <v>3012</v>
      </c>
      <c r="B346" s="84">
        <v>3</v>
      </c>
      <c r="C346" s="122">
        <v>0.0034814595903751027</v>
      </c>
      <c r="D346" s="84" t="s">
        <v>2613</v>
      </c>
      <c r="E346" s="84" t="b">
        <v>0</v>
      </c>
      <c r="F346" s="84" t="b">
        <v>0</v>
      </c>
      <c r="G346" s="84" t="b">
        <v>0</v>
      </c>
    </row>
    <row r="347" spans="1:7" ht="15">
      <c r="A347" s="84" t="s">
        <v>3026</v>
      </c>
      <c r="B347" s="84">
        <v>3</v>
      </c>
      <c r="C347" s="122">
        <v>0.0034814595903751027</v>
      </c>
      <c r="D347" s="84" t="s">
        <v>2613</v>
      </c>
      <c r="E347" s="84" t="b">
        <v>0</v>
      </c>
      <c r="F347" s="84" t="b">
        <v>0</v>
      </c>
      <c r="G347" s="84" t="b">
        <v>0</v>
      </c>
    </row>
    <row r="348" spans="1:7" ht="15">
      <c r="A348" s="84" t="s">
        <v>3034</v>
      </c>
      <c r="B348" s="84">
        <v>3</v>
      </c>
      <c r="C348" s="122">
        <v>0.0034814595903751027</v>
      </c>
      <c r="D348" s="84" t="s">
        <v>2613</v>
      </c>
      <c r="E348" s="84" t="b">
        <v>0</v>
      </c>
      <c r="F348" s="84" t="b">
        <v>0</v>
      </c>
      <c r="G348" s="84" t="b">
        <v>0</v>
      </c>
    </row>
    <row r="349" spans="1:7" ht="15">
      <c r="A349" s="84" t="s">
        <v>277</v>
      </c>
      <c r="B349" s="84">
        <v>3</v>
      </c>
      <c r="C349" s="122">
        <v>0.0038537455503236885</v>
      </c>
      <c r="D349" s="84" t="s">
        <v>2613</v>
      </c>
      <c r="E349" s="84" t="b">
        <v>0</v>
      </c>
      <c r="F349" s="84" t="b">
        <v>0</v>
      </c>
      <c r="G349" s="84" t="b">
        <v>0</v>
      </c>
    </row>
    <row r="350" spans="1:7" ht="15">
      <c r="A350" s="84" t="s">
        <v>3030</v>
      </c>
      <c r="B350" s="84">
        <v>3</v>
      </c>
      <c r="C350" s="122">
        <v>0.0034814595903751027</v>
      </c>
      <c r="D350" s="84" t="s">
        <v>2613</v>
      </c>
      <c r="E350" s="84" t="b">
        <v>1</v>
      </c>
      <c r="F350" s="84" t="b">
        <v>0</v>
      </c>
      <c r="G350" s="84" t="b">
        <v>0</v>
      </c>
    </row>
    <row r="351" spans="1:7" ht="15">
      <c r="A351" s="84" t="s">
        <v>3007</v>
      </c>
      <c r="B351" s="84">
        <v>3</v>
      </c>
      <c r="C351" s="122">
        <v>0.0034814595903751027</v>
      </c>
      <c r="D351" s="84" t="s">
        <v>2613</v>
      </c>
      <c r="E351" s="84" t="b">
        <v>0</v>
      </c>
      <c r="F351" s="84" t="b">
        <v>0</v>
      </c>
      <c r="G351" s="84" t="b">
        <v>0</v>
      </c>
    </row>
    <row r="352" spans="1:7" ht="15">
      <c r="A352" s="84" t="s">
        <v>243</v>
      </c>
      <c r="B352" s="84">
        <v>3</v>
      </c>
      <c r="C352" s="122">
        <v>0.0034814595903751027</v>
      </c>
      <c r="D352" s="84" t="s">
        <v>2613</v>
      </c>
      <c r="E352" s="84" t="b">
        <v>0</v>
      </c>
      <c r="F352" s="84" t="b">
        <v>0</v>
      </c>
      <c r="G352" s="84" t="b">
        <v>0</v>
      </c>
    </row>
    <row r="353" spans="1:7" ht="15">
      <c r="A353" s="84" t="s">
        <v>3032</v>
      </c>
      <c r="B353" s="84">
        <v>3</v>
      </c>
      <c r="C353" s="122">
        <v>0.0034814595903751027</v>
      </c>
      <c r="D353" s="84" t="s">
        <v>2613</v>
      </c>
      <c r="E353" s="84" t="b">
        <v>1</v>
      </c>
      <c r="F353" s="84" t="b">
        <v>0</v>
      </c>
      <c r="G353" s="84" t="b">
        <v>0</v>
      </c>
    </row>
    <row r="354" spans="1:7" ht="15">
      <c r="A354" s="84" t="s">
        <v>3023</v>
      </c>
      <c r="B354" s="84">
        <v>3</v>
      </c>
      <c r="C354" s="122">
        <v>0.0038537455503236885</v>
      </c>
      <c r="D354" s="84" t="s">
        <v>2613</v>
      </c>
      <c r="E354" s="84" t="b">
        <v>1</v>
      </c>
      <c r="F354" s="84" t="b">
        <v>0</v>
      </c>
      <c r="G354" s="84" t="b">
        <v>0</v>
      </c>
    </row>
    <row r="355" spans="1:7" ht="15">
      <c r="A355" s="84" t="s">
        <v>309</v>
      </c>
      <c r="B355" s="84">
        <v>3</v>
      </c>
      <c r="C355" s="122">
        <v>0.0034814595903751027</v>
      </c>
      <c r="D355" s="84" t="s">
        <v>2613</v>
      </c>
      <c r="E355" s="84" t="b">
        <v>0</v>
      </c>
      <c r="F355" s="84" t="b">
        <v>0</v>
      </c>
      <c r="G355" s="84" t="b">
        <v>0</v>
      </c>
    </row>
    <row r="356" spans="1:7" ht="15">
      <c r="A356" s="84" t="s">
        <v>3028</v>
      </c>
      <c r="B356" s="84">
        <v>3</v>
      </c>
      <c r="C356" s="122">
        <v>0.0034814595903751027</v>
      </c>
      <c r="D356" s="84" t="s">
        <v>2613</v>
      </c>
      <c r="E356" s="84" t="b">
        <v>0</v>
      </c>
      <c r="F356" s="84" t="b">
        <v>0</v>
      </c>
      <c r="G356" s="84" t="b">
        <v>0</v>
      </c>
    </row>
    <row r="357" spans="1:7" ht="15">
      <c r="A357" s="84" t="s">
        <v>2991</v>
      </c>
      <c r="B357" s="84">
        <v>3</v>
      </c>
      <c r="C357" s="122">
        <v>0.0034814595903751027</v>
      </c>
      <c r="D357" s="84" t="s">
        <v>2613</v>
      </c>
      <c r="E357" s="84" t="b">
        <v>0</v>
      </c>
      <c r="F357" s="84" t="b">
        <v>0</v>
      </c>
      <c r="G357" s="84" t="b">
        <v>0</v>
      </c>
    </row>
    <row r="358" spans="1:7" ht="15">
      <c r="A358" s="84" t="s">
        <v>3035</v>
      </c>
      <c r="B358" s="84">
        <v>3</v>
      </c>
      <c r="C358" s="122">
        <v>0.0034814595903751027</v>
      </c>
      <c r="D358" s="84" t="s">
        <v>2613</v>
      </c>
      <c r="E358" s="84" t="b">
        <v>0</v>
      </c>
      <c r="F358" s="84" t="b">
        <v>0</v>
      </c>
      <c r="G358" s="84" t="b">
        <v>0</v>
      </c>
    </row>
    <row r="359" spans="1:7" ht="15">
      <c r="A359" s="84" t="s">
        <v>3031</v>
      </c>
      <c r="B359" s="84">
        <v>3</v>
      </c>
      <c r="C359" s="122">
        <v>0.0034814595903751027</v>
      </c>
      <c r="D359" s="84" t="s">
        <v>2613</v>
      </c>
      <c r="E359" s="84" t="b">
        <v>0</v>
      </c>
      <c r="F359" s="84" t="b">
        <v>0</v>
      </c>
      <c r="G359" s="84" t="b">
        <v>0</v>
      </c>
    </row>
    <row r="360" spans="1:7" ht="15">
      <c r="A360" s="84" t="s">
        <v>3022</v>
      </c>
      <c r="B360" s="84">
        <v>3</v>
      </c>
      <c r="C360" s="122">
        <v>0.0034814595903751027</v>
      </c>
      <c r="D360" s="84" t="s">
        <v>2613</v>
      </c>
      <c r="E360" s="84" t="b">
        <v>0</v>
      </c>
      <c r="F360" s="84" t="b">
        <v>0</v>
      </c>
      <c r="G360" s="84" t="b">
        <v>0</v>
      </c>
    </row>
    <row r="361" spans="1:7" ht="15">
      <c r="A361" s="84" t="s">
        <v>3020</v>
      </c>
      <c r="B361" s="84">
        <v>3</v>
      </c>
      <c r="C361" s="122">
        <v>0.0034814595903751027</v>
      </c>
      <c r="D361" s="84" t="s">
        <v>2613</v>
      </c>
      <c r="E361" s="84" t="b">
        <v>0</v>
      </c>
      <c r="F361" s="84" t="b">
        <v>0</v>
      </c>
      <c r="G361" s="84" t="b">
        <v>0</v>
      </c>
    </row>
    <row r="362" spans="1:7" ht="15">
      <c r="A362" s="84" t="s">
        <v>3019</v>
      </c>
      <c r="B362" s="84">
        <v>3</v>
      </c>
      <c r="C362" s="122">
        <v>0.0034814595903751027</v>
      </c>
      <c r="D362" s="84" t="s">
        <v>2613</v>
      </c>
      <c r="E362" s="84" t="b">
        <v>0</v>
      </c>
      <c r="F362" s="84" t="b">
        <v>0</v>
      </c>
      <c r="G362" s="84" t="b">
        <v>0</v>
      </c>
    </row>
    <row r="363" spans="1:7" ht="15">
      <c r="A363" s="84" t="s">
        <v>3025</v>
      </c>
      <c r="B363" s="84">
        <v>3</v>
      </c>
      <c r="C363" s="122">
        <v>0.0034814595903751027</v>
      </c>
      <c r="D363" s="84" t="s">
        <v>2613</v>
      </c>
      <c r="E363" s="84" t="b">
        <v>0</v>
      </c>
      <c r="F363" s="84" t="b">
        <v>0</v>
      </c>
      <c r="G363" s="84" t="b">
        <v>0</v>
      </c>
    </row>
    <row r="364" spans="1:7" ht="15">
      <c r="A364" s="84" t="s">
        <v>2996</v>
      </c>
      <c r="B364" s="84">
        <v>3</v>
      </c>
      <c r="C364" s="122">
        <v>0.0034814595903751027</v>
      </c>
      <c r="D364" s="84" t="s">
        <v>2613</v>
      </c>
      <c r="E364" s="84" t="b">
        <v>0</v>
      </c>
      <c r="F364" s="84" t="b">
        <v>0</v>
      </c>
      <c r="G364" s="84" t="b">
        <v>0</v>
      </c>
    </row>
    <row r="365" spans="1:7" ht="15">
      <c r="A365" s="84" t="s">
        <v>3016</v>
      </c>
      <c r="B365" s="84">
        <v>3</v>
      </c>
      <c r="C365" s="122">
        <v>0.0034814595903751027</v>
      </c>
      <c r="D365" s="84" t="s">
        <v>2613</v>
      </c>
      <c r="E365" s="84" t="b">
        <v>0</v>
      </c>
      <c r="F365" s="84" t="b">
        <v>0</v>
      </c>
      <c r="G365" s="84" t="b">
        <v>0</v>
      </c>
    </row>
    <row r="366" spans="1:7" ht="15">
      <c r="A366" s="84" t="s">
        <v>3027</v>
      </c>
      <c r="B366" s="84">
        <v>3</v>
      </c>
      <c r="C366" s="122">
        <v>0.0034814595903751027</v>
      </c>
      <c r="D366" s="84" t="s">
        <v>2613</v>
      </c>
      <c r="E366" s="84" t="b">
        <v>0</v>
      </c>
      <c r="F366" s="84" t="b">
        <v>0</v>
      </c>
      <c r="G366" s="84" t="b">
        <v>0</v>
      </c>
    </row>
    <row r="367" spans="1:7" ht="15">
      <c r="A367" s="84" t="s">
        <v>3015</v>
      </c>
      <c r="B367" s="84">
        <v>3</v>
      </c>
      <c r="C367" s="122">
        <v>0.0034814595903751027</v>
      </c>
      <c r="D367" s="84" t="s">
        <v>2613</v>
      </c>
      <c r="E367" s="84" t="b">
        <v>0</v>
      </c>
      <c r="F367" s="84" t="b">
        <v>0</v>
      </c>
      <c r="G367" s="84" t="b">
        <v>0</v>
      </c>
    </row>
    <row r="368" spans="1:7" ht="15">
      <c r="A368" s="84" t="s">
        <v>3013</v>
      </c>
      <c r="B368" s="84">
        <v>3</v>
      </c>
      <c r="C368" s="122">
        <v>0.0034814595903751027</v>
      </c>
      <c r="D368" s="84" t="s">
        <v>2613</v>
      </c>
      <c r="E368" s="84" t="b">
        <v>1</v>
      </c>
      <c r="F368" s="84" t="b">
        <v>0</v>
      </c>
      <c r="G368" s="84" t="b">
        <v>0</v>
      </c>
    </row>
    <row r="369" spans="1:7" ht="15">
      <c r="A369" s="84" t="s">
        <v>394</v>
      </c>
      <c r="B369" s="84">
        <v>3</v>
      </c>
      <c r="C369" s="122">
        <v>0.0034814595903751027</v>
      </c>
      <c r="D369" s="84" t="s">
        <v>2613</v>
      </c>
      <c r="E369" s="84" t="b">
        <v>0</v>
      </c>
      <c r="F369" s="84" t="b">
        <v>0</v>
      </c>
      <c r="G369" s="84" t="b">
        <v>0</v>
      </c>
    </row>
    <row r="370" spans="1:7" ht="15">
      <c r="A370" s="84" t="s">
        <v>396</v>
      </c>
      <c r="B370" s="84">
        <v>3</v>
      </c>
      <c r="C370" s="122">
        <v>0.0034814595903751027</v>
      </c>
      <c r="D370" s="84" t="s">
        <v>2613</v>
      </c>
      <c r="E370" s="84" t="b">
        <v>0</v>
      </c>
      <c r="F370" s="84" t="b">
        <v>0</v>
      </c>
      <c r="G370" s="84" t="b">
        <v>0</v>
      </c>
    </row>
    <row r="371" spans="1:7" ht="15">
      <c r="A371" s="84" t="s">
        <v>3044</v>
      </c>
      <c r="B371" s="84">
        <v>3</v>
      </c>
      <c r="C371" s="122">
        <v>0.0038537455503236885</v>
      </c>
      <c r="D371" s="84" t="s">
        <v>2613</v>
      </c>
      <c r="E371" s="84" t="b">
        <v>0</v>
      </c>
      <c r="F371" s="84" t="b">
        <v>0</v>
      </c>
      <c r="G371" s="84" t="b">
        <v>0</v>
      </c>
    </row>
    <row r="372" spans="1:7" ht="15">
      <c r="A372" s="84" t="s">
        <v>3047</v>
      </c>
      <c r="B372" s="84">
        <v>2</v>
      </c>
      <c r="C372" s="122">
        <v>0.002569163700215792</v>
      </c>
      <c r="D372" s="84" t="s">
        <v>2613</v>
      </c>
      <c r="E372" s="84" t="b">
        <v>0</v>
      </c>
      <c r="F372" s="84" t="b">
        <v>0</v>
      </c>
      <c r="G372" s="84" t="b">
        <v>0</v>
      </c>
    </row>
    <row r="373" spans="1:7" ht="15">
      <c r="A373" s="84" t="s">
        <v>3048</v>
      </c>
      <c r="B373" s="84">
        <v>2</v>
      </c>
      <c r="C373" s="122">
        <v>0.002569163700215792</v>
      </c>
      <c r="D373" s="84" t="s">
        <v>2613</v>
      </c>
      <c r="E373" s="84" t="b">
        <v>0</v>
      </c>
      <c r="F373" s="84" t="b">
        <v>0</v>
      </c>
      <c r="G373" s="84" t="b">
        <v>0</v>
      </c>
    </row>
    <row r="374" spans="1:7" ht="15">
      <c r="A374" s="84" t="s">
        <v>3049</v>
      </c>
      <c r="B374" s="84">
        <v>2</v>
      </c>
      <c r="C374" s="122">
        <v>0.002569163700215792</v>
      </c>
      <c r="D374" s="84" t="s">
        <v>2613</v>
      </c>
      <c r="E374" s="84" t="b">
        <v>0</v>
      </c>
      <c r="F374" s="84" t="b">
        <v>0</v>
      </c>
      <c r="G374" s="84" t="b">
        <v>0</v>
      </c>
    </row>
    <row r="375" spans="1:7" ht="15">
      <c r="A375" s="84" t="s">
        <v>3050</v>
      </c>
      <c r="B375" s="84">
        <v>2</v>
      </c>
      <c r="C375" s="122">
        <v>0.002569163700215792</v>
      </c>
      <c r="D375" s="84" t="s">
        <v>2613</v>
      </c>
      <c r="E375" s="84" t="b">
        <v>0</v>
      </c>
      <c r="F375" s="84" t="b">
        <v>0</v>
      </c>
      <c r="G375" s="84" t="b">
        <v>0</v>
      </c>
    </row>
    <row r="376" spans="1:7" ht="15">
      <c r="A376" s="84" t="s">
        <v>3159</v>
      </c>
      <c r="B376" s="84">
        <v>2</v>
      </c>
      <c r="C376" s="122">
        <v>0.0029934484016449414</v>
      </c>
      <c r="D376" s="84" t="s">
        <v>2613</v>
      </c>
      <c r="E376" s="84" t="b">
        <v>0</v>
      </c>
      <c r="F376" s="84" t="b">
        <v>0</v>
      </c>
      <c r="G376" s="84" t="b">
        <v>0</v>
      </c>
    </row>
    <row r="377" spans="1:7" ht="15">
      <c r="A377" s="84" t="s">
        <v>3073</v>
      </c>
      <c r="B377" s="84">
        <v>2</v>
      </c>
      <c r="C377" s="122">
        <v>0.002569163700215792</v>
      </c>
      <c r="D377" s="84" t="s">
        <v>2613</v>
      </c>
      <c r="E377" s="84" t="b">
        <v>0</v>
      </c>
      <c r="F377" s="84" t="b">
        <v>0</v>
      </c>
      <c r="G377" s="84" t="b">
        <v>0</v>
      </c>
    </row>
    <row r="378" spans="1:7" ht="15">
      <c r="A378" s="84" t="s">
        <v>3137</v>
      </c>
      <c r="B378" s="84">
        <v>2</v>
      </c>
      <c r="C378" s="122">
        <v>0.002569163700215792</v>
      </c>
      <c r="D378" s="84" t="s">
        <v>2613</v>
      </c>
      <c r="E378" s="84" t="b">
        <v>0</v>
      </c>
      <c r="F378" s="84" t="b">
        <v>0</v>
      </c>
      <c r="G378" s="84" t="b">
        <v>0</v>
      </c>
    </row>
    <row r="379" spans="1:7" ht="15">
      <c r="A379" s="84" t="s">
        <v>3138</v>
      </c>
      <c r="B379" s="84">
        <v>2</v>
      </c>
      <c r="C379" s="122">
        <v>0.002569163700215792</v>
      </c>
      <c r="D379" s="84" t="s">
        <v>2613</v>
      </c>
      <c r="E379" s="84" t="b">
        <v>0</v>
      </c>
      <c r="F379" s="84" t="b">
        <v>0</v>
      </c>
      <c r="G379" s="84" t="b">
        <v>0</v>
      </c>
    </row>
    <row r="380" spans="1:7" ht="15">
      <c r="A380" s="84" t="s">
        <v>3099</v>
      </c>
      <c r="B380" s="84">
        <v>2</v>
      </c>
      <c r="C380" s="122">
        <v>0.002569163700215792</v>
      </c>
      <c r="D380" s="84" t="s">
        <v>2613</v>
      </c>
      <c r="E380" s="84" t="b">
        <v>0</v>
      </c>
      <c r="F380" s="84" t="b">
        <v>1</v>
      </c>
      <c r="G380" s="84" t="b">
        <v>0</v>
      </c>
    </row>
    <row r="381" spans="1:7" ht="15">
      <c r="A381" s="84" t="s">
        <v>3140</v>
      </c>
      <c r="B381" s="84">
        <v>2</v>
      </c>
      <c r="C381" s="122">
        <v>0.002569163700215792</v>
      </c>
      <c r="D381" s="84" t="s">
        <v>2613</v>
      </c>
      <c r="E381" s="84" t="b">
        <v>0</v>
      </c>
      <c r="F381" s="84" t="b">
        <v>0</v>
      </c>
      <c r="G381" s="84" t="b">
        <v>0</v>
      </c>
    </row>
    <row r="382" spans="1:7" ht="15">
      <c r="A382" s="84" t="s">
        <v>3067</v>
      </c>
      <c r="B382" s="84">
        <v>2</v>
      </c>
      <c r="C382" s="122">
        <v>0.002569163700215792</v>
      </c>
      <c r="D382" s="84" t="s">
        <v>2613</v>
      </c>
      <c r="E382" s="84" t="b">
        <v>0</v>
      </c>
      <c r="F382" s="84" t="b">
        <v>0</v>
      </c>
      <c r="G382" s="84" t="b">
        <v>0</v>
      </c>
    </row>
    <row r="383" spans="1:7" ht="15">
      <c r="A383" s="84" t="s">
        <v>3091</v>
      </c>
      <c r="B383" s="84">
        <v>2</v>
      </c>
      <c r="C383" s="122">
        <v>0.002569163700215792</v>
      </c>
      <c r="D383" s="84" t="s">
        <v>2613</v>
      </c>
      <c r="E383" s="84" t="b">
        <v>0</v>
      </c>
      <c r="F383" s="84" t="b">
        <v>1</v>
      </c>
      <c r="G383" s="84" t="b">
        <v>0</v>
      </c>
    </row>
    <row r="384" spans="1:7" ht="15">
      <c r="A384" s="84" t="s">
        <v>3051</v>
      </c>
      <c r="B384" s="84">
        <v>2</v>
      </c>
      <c r="C384" s="122">
        <v>0.002569163700215792</v>
      </c>
      <c r="D384" s="84" t="s">
        <v>2613</v>
      </c>
      <c r="E384" s="84" t="b">
        <v>0</v>
      </c>
      <c r="F384" s="84" t="b">
        <v>0</v>
      </c>
      <c r="G384" s="84" t="b">
        <v>0</v>
      </c>
    </row>
    <row r="385" spans="1:7" ht="15">
      <c r="A385" s="84" t="s">
        <v>3062</v>
      </c>
      <c r="B385" s="84">
        <v>2</v>
      </c>
      <c r="C385" s="122">
        <v>0.002569163700215792</v>
      </c>
      <c r="D385" s="84" t="s">
        <v>2613</v>
      </c>
      <c r="E385" s="84" t="b">
        <v>0</v>
      </c>
      <c r="F385" s="84" t="b">
        <v>0</v>
      </c>
      <c r="G385" s="84" t="b">
        <v>0</v>
      </c>
    </row>
    <row r="386" spans="1:7" ht="15">
      <c r="A386" s="84" t="s">
        <v>3151</v>
      </c>
      <c r="B386" s="84">
        <v>2</v>
      </c>
      <c r="C386" s="122">
        <v>0.002569163700215792</v>
      </c>
      <c r="D386" s="84" t="s">
        <v>2613</v>
      </c>
      <c r="E386" s="84" t="b">
        <v>0</v>
      </c>
      <c r="F386" s="84" t="b">
        <v>0</v>
      </c>
      <c r="G386" s="84" t="b">
        <v>0</v>
      </c>
    </row>
    <row r="387" spans="1:7" ht="15">
      <c r="A387" s="84" t="s">
        <v>3075</v>
      </c>
      <c r="B387" s="84">
        <v>2</v>
      </c>
      <c r="C387" s="122">
        <v>0.002569163700215792</v>
      </c>
      <c r="D387" s="84" t="s">
        <v>2613</v>
      </c>
      <c r="E387" s="84" t="b">
        <v>1</v>
      </c>
      <c r="F387" s="84" t="b">
        <v>0</v>
      </c>
      <c r="G387" s="84" t="b">
        <v>0</v>
      </c>
    </row>
    <row r="388" spans="1:7" ht="15">
      <c r="A388" s="84" t="s">
        <v>3083</v>
      </c>
      <c r="B388" s="84">
        <v>2</v>
      </c>
      <c r="C388" s="122">
        <v>0.002569163700215792</v>
      </c>
      <c r="D388" s="84" t="s">
        <v>2613</v>
      </c>
      <c r="E388" s="84" t="b">
        <v>0</v>
      </c>
      <c r="F388" s="84" t="b">
        <v>0</v>
      </c>
      <c r="G388" s="84" t="b">
        <v>0</v>
      </c>
    </row>
    <row r="389" spans="1:7" ht="15">
      <c r="A389" s="84" t="s">
        <v>3133</v>
      </c>
      <c r="B389" s="84">
        <v>2</v>
      </c>
      <c r="C389" s="122">
        <v>0.002569163700215792</v>
      </c>
      <c r="D389" s="84" t="s">
        <v>2613</v>
      </c>
      <c r="E389" s="84" t="b">
        <v>0</v>
      </c>
      <c r="F389" s="84" t="b">
        <v>1</v>
      </c>
      <c r="G389" s="84" t="b">
        <v>0</v>
      </c>
    </row>
    <row r="390" spans="1:7" ht="15">
      <c r="A390" s="84" t="s">
        <v>3149</v>
      </c>
      <c r="B390" s="84">
        <v>2</v>
      </c>
      <c r="C390" s="122">
        <v>0.002569163700215792</v>
      </c>
      <c r="D390" s="84" t="s">
        <v>2613</v>
      </c>
      <c r="E390" s="84" t="b">
        <v>0</v>
      </c>
      <c r="F390" s="84" t="b">
        <v>0</v>
      </c>
      <c r="G390" s="84" t="b">
        <v>0</v>
      </c>
    </row>
    <row r="391" spans="1:7" ht="15">
      <c r="A391" s="84" t="s">
        <v>3150</v>
      </c>
      <c r="B391" s="84">
        <v>2</v>
      </c>
      <c r="C391" s="122">
        <v>0.002569163700215792</v>
      </c>
      <c r="D391" s="84" t="s">
        <v>2613</v>
      </c>
      <c r="E391" s="84" t="b">
        <v>0</v>
      </c>
      <c r="F391" s="84" t="b">
        <v>0</v>
      </c>
      <c r="G391" s="84" t="b">
        <v>0</v>
      </c>
    </row>
    <row r="392" spans="1:7" ht="15">
      <c r="A392" s="84" t="s">
        <v>3097</v>
      </c>
      <c r="B392" s="84">
        <v>2</v>
      </c>
      <c r="C392" s="122">
        <v>0.002569163700215792</v>
      </c>
      <c r="D392" s="84" t="s">
        <v>2613</v>
      </c>
      <c r="E392" s="84" t="b">
        <v>0</v>
      </c>
      <c r="F392" s="84" t="b">
        <v>0</v>
      </c>
      <c r="G392" s="84" t="b">
        <v>0</v>
      </c>
    </row>
    <row r="393" spans="1:7" ht="15">
      <c r="A393" s="84" t="s">
        <v>3098</v>
      </c>
      <c r="B393" s="84">
        <v>2</v>
      </c>
      <c r="C393" s="122">
        <v>0.002569163700215792</v>
      </c>
      <c r="D393" s="84" t="s">
        <v>2613</v>
      </c>
      <c r="E393" s="84" t="b">
        <v>0</v>
      </c>
      <c r="F393" s="84" t="b">
        <v>0</v>
      </c>
      <c r="G393" s="84" t="b">
        <v>0</v>
      </c>
    </row>
    <row r="394" spans="1:7" ht="15">
      <c r="A394" s="84" t="s">
        <v>3072</v>
      </c>
      <c r="B394" s="84">
        <v>2</v>
      </c>
      <c r="C394" s="122">
        <v>0.002569163700215792</v>
      </c>
      <c r="D394" s="84" t="s">
        <v>2613</v>
      </c>
      <c r="E394" s="84" t="b">
        <v>0</v>
      </c>
      <c r="F394" s="84" t="b">
        <v>0</v>
      </c>
      <c r="G394" s="84" t="b">
        <v>0</v>
      </c>
    </row>
    <row r="395" spans="1:7" ht="15">
      <c r="A395" s="84" t="s">
        <v>3118</v>
      </c>
      <c r="B395" s="84">
        <v>2</v>
      </c>
      <c r="C395" s="122">
        <v>0.002569163700215792</v>
      </c>
      <c r="D395" s="84" t="s">
        <v>2613</v>
      </c>
      <c r="E395" s="84" t="b">
        <v>0</v>
      </c>
      <c r="F395" s="84" t="b">
        <v>0</v>
      </c>
      <c r="G395" s="84" t="b">
        <v>0</v>
      </c>
    </row>
    <row r="396" spans="1:7" ht="15">
      <c r="A396" s="84" t="s">
        <v>3089</v>
      </c>
      <c r="B396" s="84">
        <v>2</v>
      </c>
      <c r="C396" s="122">
        <v>0.002569163700215792</v>
      </c>
      <c r="D396" s="84" t="s">
        <v>2613</v>
      </c>
      <c r="E396" s="84" t="b">
        <v>0</v>
      </c>
      <c r="F396" s="84" t="b">
        <v>0</v>
      </c>
      <c r="G396" s="84" t="b">
        <v>0</v>
      </c>
    </row>
    <row r="397" spans="1:7" ht="15">
      <c r="A397" s="84" t="s">
        <v>2707</v>
      </c>
      <c r="B397" s="84">
        <v>2</v>
      </c>
      <c r="C397" s="122">
        <v>0.0029934484016449414</v>
      </c>
      <c r="D397" s="84" t="s">
        <v>2613</v>
      </c>
      <c r="E397" s="84" t="b">
        <v>0</v>
      </c>
      <c r="F397" s="84" t="b">
        <v>0</v>
      </c>
      <c r="G397" s="84" t="b">
        <v>0</v>
      </c>
    </row>
    <row r="398" spans="1:7" ht="15">
      <c r="A398" s="84" t="s">
        <v>3105</v>
      </c>
      <c r="B398" s="84">
        <v>2</v>
      </c>
      <c r="C398" s="122">
        <v>0.002569163700215792</v>
      </c>
      <c r="D398" s="84" t="s">
        <v>2613</v>
      </c>
      <c r="E398" s="84" t="b">
        <v>0</v>
      </c>
      <c r="F398" s="84" t="b">
        <v>0</v>
      </c>
      <c r="G398" s="84" t="b">
        <v>0</v>
      </c>
    </row>
    <row r="399" spans="1:7" ht="15">
      <c r="A399" s="84" t="s">
        <v>3155</v>
      </c>
      <c r="B399" s="84">
        <v>2</v>
      </c>
      <c r="C399" s="122">
        <v>0.0029934484016449414</v>
      </c>
      <c r="D399" s="84" t="s">
        <v>2613</v>
      </c>
      <c r="E399" s="84" t="b">
        <v>0</v>
      </c>
      <c r="F399" s="84" t="b">
        <v>0</v>
      </c>
      <c r="G399" s="84" t="b">
        <v>0</v>
      </c>
    </row>
    <row r="400" spans="1:7" ht="15">
      <c r="A400" s="84" t="s">
        <v>3156</v>
      </c>
      <c r="B400" s="84">
        <v>2</v>
      </c>
      <c r="C400" s="122">
        <v>0.0029934484016449414</v>
      </c>
      <c r="D400" s="84" t="s">
        <v>2613</v>
      </c>
      <c r="E400" s="84" t="b">
        <v>0</v>
      </c>
      <c r="F400" s="84" t="b">
        <v>0</v>
      </c>
      <c r="G400" s="84" t="b">
        <v>0</v>
      </c>
    </row>
    <row r="401" spans="1:7" ht="15">
      <c r="A401" s="84" t="s">
        <v>3114</v>
      </c>
      <c r="B401" s="84">
        <v>2</v>
      </c>
      <c r="C401" s="122">
        <v>0.002569163700215792</v>
      </c>
      <c r="D401" s="84" t="s">
        <v>2613</v>
      </c>
      <c r="E401" s="84" t="b">
        <v>0</v>
      </c>
      <c r="F401" s="84" t="b">
        <v>0</v>
      </c>
      <c r="G401" s="84" t="b">
        <v>0</v>
      </c>
    </row>
    <row r="402" spans="1:7" ht="15">
      <c r="A402" s="84" t="s">
        <v>3157</v>
      </c>
      <c r="B402" s="84">
        <v>2</v>
      </c>
      <c r="C402" s="122">
        <v>0.0029934484016449414</v>
      </c>
      <c r="D402" s="84" t="s">
        <v>2613</v>
      </c>
      <c r="E402" s="84" t="b">
        <v>0</v>
      </c>
      <c r="F402" s="84" t="b">
        <v>0</v>
      </c>
      <c r="G402" s="84" t="b">
        <v>0</v>
      </c>
    </row>
    <row r="403" spans="1:7" ht="15">
      <c r="A403" s="84" t="s">
        <v>3158</v>
      </c>
      <c r="B403" s="84">
        <v>2</v>
      </c>
      <c r="C403" s="122">
        <v>0.0029934484016449414</v>
      </c>
      <c r="D403" s="84" t="s">
        <v>2613</v>
      </c>
      <c r="E403" s="84" t="b">
        <v>0</v>
      </c>
      <c r="F403" s="84" t="b">
        <v>0</v>
      </c>
      <c r="G403" s="84" t="b">
        <v>0</v>
      </c>
    </row>
    <row r="404" spans="1:7" ht="15">
      <c r="A404" s="84" t="s">
        <v>3145</v>
      </c>
      <c r="B404" s="84">
        <v>2</v>
      </c>
      <c r="C404" s="122">
        <v>0.002569163700215792</v>
      </c>
      <c r="D404" s="84" t="s">
        <v>2613</v>
      </c>
      <c r="E404" s="84" t="b">
        <v>0</v>
      </c>
      <c r="F404" s="84" t="b">
        <v>0</v>
      </c>
      <c r="G404" s="84" t="b">
        <v>0</v>
      </c>
    </row>
    <row r="405" spans="1:7" ht="15">
      <c r="A405" s="84" t="s">
        <v>3121</v>
      </c>
      <c r="B405" s="84">
        <v>2</v>
      </c>
      <c r="C405" s="122">
        <v>0.002569163700215792</v>
      </c>
      <c r="D405" s="84" t="s">
        <v>2613</v>
      </c>
      <c r="E405" s="84" t="b">
        <v>0</v>
      </c>
      <c r="F405" s="84" t="b">
        <v>0</v>
      </c>
      <c r="G405" s="84" t="b">
        <v>0</v>
      </c>
    </row>
    <row r="406" spans="1:7" ht="15">
      <c r="A406" s="84" t="s">
        <v>3153</v>
      </c>
      <c r="B406" s="84">
        <v>2</v>
      </c>
      <c r="C406" s="122">
        <v>0.0029934484016449414</v>
      </c>
      <c r="D406" s="84" t="s">
        <v>2613</v>
      </c>
      <c r="E406" s="84" t="b">
        <v>0</v>
      </c>
      <c r="F406" s="84" t="b">
        <v>0</v>
      </c>
      <c r="G406" s="84" t="b">
        <v>0</v>
      </c>
    </row>
    <row r="407" spans="1:7" ht="15">
      <c r="A407" s="84" t="s">
        <v>3128</v>
      </c>
      <c r="B407" s="84">
        <v>2</v>
      </c>
      <c r="C407" s="122">
        <v>0.002569163700215792</v>
      </c>
      <c r="D407" s="84" t="s">
        <v>2613</v>
      </c>
      <c r="E407" s="84" t="b">
        <v>0</v>
      </c>
      <c r="F407" s="84" t="b">
        <v>0</v>
      </c>
      <c r="G407" s="84" t="b">
        <v>0</v>
      </c>
    </row>
    <row r="408" spans="1:7" ht="15">
      <c r="A408" s="84" t="s">
        <v>3154</v>
      </c>
      <c r="B408" s="84">
        <v>2</v>
      </c>
      <c r="C408" s="122">
        <v>0.0029934484016449414</v>
      </c>
      <c r="D408" s="84" t="s">
        <v>2613</v>
      </c>
      <c r="E408" s="84" t="b">
        <v>0</v>
      </c>
      <c r="F408" s="84" t="b">
        <v>0</v>
      </c>
      <c r="G408" s="84" t="b">
        <v>0</v>
      </c>
    </row>
    <row r="409" spans="1:7" ht="15">
      <c r="A409" s="84" t="s">
        <v>3143</v>
      </c>
      <c r="B409" s="84">
        <v>2</v>
      </c>
      <c r="C409" s="122">
        <v>0.002569163700215792</v>
      </c>
      <c r="D409" s="84" t="s">
        <v>2613</v>
      </c>
      <c r="E409" s="84" t="b">
        <v>0</v>
      </c>
      <c r="F409" s="84" t="b">
        <v>0</v>
      </c>
      <c r="G409" s="84" t="b">
        <v>0</v>
      </c>
    </row>
    <row r="410" spans="1:7" ht="15">
      <c r="A410" s="84" t="s">
        <v>2751</v>
      </c>
      <c r="B410" s="84">
        <v>2</v>
      </c>
      <c r="C410" s="122">
        <v>0.002569163700215792</v>
      </c>
      <c r="D410" s="84" t="s">
        <v>2613</v>
      </c>
      <c r="E410" s="84" t="b">
        <v>0</v>
      </c>
      <c r="F410" s="84" t="b">
        <v>0</v>
      </c>
      <c r="G410" s="84" t="b">
        <v>0</v>
      </c>
    </row>
    <row r="411" spans="1:7" ht="15">
      <c r="A411" s="84" t="s">
        <v>2756</v>
      </c>
      <c r="B411" s="84">
        <v>2</v>
      </c>
      <c r="C411" s="122">
        <v>0.002569163700215792</v>
      </c>
      <c r="D411" s="84" t="s">
        <v>2613</v>
      </c>
      <c r="E411" s="84" t="b">
        <v>0</v>
      </c>
      <c r="F411" s="84" t="b">
        <v>0</v>
      </c>
      <c r="G411" s="84" t="b">
        <v>0</v>
      </c>
    </row>
    <row r="412" spans="1:7" ht="15">
      <c r="A412" s="84" t="s">
        <v>3040</v>
      </c>
      <c r="B412" s="84">
        <v>2</v>
      </c>
      <c r="C412" s="122">
        <v>0.002569163700215792</v>
      </c>
      <c r="D412" s="84" t="s">
        <v>2613</v>
      </c>
      <c r="E412" s="84" t="b">
        <v>0</v>
      </c>
      <c r="F412" s="84" t="b">
        <v>0</v>
      </c>
      <c r="G412" s="84" t="b">
        <v>0</v>
      </c>
    </row>
    <row r="413" spans="1:7" ht="15">
      <c r="A413" s="84" t="s">
        <v>3036</v>
      </c>
      <c r="B413" s="84">
        <v>2</v>
      </c>
      <c r="C413" s="122">
        <v>0.002569163700215792</v>
      </c>
      <c r="D413" s="84" t="s">
        <v>2613</v>
      </c>
      <c r="E413" s="84" t="b">
        <v>0</v>
      </c>
      <c r="F413" s="84" t="b">
        <v>1</v>
      </c>
      <c r="G413" s="84" t="b">
        <v>0</v>
      </c>
    </row>
    <row r="414" spans="1:7" ht="15">
      <c r="A414" s="84" t="s">
        <v>3024</v>
      </c>
      <c r="B414" s="84">
        <v>2</v>
      </c>
      <c r="C414" s="122">
        <v>0.002569163700215792</v>
      </c>
      <c r="D414" s="84" t="s">
        <v>2613</v>
      </c>
      <c r="E414" s="84" t="b">
        <v>0</v>
      </c>
      <c r="F414" s="84" t="b">
        <v>0</v>
      </c>
      <c r="G414" s="84" t="b">
        <v>0</v>
      </c>
    </row>
    <row r="415" spans="1:7" ht="15">
      <c r="A415" s="84" t="s">
        <v>3085</v>
      </c>
      <c r="B415" s="84">
        <v>2</v>
      </c>
      <c r="C415" s="122">
        <v>0.002569163700215792</v>
      </c>
      <c r="D415" s="84" t="s">
        <v>2613</v>
      </c>
      <c r="E415" s="84" t="b">
        <v>0</v>
      </c>
      <c r="F415" s="84" t="b">
        <v>0</v>
      </c>
      <c r="G415" s="84" t="b">
        <v>0</v>
      </c>
    </row>
    <row r="416" spans="1:7" ht="15">
      <c r="A416" s="84" t="s">
        <v>3144</v>
      </c>
      <c r="B416" s="84">
        <v>2</v>
      </c>
      <c r="C416" s="122">
        <v>0.002569163700215792</v>
      </c>
      <c r="D416" s="84" t="s">
        <v>2613</v>
      </c>
      <c r="E416" s="84" t="b">
        <v>0</v>
      </c>
      <c r="F416" s="84" t="b">
        <v>0</v>
      </c>
      <c r="G416" s="84" t="b">
        <v>0</v>
      </c>
    </row>
    <row r="417" spans="1:7" ht="15">
      <c r="A417" s="84" t="s">
        <v>3079</v>
      </c>
      <c r="B417" s="84">
        <v>2</v>
      </c>
      <c r="C417" s="122">
        <v>0.002569163700215792</v>
      </c>
      <c r="D417" s="84" t="s">
        <v>2613</v>
      </c>
      <c r="E417" s="84" t="b">
        <v>0</v>
      </c>
      <c r="F417" s="84" t="b">
        <v>0</v>
      </c>
      <c r="G417" s="84" t="b">
        <v>0</v>
      </c>
    </row>
    <row r="418" spans="1:7" ht="15">
      <c r="A418" s="84" t="s">
        <v>3141</v>
      </c>
      <c r="B418" s="84">
        <v>2</v>
      </c>
      <c r="C418" s="122">
        <v>0.0029934484016449414</v>
      </c>
      <c r="D418" s="84" t="s">
        <v>2613</v>
      </c>
      <c r="E418" s="84" t="b">
        <v>0</v>
      </c>
      <c r="F418" s="84" t="b">
        <v>0</v>
      </c>
      <c r="G418" s="84" t="b">
        <v>0</v>
      </c>
    </row>
    <row r="419" spans="1:7" ht="15">
      <c r="A419" s="84" t="s">
        <v>3142</v>
      </c>
      <c r="B419" s="84">
        <v>2</v>
      </c>
      <c r="C419" s="122">
        <v>0.0029934484016449414</v>
      </c>
      <c r="D419" s="84" t="s">
        <v>2613</v>
      </c>
      <c r="E419" s="84" t="b">
        <v>0</v>
      </c>
      <c r="F419" s="84" t="b">
        <v>0</v>
      </c>
      <c r="G419" s="84" t="b">
        <v>0</v>
      </c>
    </row>
    <row r="420" spans="1:7" ht="15">
      <c r="A420" s="84" t="s">
        <v>3064</v>
      </c>
      <c r="B420" s="84">
        <v>2</v>
      </c>
      <c r="C420" s="122">
        <v>0.002569163700215792</v>
      </c>
      <c r="D420" s="84" t="s">
        <v>2613</v>
      </c>
      <c r="E420" s="84" t="b">
        <v>0</v>
      </c>
      <c r="F420" s="84" t="b">
        <v>0</v>
      </c>
      <c r="G420" s="84" t="b">
        <v>0</v>
      </c>
    </row>
    <row r="421" spans="1:7" ht="15">
      <c r="A421" s="84" t="s">
        <v>3135</v>
      </c>
      <c r="B421" s="84">
        <v>2</v>
      </c>
      <c r="C421" s="122">
        <v>0.002569163700215792</v>
      </c>
      <c r="D421" s="84" t="s">
        <v>2613</v>
      </c>
      <c r="E421" s="84" t="b">
        <v>0</v>
      </c>
      <c r="F421" s="84" t="b">
        <v>0</v>
      </c>
      <c r="G421" s="84" t="b">
        <v>0</v>
      </c>
    </row>
    <row r="422" spans="1:7" ht="15">
      <c r="A422" s="84" t="s">
        <v>3134</v>
      </c>
      <c r="B422" s="84">
        <v>2</v>
      </c>
      <c r="C422" s="122">
        <v>0.002569163700215792</v>
      </c>
      <c r="D422" s="84" t="s">
        <v>2613</v>
      </c>
      <c r="E422" s="84" t="b">
        <v>1</v>
      </c>
      <c r="F422" s="84" t="b">
        <v>0</v>
      </c>
      <c r="G422" s="84" t="b">
        <v>0</v>
      </c>
    </row>
    <row r="423" spans="1:7" ht="15">
      <c r="A423" s="84" t="s">
        <v>3092</v>
      </c>
      <c r="B423" s="84">
        <v>2</v>
      </c>
      <c r="C423" s="122">
        <v>0.002569163700215792</v>
      </c>
      <c r="D423" s="84" t="s">
        <v>2613</v>
      </c>
      <c r="E423" s="84" t="b">
        <v>1</v>
      </c>
      <c r="F423" s="84" t="b">
        <v>0</v>
      </c>
      <c r="G423" s="84" t="b">
        <v>0</v>
      </c>
    </row>
    <row r="424" spans="1:7" ht="15">
      <c r="A424" s="84" t="s">
        <v>3129</v>
      </c>
      <c r="B424" s="84">
        <v>2</v>
      </c>
      <c r="C424" s="122">
        <v>0.002569163700215792</v>
      </c>
      <c r="D424" s="84" t="s">
        <v>2613</v>
      </c>
      <c r="E424" s="84" t="b">
        <v>0</v>
      </c>
      <c r="F424" s="84" t="b">
        <v>0</v>
      </c>
      <c r="G424" s="84" t="b">
        <v>0</v>
      </c>
    </row>
    <row r="425" spans="1:7" ht="15">
      <c r="A425" s="84" t="s">
        <v>3053</v>
      </c>
      <c r="B425" s="84">
        <v>2</v>
      </c>
      <c r="C425" s="122">
        <v>0.002569163700215792</v>
      </c>
      <c r="D425" s="84" t="s">
        <v>2613</v>
      </c>
      <c r="E425" s="84" t="b">
        <v>0</v>
      </c>
      <c r="F425" s="84" t="b">
        <v>0</v>
      </c>
      <c r="G425" s="84" t="b">
        <v>0</v>
      </c>
    </row>
    <row r="426" spans="1:7" ht="15">
      <c r="A426" s="84" t="s">
        <v>3081</v>
      </c>
      <c r="B426" s="84">
        <v>2</v>
      </c>
      <c r="C426" s="122">
        <v>0.002569163700215792</v>
      </c>
      <c r="D426" s="84" t="s">
        <v>2613</v>
      </c>
      <c r="E426" s="84" t="b">
        <v>0</v>
      </c>
      <c r="F426" s="84" t="b">
        <v>0</v>
      </c>
      <c r="G426" s="84" t="b">
        <v>0</v>
      </c>
    </row>
    <row r="427" spans="1:7" ht="15">
      <c r="A427" s="84" t="s">
        <v>3084</v>
      </c>
      <c r="B427" s="84">
        <v>2</v>
      </c>
      <c r="C427" s="122">
        <v>0.002569163700215792</v>
      </c>
      <c r="D427" s="84" t="s">
        <v>2613</v>
      </c>
      <c r="E427" s="84" t="b">
        <v>0</v>
      </c>
      <c r="F427" s="84" t="b">
        <v>0</v>
      </c>
      <c r="G427" s="84" t="b">
        <v>0</v>
      </c>
    </row>
    <row r="428" spans="1:7" ht="15">
      <c r="A428" s="84" t="s">
        <v>3058</v>
      </c>
      <c r="B428" s="84">
        <v>2</v>
      </c>
      <c r="C428" s="122">
        <v>0.002569163700215792</v>
      </c>
      <c r="D428" s="84" t="s">
        <v>2613</v>
      </c>
      <c r="E428" s="84" t="b">
        <v>0</v>
      </c>
      <c r="F428" s="84" t="b">
        <v>0</v>
      </c>
      <c r="G428" s="84" t="b">
        <v>0</v>
      </c>
    </row>
    <row r="429" spans="1:7" ht="15">
      <c r="A429" s="84" t="s">
        <v>3126</v>
      </c>
      <c r="B429" s="84">
        <v>2</v>
      </c>
      <c r="C429" s="122">
        <v>0.002569163700215792</v>
      </c>
      <c r="D429" s="84" t="s">
        <v>2613</v>
      </c>
      <c r="E429" s="84" t="b">
        <v>0</v>
      </c>
      <c r="F429" s="84" t="b">
        <v>0</v>
      </c>
      <c r="G429" s="84" t="b">
        <v>0</v>
      </c>
    </row>
    <row r="430" spans="1:7" ht="15">
      <c r="A430" s="84" t="s">
        <v>3096</v>
      </c>
      <c r="B430" s="84">
        <v>2</v>
      </c>
      <c r="C430" s="122">
        <v>0.002569163700215792</v>
      </c>
      <c r="D430" s="84" t="s">
        <v>2613</v>
      </c>
      <c r="E430" s="84" t="b">
        <v>0</v>
      </c>
      <c r="F430" s="84" t="b">
        <v>0</v>
      </c>
      <c r="G430" s="84" t="b">
        <v>0</v>
      </c>
    </row>
    <row r="431" spans="1:7" ht="15">
      <c r="A431" s="84" t="s">
        <v>3065</v>
      </c>
      <c r="B431" s="84">
        <v>2</v>
      </c>
      <c r="C431" s="122">
        <v>0.002569163700215792</v>
      </c>
      <c r="D431" s="84" t="s">
        <v>2613</v>
      </c>
      <c r="E431" s="84" t="b">
        <v>0</v>
      </c>
      <c r="F431" s="84" t="b">
        <v>1</v>
      </c>
      <c r="G431" s="84" t="b">
        <v>0</v>
      </c>
    </row>
    <row r="432" spans="1:7" ht="15">
      <c r="A432" s="84" t="s">
        <v>3055</v>
      </c>
      <c r="B432" s="84">
        <v>2</v>
      </c>
      <c r="C432" s="122">
        <v>0.002569163700215792</v>
      </c>
      <c r="D432" s="84" t="s">
        <v>2613</v>
      </c>
      <c r="E432" s="84" t="b">
        <v>0</v>
      </c>
      <c r="F432" s="84" t="b">
        <v>0</v>
      </c>
      <c r="G432" s="84" t="b">
        <v>0</v>
      </c>
    </row>
    <row r="433" spans="1:7" ht="15">
      <c r="A433" s="84" t="s">
        <v>3069</v>
      </c>
      <c r="B433" s="84">
        <v>2</v>
      </c>
      <c r="C433" s="122">
        <v>0.002569163700215792</v>
      </c>
      <c r="D433" s="84" t="s">
        <v>2613</v>
      </c>
      <c r="E433" s="84" t="b">
        <v>0</v>
      </c>
      <c r="F433" s="84" t="b">
        <v>0</v>
      </c>
      <c r="G433" s="84" t="b">
        <v>0</v>
      </c>
    </row>
    <row r="434" spans="1:7" ht="15">
      <c r="A434" s="84" t="s">
        <v>316</v>
      </c>
      <c r="B434" s="84">
        <v>2</v>
      </c>
      <c r="C434" s="122">
        <v>0.002569163700215792</v>
      </c>
      <c r="D434" s="84" t="s">
        <v>2613</v>
      </c>
      <c r="E434" s="84" t="b">
        <v>0</v>
      </c>
      <c r="F434" s="84" t="b">
        <v>0</v>
      </c>
      <c r="G434" s="84" t="b">
        <v>0</v>
      </c>
    </row>
    <row r="435" spans="1:7" ht="15">
      <c r="A435" s="84" t="s">
        <v>3131</v>
      </c>
      <c r="B435" s="84">
        <v>2</v>
      </c>
      <c r="C435" s="122">
        <v>0.002569163700215792</v>
      </c>
      <c r="D435" s="84" t="s">
        <v>2613</v>
      </c>
      <c r="E435" s="84" t="b">
        <v>0</v>
      </c>
      <c r="F435" s="84" t="b">
        <v>0</v>
      </c>
      <c r="G435" s="84" t="b">
        <v>0</v>
      </c>
    </row>
    <row r="436" spans="1:7" ht="15">
      <c r="A436" s="84" t="s">
        <v>3077</v>
      </c>
      <c r="B436" s="84">
        <v>2</v>
      </c>
      <c r="C436" s="122">
        <v>0.002569163700215792</v>
      </c>
      <c r="D436" s="84" t="s">
        <v>2613</v>
      </c>
      <c r="E436" s="84" t="b">
        <v>0</v>
      </c>
      <c r="F436" s="84" t="b">
        <v>0</v>
      </c>
      <c r="G436" s="84" t="b">
        <v>0</v>
      </c>
    </row>
    <row r="437" spans="1:7" ht="15">
      <c r="A437" s="84" t="s">
        <v>3132</v>
      </c>
      <c r="B437" s="84">
        <v>2</v>
      </c>
      <c r="C437" s="122">
        <v>0.0029934484016449414</v>
      </c>
      <c r="D437" s="84" t="s">
        <v>2613</v>
      </c>
      <c r="E437" s="84" t="b">
        <v>0</v>
      </c>
      <c r="F437" s="84" t="b">
        <v>0</v>
      </c>
      <c r="G437" s="84" t="b">
        <v>0</v>
      </c>
    </row>
    <row r="438" spans="1:7" ht="15">
      <c r="A438" s="84" t="s">
        <v>3113</v>
      </c>
      <c r="B438" s="84">
        <v>2</v>
      </c>
      <c r="C438" s="122">
        <v>0.002569163700215792</v>
      </c>
      <c r="D438" s="84" t="s">
        <v>2613</v>
      </c>
      <c r="E438" s="84" t="b">
        <v>0</v>
      </c>
      <c r="F438" s="84" t="b">
        <v>0</v>
      </c>
      <c r="G438" s="84" t="b">
        <v>0</v>
      </c>
    </row>
    <row r="439" spans="1:7" ht="15">
      <c r="A439" s="84" t="s">
        <v>3117</v>
      </c>
      <c r="B439" s="84">
        <v>2</v>
      </c>
      <c r="C439" s="122">
        <v>0.002569163700215792</v>
      </c>
      <c r="D439" s="84" t="s">
        <v>2613</v>
      </c>
      <c r="E439" s="84" t="b">
        <v>0</v>
      </c>
      <c r="F439" s="84" t="b">
        <v>0</v>
      </c>
      <c r="G439" s="84" t="b">
        <v>0</v>
      </c>
    </row>
    <row r="440" spans="1:7" ht="15">
      <c r="A440" s="84" t="s">
        <v>3127</v>
      </c>
      <c r="B440" s="84">
        <v>2</v>
      </c>
      <c r="C440" s="122">
        <v>0.002569163700215792</v>
      </c>
      <c r="D440" s="84" t="s">
        <v>2613</v>
      </c>
      <c r="E440" s="84" t="b">
        <v>0</v>
      </c>
      <c r="F440" s="84" t="b">
        <v>0</v>
      </c>
      <c r="G440" s="84" t="b">
        <v>0</v>
      </c>
    </row>
    <row r="441" spans="1:7" ht="15">
      <c r="A441" s="84" t="s">
        <v>3074</v>
      </c>
      <c r="B441" s="84">
        <v>2</v>
      </c>
      <c r="C441" s="122">
        <v>0.002569163700215792</v>
      </c>
      <c r="D441" s="84" t="s">
        <v>2613</v>
      </c>
      <c r="E441" s="84" t="b">
        <v>0</v>
      </c>
      <c r="F441" s="84" t="b">
        <v>0</v>
      </c>
      <c r="G441" s="84" t="b">
        <v>0</v>
      </c>
    </row>
    <row r="442" spans="1:7" ht="15">
      <c r="A442" s="84" t="s">
        <v>3106</v>
      </c>
      <c r="B442" s="84">
        <v>2</v>
      </c>
      <c r="C442" s="122">
        <v>0.002569163700215792</v>
      </c>
      <c r="D442" s="84" t="s">
        <v>2613</v>
      </c>
      <c r="E442" s="84" t="b">
        <v>0</v>
      </c>
      <c r="F442" s="84" t="b">
        <v>1</v>
      </c>
      <c r="G442" s="84" t="b">
        <v>0</v>
      </c>
    </row>
    <row r="443" spans="1:7" ht="15">
      <c r="A443" s="84" t="s">
        <v>3110</v>
      </c>
      <c r="B443" s="84">
        <v>2</v>
      </c>
      <c r="C443" s="122">
        <v>0.002569163700215792</v>
      </c>
      <c r="D443" s="84" t="s">
        <v>2613</v>
      </c>
      <c r="E443" s="84" t="b">
        <v>0</v>
      </c>
      <c r="F443" s="84" t="b">
        <v>0</v>
      </c>
      <c r="G443" s="84" t="b">
        <v>0</v>
      </c>
    </row>
    <row r="444" spans="1:7" ht="15">
      <c r="A444" s="84" t="s">
        <v>3124</v>
      </c>
      <c r="B444" s="84">
        <v>2</v>
      </c>
      <c r="C444" s="122">
        <v>0.0029934484016449414</v>
      </c>
      <c r="D444" s="84" t="s">
        <v>2613</v>
      </c>
      <c r="E444" s="84" t="b">
        <v>0</v>
      </c>
      <c r="F444" s="84" t="b">
        <v>0</v>
      </c>
      <c r="G444" s="84" t="b">
        <v>0</v>
      </c>
    </row>
    <row r="445" spans="1:7" ht="15">
      <c r="A445" s="84" t="s">
        <v>3125</v>
      </c>
      <c r="B445" s="84">
        <v>2</v>
      </c>
      <c r="C445" s="122">
        <v>0.0029934484016449414</v>
      </c>
      <c r="D445" s="84" t="s">
        <v>2613</v>
      </c>
      <c r="E445" s="84" t="b">
        <v>0</v>
      </c>
      <c r="F445" s="84" t="b">
        <v>0</v>
      </c>
      <c r="G445" s="84" t="b">
        <v>0</v>
      </c>
    </row>
    <row r="446" spans="1:7" ht="15">
      <c r="A446" s="84" t="s">
        <v>3080</v>
      </c>
      <c r="B446" s="84">
        <v>2</v>
      </c>
      <c r="C446" s="122">
        <v>0.002569163700215792</v>
      </c>
      <c r="D446" s="84" t="s">
        <v>2613</v>
      </c>
      <c r="E446" s="84" t="b">
        <v>1</v>
      </c>
      <c r="F446" s="84" t="b">
        <v>0</v>
      </c>
      <c r="G446" s="84" t="b">
        <v>0</v>
      </c>
    </row>
    <row r="447" spans="1:7" ht="15">
      <c r="A447" s="84" t="s">
        <v>328</v>
      </c>
      <c r="B447" s="84">
        <v>2</v>
      </c>
      <c r="C447" s="122">
        <v>0.002569163700215792</v>
      </c>
      <c r="D447" s="84" t="s">
        <v>2613</v>
      </c>
      <c r="E447" s="84" t="b">
        <v>0</v>
      </c>
      <c r="F447" s="84" t="b">
        <v>0</v>
      </c>
      <c r="G447" s="84" t="b">
        <v>0</v>
      </c>
    </row>
    <row r="448" spans="1:7" ht="15">
      <c r="A448" s="84" t="s">
        <v>3082</v>
      </c>
      <c r="B448" s="84">
        <v>2</v>
      </c>
      <c r="C448" s="122">
        <v>0.002569163700215792</v>
      </c>
      <c r="D448" s="84" t="s">
        <v>2613</v>
      </c>
      <c r="E448" s="84" t="b">
        <v>0</v>
      </c>
      <c r="F448" s="84" t="b">
        <v>0</v>
      </c>
      <c r="G448" s="84" t="b">
        <v>0</v>
      </c>
    </row>
    <row r="449" spans="1:7" ht="15">
      <c r="A449" s="84" t="s">
        <v>3111</v>
      </c>
      <c r="B449" s="84">
        <v>2</v>
      </c>
      <c r="C449" s="122">
        <v>0.002569163700215792</v>
      </c>
      <c r="D449" s="84" t="s">
        <v>2613</v>
      </c>
      <c r="E449" s="84" t="b">
        <v>0</v>
      </c>
      <c r="F449" s="84" t="b">
        <v>1</v>
      </c>
      <c r="G449" s="84" t="b">
        <v>0</v>
      </c>
    </row>
    <row r="450" spans="1:7" ht="15">
      <c r="A450" s="84" t="s">
        <v>332</v>
      </c>
      <c r="B450" s="84">
        <v>2</v>
      </c>
      <c r="C450" s="122">
        <v>0.002569163700215792</v>
      </c>
      <c r="D450" s="84" t="s">
        <v>2613</v>
      </c>
      <c r="E450" s="84" t="b">
        <v>0</v>
      </c>
      <c r="F450" s="84" t="b">
        <v>0</v>
      </c>
      <c r="G450" s="84" t="b">
        <v>0</v>
      </c>
    </row>
    <row r="451" spans="1:7" ht="15">
      <c r="A451" s="84" t="s">
        <v>333</v>
      </c>
      <c r="B451" s="84">
        <v>2</v>
      </c>
      <c r="C451" s="122">
        <v>0.002569163700215792</v>
      </c>
      <c r="D451" s="84" t="s">
        <v>2613</v>
      </c>
      <c r="E451" s="84" t="b">
        <v>0</v>
      </c>
      <c r="F451" s="84" t="b">
        <v>0</v>
      </c>
      <c r="G451" s="84" t="b">
        <v>0</v>
      </c>
    </row>
    <row r="452" spans="1:7" ht="15">
      <c r="A452" s="84" t="s">
        <v>3101</v>
      </c>
      <c r="B452" s="84">
        <v>2</v>
      </c>
      <c r="C452" s="122">
        <v>0.002569163700215792</v>
      </c>
      <c r="D452" s="84" t="s">
        <v>2613</v>
      </c>
      <c r="E452" s="84" t="b">
        <v>0</v>
      </c>
      <c r="F452" s="84" t="b">
        <v>0</v>
      </c>
      <c r="G452" s="84" t="b">
        <v>0</v>
      </c>
    </row>
    <row r="453" spans="1:7" ht="15">
      <c r="A453" s="84" t="s">
        <v>3094</v>
      </c>
      <c r="B453" s="84">
        <v>2</v>
      </c>
      <c r="C453" s="122">
        <v>0.002569163700215792</v>
      </c>
      <c r="D453" s="84" t="s">
        <v>2613</v>
      </c>
      <c r="E453" s="84" t="b">
        <v>0</v>
      </c>
      <c r="F453" s="84" t="b">
        <v>0</v>
      </c>
      <c r="G453" s="84" t="b">
        <v>0</v>
      </c>
    </row>
    <row r="454" spans="1:7" ht="15">
      <c r="A454" s="84" t="s">
        <v>3059</v>
      </c>
      <c r="B454" s="84">
        <v>2</v>
      </c>
      <c r="C454" s="122">
        <v>0.002569163700215792</v>
      </c>
      <c r="D454" s="84" t="s">
        <v>2613</v>
      </c>
      <c r="E454" s="84" t="b">
        <v>0</v>
      </c>
      <c r="F454" s="84" t="b">
        <v>0</v>
      </c>
      <c r="G454" s="84" t="b">
        <v>0</v>
      </c>
    </row>
    <row r="455" spans="1:7" ht="15">
      <c r="A455" s="84" t="s">
        <v>3078</v>
      </c>
      <c r="B455" s="84">
        <v>2</v>
      </c>
      <c r="C455" s="122">
        <v>0.002569163700215792</v>
      </c>
      <c r="D455" s="84" t="s">
        <v>2613</v>
      </c>
      <c r="E455" s="84" t="b">
        <v>0</v>
      </c>
      <c r="F455" s="84" t="b">
        <v>0</v>
      </c>
      <c r="G455" s="84" t="b">
        <v>0</v>
      </c>
    </row>
    <row r="456" spans="1:7" ht="15">
      <c r="A456" s="84" t="s">
        <v>3076</v>
      </c>
      <c r="B456" s="84">
        <v>2</v>
      </c>
      <c r="C456" s="122">
        <v>0.002569163700215792</v>
      </c>
      <c r="D456" s="84" t="s">
        <v>2613</v>
      </c>
      <c r="E456" s="84" t="b">
        <v>0</v>
      </c>
      <c r="F456" s="84" t="b">
        <v>1</v>
      </c>
      <c r="G456" s="84" t="b">
        <v>0</v>
      </c>
    </row>
    <row r="457" spans="1:7" ht="15">
      <c r="A457" s="84" t="s">
        <v>337</v>
      </c>
      <c r="B457" s="84">
        <v>2</v>
      </c>
      <c r="C457" s="122">
        <v>0.002569163700215792</v>
      </c>
      <c r="D457" s="84" t="s">
        <v>2613</v>
      </c>
      <c r="E457" s="84" t="b">
        <v>0</v>
      </c>
      <c r="F457" s="84" t="b">
        <v>0</v>
      </c>
      <c r="G457" s="84" t="b">
        <v>0</v>
      </c>
    </row>
    <row r="458" spans="1:7" ht="15">
      <c r="A458" s="84" t="s">
        <v>339</v>
      </c>
      <c r="B458" s="84">
        <v>2</v>
      </c>
      <c r="C458" s="122">
        <v>0.002569163700215792</v>
      </c>
      <c r="D458" s="84" t="s">
        <v>2613</v>
      </c>
      <c r="E458" s="84" t="b">
        <v>0</v>
      </c>
      <c r="F458" s="84" t="b">
        <v>0</v>
      </c>
      <c r="G458" s="84" t="b">
        <v>0</v>
      </c>
    </row>
    <row r="459" spans="1:7" ht="15">
      <c r="A459" s="84" t="s">
        <v>3070</v>
      </c>
      <c r="B459" s="84">
        <v>2</v>
      </c>
      <c r="C459" s="122">
        <v>0.002569163700215792</v>
      </c>
      <c r="D459" s="84" t="s">
        <v>2613</v>
      </c>
      <c r="E459" s="84" t="b">
        <v>0</v>
      </c>
      <c r="F459" s="84" t="b">
        <v>0</v>
      </c>
      <c r="G459" s="84" t="b">
        <v>0</v>
      </c>
    </row>
    <row r="460" spans="1:7" ht="15">
      <c r="A460" s="84" t="s">
        <v>3109</v>
      </c>
      <c r="B460" s="84">
        <v>2</v>
      </c>
      <c r="C460" s="122">
        <v>0.0029934484016449414</v>
      </c>
      <c r="D460" s="84" t="s">
        <v>2613</v>
      </c>
      <c r="E460" s="84" t="b">
        <v>0</v>
      </c>
      <c r="F460" s="84" t="b">
        <v>0</v>
      </c>
      <c r="G460" s="84" t="b">
        <v>0</v>
      </c>
    </row>
    <row r="461" spans="1:7" ht="15">
      <c r="A461" s="84" t="s">
        <v>3108</v>
      </c>
      <c r="B461" s="84">
        <v>2</v>
      </c>
      <c r="C461" s="122">
        <v>0.002569163700215792</v>
      </c>
      <c r="D461" s="84" t="s">
        <v>2613</v>
      </c>
      <c r="E461" s="84" t="b">
        <v>0</v>
      </c>
      <c r="F461" s="84" t="b">
        <v>0</v>
      </c>
      <c r="G461" s="84" t="b">
        <v>0</v>
      </c>
    </row>
    <row r="462" spans="1:7" ht="15">
      <c r="A462" s="84" t="s">
        <v>3090</v>
      </c>
      <c r="B462" s="84">
        <v>2</v>
      </c>
      <c r="C462" s="122">
        <v>0.002569163700215792</v>
      </c>
      <c r="D462" s="84" t="s">
        <v>2613</v>
      </c>
      <c r="E462" s="84" t="b">
        <v>0</v>
      </c>
      <c r="F462" s="84" t="b">
        <v>0</v>
      </c>
      <c r="G462" s="84" t="b">
        <v>0</v>
      </c>
    </row>
    <row r="463" spans="1:7" ht="15">
      <c r="A463" s="84" t="s">
        <v>3107</v>
      </c>
      <c r="B463" s="84">
        <v>2</v>
      </c>
      <c r="C463" s="122">
        <v>0.002569163700215792</v>
      </c>
      <c r="D463" s="84" t="s">
        <v>2613</v>
      </c>
      <c r="E463" s="84" t="b">
        <v>0</v>
      </c>
      <c r="F463" s="84" t="b">
        <v>0</v>
      </c>
      <c r="G463" s="84" t="b">
        <v>0</v>
      </c>
    </row>
    <row r="464" spans="1:7" ht="15">
      <c r="A464" s="84" t="s">
        <v>3104</v>
      </c>
      <c r="B464" s="84">
        <v>2</v>
      </c>
      <c r="C464" s="122">
        <v>0.002569163700215792</v>
      </c>
      <c r="D464" s="84" t="s">
        <v>2613</v>
      </c>
      <c r="E464" s="84" t="b">
        <v>0</v>
      </c>
      <c r="F464" s="84" t="b">
        <v>0</v>
      </c>
      <c r="G464" s="84" t="b">
        <v>0</v>
      </c>
    </row>
    <row r="465" spans="1:7" ht="15">
      <c r="A465" s="84" t="s">
        <v>352</v>
      </c>
      <c r="B465" s="84">
        <v>2</v>
      </c>
      <c r="C465" s="122">
        <v>0.002569163700215792</v>
      </c>
      <c r="D465" s="84" t="s">
        <v>2613</v>
      </c>
      <c r="E465" s="84" t="b">
        <v>0</v>
      </c>
      <c r="F465" s="84" t="b">
        <v>0</v>
      </c>
      <c r="G465" s="84" t="b">
        <v>0</v>
      </c>
    </row>
    <row r="466" spans="1:7" ht="15">
      <c r="A466" s="84" t="s">
        <v>3102</v>
      </c>
      <c r="B466" s="84">
        <v>2</v>
      </c>
      <c r="C466" s="122">
        <v>0.002569163700215792</v>
      </c>
      <c r="D466" s="84" t="s">
        <v>2613</v>
      </c>
      <c r="E466" s="84" t="b">
        <v>0</v>
      </c>
      <c r="F466" s="84" t="b">
        <v>0</v>
      </c>
      <c r="G466" s="84" t="b">
        <v>0</v>
      </c>
    </row>
    <row r="467" spans="1:7" ht="15">
      <c r="A467" s="84" t="s">
        <v>250</v>
      </c>
      <c r="B467" s="84">
        <v>2</v>
      </c>
      <c r="C467" s="122">
        <v>0.0029934484016449414</v>
      </c>
      <c r="D467" s="84" t="s">
        <v>2613</v>
      </c>
      <c r="E467" s="84" t="b">
        <v>0</v>
      </c>
      <c r="F467" s="84" t="b">
        <v>0</v>
      </c>
      <c r="G467" s="84" t="b">
        <v>0</v>
      </c>
    </row>
    <row r="468" spans="1:7" ht="15">
      <c r="A468" s="84" t="s">
        <v>3068</v>
      </c>
      <c r="B468" s="84">
        <v>2</v>
      </c>
      <c r="C468" s="122">
        <v>0.002569163700215792</v>
      </c>
      <c r="D468" s="84" t="s">
        <v>2613</v>
      </c>
      <c r="E468" s="84" t="b">
        <v>0</v>
      </c>
      <c r="F468" s="84" t="b">
        <v>0</v>
      </c>
      <c r="G468" s="84" t="b">
        <v>0</v>
      </c>
    </row>
    <row r="469" spans="1:7" ht="15">
      <c r="A469" s="84" t="s">
        <v>358</v>
      </c>
      <c r="B469" s="84">
        <v>2</v>
      </c>
      <c r="C469" s="122">
        <v>0.002569163700215792</v>
      </c>
      <c r="D469" s="84" t="s">
        <v>2613</v>
      </c>
      <c r="E469" s="84" t="b">
        <v>0</v>
      </c>
      <c r="F469" s="84" t="b">
        <v>0</v>
      </c>
      <c r="G469" s="84" t="b">
        <v>0</v>
      </c>
    </row>
    <row r="470" spans="1:7" ht="15">
      <c r="A470" s="84" t="s">
        <v>3093</v>
      </c>
      <c r="B470" s="84">
        <v>2</v>
      </c>
      <c r="C470" s="122">
        <v>0.002569163700215792</v>
      </c>
      <c r="D470" s="84" t="s">
        <v>2613</v>
      </c>
      <c r="E470" s="84" t="b">
        <v>0</v>
      </c>
      <c r="F470" s="84" t="b">
        <v>0</v>
      </c>
      <c r="G470" s="84" t="b">
        <v>0</v>
      </c>
    </row>
    <row r="471" spans="1:7" ht="15">
      <c r="A471" s="84" t="s">
        <v>3061</v>
      </c>
      <c r="B471" s="84">
        <v>2</v>
      </c>
      <c r="C471" s="122">
        <v>0.002569163700215792</v>
      </c>
      <c r="D471" s="84" t="s">
        <v>2613</v>
      </c>
      <c r="E471" s="84" t="b">
        <v>0</v>
      </c>
      <c r="F471" s="84" t="b">
        <v>0</v>
      </c>
      <c r="G471" s="84" t="b">
        <v>0</v>
      </c>
    </row>
    <row r="472" spans="1:7" ht="15">
      <c r="A472" s="84" t="s">
        <v>364</v>
      </c>
      <c r="B472" s="84">
        <v>2</v>
      </c>
      <c r="C472" s="122">
        <v>0.0029934484016449414</v>
      </c>
      <c r="D472" s="84" t="s">
        <v>2613</v>
      </c>
      <c r="E472" s="84" t="b">
        <v>0</v>
      </c>
      <c r="F472" s="84" t="b">
        <v>0</v>
      </c>
      <c r="G472" s="84" t="b">
        <v>0</v>
      </c>
    </row>
    <row r="473" spans="1:7" ht="15">
      <c r="A473" s="84" t="s">
        <v>366</v>
      </c>
      <c r="B473" s="84">
        <v>2</v>
      </c>
      <c r="C473" s="122">
        <v>0.002569163700215792</v>
      </c>
      <c r="D473" s="84" t="s">
        <v>2613</v>
      </c>
      <c r="E473" s="84" t="b">
        <v>0</v>
      </c>
      <c r="F473" s="84" t="b">
        <v>0</v>
      </c>
      <c r="G473" s="84" t="b">
        <v>0</v>
      </c>
    </row>
    <row r="474" spans="1:7" ht="15">
      <c r="A474" s="84" t="s">
        <v>3021</v>
      </c>
      <c r="B474" s="84">
        <v>2</v>
      </c>
      <c r="C474" s="122">
        <v>0.002569163700215792</v>
      </c>
      <c r="D474" s="84" t="s">
        <v>2613</v>
      </c>
      <c r="E474" s="84" t="b">
        <v>0</v>
      </c>
      <c r="F474" s="84" t="b">
        <v>0</v>
      </c>
      <c r="G474" s="84" t="b">
        <v>0</v>
      </c>
    </row>
    <row r="475" spans="1:7" ht="15">
      <c r="A475" s="84" t="s">
        <v>3086</v>
      </c>
      <c r="B475" s="84">
        <v>2</v>
      </c>
      <c r="C475" s="122">
        <v>0.0029934484016449414</v>
      </c>
      <c r="D475" s="84" t="s">
        <v>2613</v>
      </c>
      <c r="E475" s="84" t="b">
        <v>0</v>
      </c>
      <c r="F475" s="84" t="b">
        <v>0</v>
      </c>
      <c r="G475" s="84" t="b">
        <v>0</v>
      </c>
    </row>
    <row r="476" spans="1:7" ht="15">
      <c r="A476" s="84" t="s">
        <v>3087</v>
      </c>
      <c r="B476" s="84">
        <v>2</v>
      </c>
      <c r="C476" s="122">
        <v>0.002569163700215792</v>
      </c>
      <c r="D476" s="84" t="s">
        <v>2613</v>
      </c>
      <c r="E476" s="84" t="b">
        <v>0</v>
      </c>
      <c r="F476" s="84" t="b">
        <v>0</v>
      </c>
      <c r="G476" s="84" t="b">
        <v>0</v>
      </c>
    </row>
    <row r="477" spans="1:7" ht="15">
      <c r="A477" s="84" t="s">
        <v>3054</v>
      </c>
      <c r="B477" s="84">
        <v>2</v>
      </c>
      <c r="C477" s="122">
        <v>0.002569163700215792</v>
      </c>
      <c r="D477" s="84" t="s">
        <v>2613</v>
      </c>
      <c r="E477" s="84" t="b">
        <v>1</v>
      </c>
      <c r="F477" s="84" t="b">
        <v>0</v>
      </c>
      <c r="G477" s="84" t="b">
        <v>0</v>
      </c>
    </row>
    <row r="478" spans="1:7" ht="15">
      <c r="A478" s="84" t="s">
        <v>295</v>
      </c>
      <c r="B478" s="84">
        <v>2</v>
      </c>
      <c r="C478" s="122">
        <v>0.002569163700215792</v>
      </c>
      <c r="D478" s="84" t="s">
        <v>2613</v>
      </c>
      <c r="E478" s="84" t="b">
        <v>0</v>
      </c>
      <c r="F478" s="84" t="b">
        <v>0</v>
      </c>
      <c r="G478" s="84" t="b">
        <v>0</v>
      </c>
    </row>
    <row r="479" spans="1:7" ht="15">
      <c r="A479" s="84" t="s">
        <v>370</v>
      </c>
      <c r="B479" s="84">
        <v>2</v>
      </c>
      <c r="C479" s="122">
        <v>0.002569163700215792</v>
      </c>
      <c r="D479" s="84" t="s">
        <v>2613</v>
      </c>
      <c r="E479" s="84" t="b">
        <v>0</v>
      </c>
      <c r="F479" s="84" t="b">
        <v>0</v>
      </c>
      <c r="G479" s="84" t="b">
        <v>0</v>
      </c>
    </row>
    <row r="480" spans="1:7" ht="15">
      <c r="A480" s="84" t="s">
        <v>3063</v>
      </c>
      <c r="B480" s="84">
        <v>2</v>
      </c>
      <c r="C480" s="122">
        <v>0.002569163700215792</v>
      </c>
      <c r="D480" s="84" t="s">
        <v>2613</v>
      </c>
      <c r="E480" s="84" t="b">
        <v>0</v>
      </c>
      <c r="F480" s="84" t="b">
        <v>1</v>
      </c>
      <c r="G480" s="84" t="b">
        <v>0</v>
      </c>
    </row>
    <row r="481" spans="1:7" ht="15">
      <c r="A481" s="84" t="s">
        <v>378</v>
      </c>
      <c r="B481" s="84">
        <v>2</v>
      </c>
      <c r="C481" s="122">
        <v>0.0029934484016449414</v>
      </c>
      <c r="D481" s="84" t="s">
        <v>2613</v>
      </c>
      <c r="E481" s="84" t="b">
        <v>0</v>
      </c>
      <c r="F481" s="84" t="b">
        <v>0</v>
      </c>
      <c r="G481" s="84" t="b">
        <v>0</v>
      </c>
    </row>
    <row r="482" spans="1:7" ht="15">
      <c r="A482" s="84" t="s">
        <v>3057</v>
      </c>
      <c r="B482" s="84">
        <v>2</v>
      </c>
      <c r="C482" s="122">
        <v>0.002569163700215792</v>
      </c>
      <c r="D482" s="84" t="s">
        <v>2613</v>
      </c>
      <c r="E482" s="84" t="b">
        <v>0</v>
      </c>
      <c r="F482" s="84" t="b">
        <v>0</v>
      </c>
      <c r="G482" s="84" t="b">
        <v>0</v>
      </c>
    </row>
    <row r="483" spans="1:7" ht="15">
      <c r="A483" s="84" t="s">
        <v>389</v>
      </c>
      <c r="B483" s="84">
        <v>2</v>
      </c>
      <c r="C483" s="122">
        <v>0.002569163700215792</v>
      </c>
      <c r="D483" s="84" t="s">
        <v>2613</v>
      </c>
      <c r="E483" s="84" t="b">
        <v>0</v>
      </c>
      <c r="F483" s="84" t="b">
        <v>0</v>
      </c>
      <c r="G483" s="84" t="b">
        <v>0</v>
      </c>
    </row>
    <row r="484" spans="1:7" ht="15">
      <c r="A484" s="84" t="s">
        <v>3060</v>
      </c>
      <c r="B484" s="84">
        <v>2</v>
      </c>
      <c r="C484" s="122">
        <v>0.0029934484016449414</v>
      </c>
      <c r="D484" s="84" t="s">
        <v>2613</v>
      </c>
      <c r="E484" s="84" t="b">
        <v>0</v>
      </c>
      <c r="F484" s="84" t="b">
        <v>0</v>
      </c>
      <c r="G484" s="84" t="b">
        <v>0</v>
      </c>
    </row>
    <row r="485" spans="1:7" ht="15">
      <c r="A485" s="84" t="s">
        <v>3052</v>
      </c>
      <c r="B485" s="84">
        <v>2</v>
      </c>
      <c r="C485" s="122">
        <v>0.002569163700215792</v>
      </c>
      <c r="D485" s="84" t="s">
        <v>2613</v>
      </c>
      <c r="E485" s="84" t="b">
        <v>0</v>
      </c>
      <c r="F485" s="84" t="b">
        <v>1</v>
      </c>
      <c r="G485" s="84" t="b">
        <v>0</v>
      </c>
    </row>
    <row r="486" spans="1:7" ht="15">
      <c r="A486" s="84" t="s">
        <v>3112</v>
      </c>
      <c r="B486" s="84">
        <v>2</v>
      </c>
      <c r="C486" s="122">
        <v>0.002569163700215792</v>
      </c>
      <c r="D486" s="84" t="s">
        <v>2613</v>
      </c>
      <c r="E486" s="84" t="b">
        <v>0</v>
      </c>
      <c r="F486" s="84" t="b">
        <v>0</v>
      </c>
      <c r="G486" s="84" t="b">
        <v>0</v>
      </c>
    </row>
    <row r="487" spans="1:7" ht="15">
      <c r="A487" s="84" t="s">
        <v>598</v>
      </c>
      <c r="B487" s="84">
        <v>2</v>
      </c>
      <c r="C487" s="122">
        <v>0.002569163700215792</v>
      </c>
      <c r="D487" s="84" t="s">
        <v>2613</v>
      </c>
      <c r="E487" s="84" t="b">
        <v>0</v>
      </c>
      <c r="F487" s="84" t="b">
        <v>0</v>
      </c>
      <c r="G487" s="84" t="b">
        <v>0</v>
      </c>
    </row>
    <row r="488" spans="1:7" ht="15">
      <c r="A488" s="84" t="s">
        <v>2695</v>
      </c>
      <c r="B488" s="84">
        <v>2</v>
      </c>
      <c r="C488" s="122">
        <v>0.0029934484016449414</v>
      </c>
      <c r="D488" s="84" t="s">
        <v>2613</v>
      </c>
      <c r="E488" s="84" t="b">
        <v>0</v>
      </c>
      <c r="F488" s="84" t="b">
        <v>0</v>
      </c>
      <c r="G488" s="84" t="b">
        <v>0</v>
      </c>
    </row>
    <row r="489" spans="1:7" ht="15">
      <c r="A489" s="84" t="s">
        <v>2703</v>
      </c>
      <c r="B489" s="84">
        <v>2</v>
      </c>
      <c r="C489" s="122">
        <v>0.002569163700215792</v>
      </c>
      <c r="D489" s="84" t="s">
        <v>2613</v>
      </c>
      <c r="E489" s="84" t="b">
        <v>0</v>
      </c>
      <c r="F489" s="84" t="b">
        <v>0</v>
      </c>
      <c r="G489" s="84" t="b">
        <v>0</v>
      </c>
    </row>
    <row r="490" spans="1:7" ht="15">
      <c r="A490" s="84" t="s">
        <v>3152</v>
      </c>
      <c r="B490" s="84">
        <v>2</v>
      </c>
      <c r="C490" s="122">
        <v>0.0029934484016449414</v>
      </c>
      <c r="D490" s="84" t="s">
        <v>2613</v>
      </c>
      <c r="E490" s="84" t="b">
        <v>0</v>
      </c>
      <c r="F490" s="84" t="b">
        <v>1</v>
      </c>
      <c r="G490" s="84" t="b">
        <v>0</v>
      </c>
    </row>
    <row r="491" spans="1:7" ht="15">
      <c r="A491" s="84" t="s">
        <v>241</v>
      </c>
      <c r="B491" s="84">
        <v>5</v>
      </c>
      <c r="C491" s="122">
        <v>0</v>
      </c>
      <c r="D491" s="84" t="s">
        <v>2614</v>
      </c>
      <c r="E491" s="84" t="b">
        <v>0</v>
      </c>
      <c r="F491" s="84" t="b">
        <v>0</v>
      </c>
      <c r="G491" s="84" t="b">
        <v>0</v>
      </c>
    </row>
    <row r="492" spans="1:7" ht="15">
      <c r="A492" s="84" t="s">
        <v>245</v>
      </c>
      <c r="B492" s="84">
        <v>4</v>
      </c>
      <c r="C492" s="122">
        <v>0.0054597190427074045</v>
      </c>
      <c r="D492" s="84" t="s">
        <v>2614</v>
      </c>
      <c r="E492" s="84" t="b">
        <v>0</v>
      </c>
      <c r="F492" s="84" t="b">
        <v>0</v>
      </c>
      <c r="G492" s="84" t="b">
        <v>0</v>
      </c>
    </row>
    <row r="493" spans="1:7" ht="15">
      <c r="A493" s="84" t="s">
        <v>276</v>
      </c>
      <c r="B493" s="84">
        <v>3</v>
      </c>
      <c r="C493" s="122">
        <v>0.00937389082886013</v>
      </c>
      <c r="D493" s="84" t="s">
        <v>2614</v>
      </c>
      <c r="E493" s="84" t="b">
        <v>0</v>
      </c>
      <c r="F493" s="84" t="b">
        <v>0</v>
      </c>
      <c r="G493" s="84" t="b">
        <v>0</v>
      </c>
    </row>
    <row r="494" spans="1:7" ht="15">
      <c r="A494" s="84" t="s">
        <v>2743</v>
      </c>
      <c r="B494" s="84">
        <v>3</v>
      </c>
      <c r="C494" s="122">
        <v>0.029533943845183895</v>
      </c>
      <c r="D494" s="84" t="s">
        <v>2614</v>
      </c>
      <c r="E494" s="84" t="b">
        <v>0</v>
      </c>
      <c r="F494" s="84" t="b">
        <v>0</v>
      </c>
      <c r="G494" s="84" t="b">
        <v>0</v>
      </c>
    </row>
    <row r="495" spans="1:7" ht="15">
      <c r="A495" s="84" t="s">
        <v>2744</v>
      </c>
      <c r="B495" s="84">
        <v>3</v>
      </c>
      <c r="C495" s="122">
        <v>0.029533943845183895</v>
      </c>
      <c r="D495" s="84" t="s">
        <v>2614</v>
      </c>
      <c r="E495" s="84" t="b">
        <v>0</v>
      </c>
      <c r="F495" s="84" t="b">
        <v>0</v>
      </c>
      <c r="G495" s="84" t="b">
        <v>0</v>
      </c>
    </row>
    <row r="496" spans="1:7" ht="15">
      <c r="A496" s="84" t="s">
        <v>2745</v>
      </c>
      <c r="B496" s="84">
        <v>2</v>
      </c>
      <c r="C496" s="122">
        <v>0.011209577709071482</v>
      </c>
      <c r="D496" s="84" t="s">
        <v>2614</v>
      </c>
      <c r="E496" s="84" t="b">
        <v>0</v>
      </c>
      <c r="F496" s="84" t="b">
        <v>0</v>
      </c>
      <c r="G496" s="84" t="b">
        <v>0</v>
      </c>
    </row>
    <row r="497" spans="1:7" ht="15">
      <c r="A497" s="84" t="s">
        <v>2746</v>
      </c>
      <c r="B497" s="84">
        <v>2</v>
      </c>
      <c r="C497" s="122">
        <v>0.019689295896789263</v>
      </c>
      <c r="D497" s="84" t="s">
        <v>2614</v>
      </c>
      <c r="E497" s="84" t="b">
        <v>0</v>
      </c>
      <c r="F497" s="84" t="b">
        <v>0</v>
      </c>
      <c r="G497" s="84" t="b">
        <v>0</v>
      </c>
    </row>
    <row r="498" spans="1:7" ht="15">
      <c r="A498" s="84" t="s">
        <v>241</v>
      </c>
      <c r="B498" s="84">
        <v>5</v>
      </c>
      <c r="C498" s="122">
        <v>0</v>
      </c>
      <c r="D498" s="84" t="s">
        <v>2616</v>
      </c>
      <c r="E498" s="84" t="b">
        <v>0</v>
      </c>
      <c r="F498" s="84" t="b">
        <v>0</v>
      </c>
      <c r="G498" s="84" t="b">
        <v>0</v>
      </c>
    </row>
    <row r="499" spans="1:7" ht="15">
      <c r="A499" s="84" t="s">
        <v>251</v>
      </c>
      <c r="B499" s="84">
        <v>3</v>
      </c>
      <c r="C499" s="122">
        <v>0.020798320276533413</v>
      </c>
      <c r="D499" s="84" t="s">
        <v>2616</v>
      </c>
      <c r="E499" s="84" t="b">
        <v>0</v>
      </c>
      <c r="F499" s="84" t="b">
        <v>0</v>
      </c>
      <c r="G499" s="84" t="b">
        <v>0</v>
      </c>
    </row>
    <row r="500" spans="1:7" ht="15">
      <c r="A500" s="84" t="s">
        <v>241</v>
      </c>
      <c r="B500" s="84">
        <v>3</v>
      </c>
      <c r="C500" s="122">
        <v>0</v>
      </c>
      <c r="D500" s="84" t="s">
        <v>2617</v>
      </c>
      <c r="E500" s="84" t="b">
        <v>0</v>
      </c>
      <c r="F500" s="84" t="b">
        <v>0</v>
      </c>
      <c r="G500" s="84" t="b">
        <v>0</v>
      </c>
    </row>
    <row r="501" spans="1:7" ht="15">
      <c r="A501" s="84" t="s">
        <v>255</v>
      </c>
      <c r="B501" s="84">
        <v>2</v>
      </c>
      <c r="C501" s="122">
        <v>0.017609125905568124</v>
      </c>
      <c r="D501" s="84" t="s">
        <v>2617</v>
      </c>
      <c r="E501" s="84" t="b">
        <v>0</v>
      </c>
      <c r="F501" s="84" t="b">
        <v>0</v>
      </c>
      <c r="G501" s="84" t="b">
        <v>0</v>
      </c>
    </row>
    <row r="502" spans="1:7" ht="15">
      <c r="A502" s="84" t="s">
        <v>241</v>
      </c>
      <c r="B502" s="84">
        <v>6</v>
      </c>
      <c r="C502" s="122">
        <v>0</v>
      </c>
      <c r="D502" s="84" t="s">
        <v>2618</v>
      </c>
      <c r="E502" s="84" t="b">
        <v>0</v>
      </c>
      <c r="F502" s="84" t="b">
        <v>0</v>
      </c>
      <c r="G502" s="84" t="b">
        <v>0</v>
      </c>
    </row>
    <row r="503" spans="1:7" ht="15">
      <c r="A503" s="84" t="s">
        <v>2751</v>
      </c>
      <c r="B503" s="84">
        <v>5</v>
      </c>
      <c r="C503" s="122">
        <v>0.005998579246032183</v>
      </c>
      <c r="D503" s="84" t="s">
        <v>2618</v>
      </c>
      <c r="E503" s="84" t="b">
        <v>0</v>
      </c>
      <c r="F503" s="84" t="b">
        <v>0</v>
      </c>
      <c r="G503" s="84" t="b">
        <v>0</v>
      </c>
    </row>
    <row r="504" spans="1:7" ht="15">
      <c r="A504" s="84" t="s">
        <v>249</v>
      </c>
      <c r="B504" s="84">
        <v>5</v>
      </c>
      <c r="C504" s="122">
        <v>0.005998579246032183</v>
      </c>
      <c r="D504" s="84" t="s">
        <v>2618</v>
      </c>
      <c r="E504" s="84" t="b">
        <v>0</v>
      </c>
      <c r="F504" s="84" t="b">
        <v>0</v>
      </c>
      <c r="G504" s="84" t="b">
        <v>0</v>
      </c>
    </row>
    <row r="505" spans="1:7" ht="15">
      <c r="A505" s="84" t="s">
        <v>2752</v>
      </c>
      <c r="B505" s="84">
        <v>5</v>
      </c>
      <c r="C505" s="122">
        <v>0.005998579246032183</v>
      </c>
      <c r="D505" s="84" t="s">
        <v>2618</v>
      </c>
      <c r="E505" s="84" t="b">
        <v>0</v>
      </c>
      <c r="F505" s="84" t="b">
        <v>0</v>
      </c>
      <c r="G505" s="84" t="b">
        <v>0</v>
      </c>
    </row>
    <row r="506" spans="1:7" ht="15">
      <c r="A506" s="84" t="s">
        <v>2753</v>
      </c>
      <c r="B506" s="84">
        <v>5</v>
      </c>
      <c r="C506" s="122">
        <v>0.005998579246032183</v>
      </c>
      <c r="D506" s="84" t="s">
        <v>2618</v>
      </c>
      <c r="E506" s="84" t="b">
        <v>0</v>
      </c>
      <c r="F506" s="84" t="b">
        <v>0</v>
      </c>
      <c r="G506" s="84" t="b">
        <v>0</v>
      </c>
    </row>
    <row r="507" spans="1:7" ht="15">
      <c r="A507" s="84" t="s">
        <v>2754</v>
      </c>
      <c r="B507" s="84">
        <v>5</v>
      </c>
      <c r="C507" s="122">
        <v>0.005998579246032183</v>
      </c>
      <c r="D507" s="84" t="s">
        <v>2618</v>
      </c>
      <c r="E507" s="84" t="b">
        <v>0</v>
      </c>
      <c r="F507" s="84" t="b">
        <v>0</v>
      </c>
      <c r="G507" s="84" t="b">
        <v>0</v>
      </c>
    </row>
    <row r="508" spans="1:7" ht="15">
      <c r="A508" s="84" t="s">
        <v>2755</v>
      </c>
      <c r="B508" s="84">
        <v>5</v>
      </c>
      <c r="C508" s="122">
        <v>0.005998579246032183</v>
      </c>
      <c r="D508" s="84" t="s">
        <v>2618</v>
      </c>
      <c r="E508" s="84" t="b">
        <v>0</v>
      </c>
      <c r="F508" s="84" t="b">
        <v>0</v>
      </c>
      <c r="G508" s="84" t="b">
        <v>0</v>
      </c>
    </row>
    <row r="509" spans="1:7" ht="15">
      <c r="A509" s="84" t="s">
        <v>2756</v>
      </c>
      <c r="B509" s="84">
        <v>5</v>
      </c>
      <c r="C509" s="122">
        <v>0.005998579246032183</v>
      </c>
      <c r="D509" s="84" t="s">
        <v>2618</v>
      </c>
      <c r="E509" s="84" t="b">
        <v>0</v>
      </c>
      <c r="F509" s="84" t="b">
        <v>0</v>
      </c>
      <c r="G509" s="84" t="b">
        <v>0</v>
      </c>
    </row>
    <row r="510" spans="1:7" ht="15">
      <c r="A510" s="84" t="s">
        <v>2757</v>
      </c>
      <c r="B510" s="84">
        <v>5</v>
      </c>
      <c r="C510" s="122">
        <v>0.005998579246032183</v>
      </c>
      <c r="D510" s="84" t="s">
        <v>2618</v>
      </c>
      <c r="E510" s="84" t="b">
        <v>0</v>
      </c>
      <c r="F510" s="84" t="b">
        <v>0</v>
      </c>
      <c r="G510" s="84" t="b">
        <v>0</v>
      </c>
    </row>
    <row r="511" spans="1:7" ht="15">
      <c r="A511" s="84" t="s">
        <v>2734</v>
      </c>
      <c r="B511" s="84">
        <v>5</v>
      </c>
      <c r="C511" s="122">
        <v>0.005998579246032183</v>
      </c>
      <c r="D511" s="84" t="s">
        <v>2618</v>
      </c>
      <c r="E511" s="84" t="b">
        <v>0</v>
      </c>
      <c r="F511" s="84" t="b">
        <v>0</v>
      </c>
      <c r="G511" s="84" t="b">
        <v>0</v>
      </c>
    </row>
    <row r="512" spans="1:7" ht="15">
      <c r="A512" s="84" t="s">
        <v>2978</v>
      </c>
      <c r="B512" s="84">
        <v>5</v>
      </c>
      <c r="C512" s="122">
        <v>0.005998579246032183</v>
      </c>
      <c r="D512" s="84" t="s">
        <v>2618</v>
      </c>
      <c r="E512" s="84" t="b">
        <v>0</v>
      </c>
      <c r="F512" s="84" t="b">
        <v>0</v>
      </c>
      <c r="G512" s="84" t="b">
        <v>0</v>
      </c>
    </row>
    <row r="513" spans="1:7" ht="15">
      <c r="A513" s="84" t="s">
        <v>2968</v>
      </c>
      <c r="B513" s="84">
        <v>5</v>
      </c>
      <c r="C513" s="122">
        <v>0.005998579246032183</v>
      </c>
      <c r="D513" s="84" t="s">
        <v>2618</v>
      </c>
      <c r="E513" s="84" t="b">
        <v>0</v>
      </c>
      <c r="F513" s="84" t="b">
        <v>0</v>
      </c>
      <c r="G513" s="84" t="b">
        <v>0</v>
      </c>
    </row>
    <row r="514" spans="1:7" ht="15">
      <c r="A514" s="84" t="s">
        <v>2989</v>
      </c>
      <c r="B514" s="84">
        <v>5</v>
      </c>
      <c r="C514" s="122">
        <v>0.005998579246032183</v>
      </c>
      <c r="D514" s="84" t="s">
        <v>2618</v>
      </c>
      <c r="E514" s="84" t="b">
        <v>0</v>
      </c>
      <c r="F514" s="84" t="b">
        <v>0</v>
      </c>
      <c r="G514" s="84" t="b">
        <v>0</v>
      </c>
    </row>
    <row r="515" spans="1:7" ht="15">
      <c r="A515" s="84" t="s">
        <v>241</v>
      </c>
      <c r="B515" s="84">
        <v>2</v>
      </c>
      <c r="C515" s="122">
        <v>0</v>
      </c>
      <c r="D515" s="84" t="s">
        <v>2621</v>
      </c>
      <c r="E515" s="84" t="b">
        <v>0</v>
      </c>
      <c r="F515" s="84" t="b">
        <v>0</v>
      </c>
      <c r="G515" s="84" t="b">
        <v>0</v>
      </c>
    </row>
    <row r="516" spans="1:7" ht="15">
      <c r="A516" s="84" t="s">
        <v>2761</v>
      </c>
      <c r="B516" s="84">
        <v>2</v>
      </c>
      <c r="C516" s="122">
        <v>0.018244242161453407</v>
      </c>
      <c r="D516" s="84" t="s">
        <v>2621</v>
      </c>
      <c r="E516" s="84" t="b">
        <v>0</v>
      </c>
      <c r="F516" s="84" t="b">
        <v>0</v>
      </c>
      <c r="G516" s="84" t="b">
        <v>0</v>
      </c>
    </row>
    <row r="517" spans="1:7" ht="15">
      <c r="A517" s="84" t="s">
        <v>2763</v>
      </c>
      <c r="B517" s="84">
        <v>3</v>
      </c>
      <c r="C517" s="122">
        <v>0</v>
      </c>
      <c r="D517" s="84" t="s">
        <v>2622</v>
      </c>
      <c r="E517" s="84" t="b">
        <v>0</v>
      </c>
      <c r="F517" s="84" t="b">
        <v>0</v>
      </c>
      <c r="G517" s="84" t="b">
        <v>0</v>
      </c>
    </row>
    <row r="518" spans="1:7" ht="15">
      <c r="A518" s="84" t="s">
        <v>2764</v>
      </c>
      <c r="B518" s="84">
        <v>2</v>
      </c>
      <c r="C518" s="122">
        <v>0</v>
      </c>
      <c r="D518" s="84" t="s">
        <v>2622</v>
      </c>
      <c r="E518" s="84" t="b">
        <v>0</v>
      </c>
      <c r="F518" s="84" t="b">
        <v>0</v>
      </c>
      <c r="G518" s="84" t="b">
        <v>0</v>
      </c>
    </row>
    <row r="519" spans="1:7" ht="15">
      <c r="A519" s="84" t="s">
        <v>2773</v>
      </c>
      <c r="B519" s="84">
        <v>2</v>
      </c>
      <c r="C519" s="122">
        <v>0</v>
      </c>
      <c r="D519" s="84" t="s">
        <v>2623</v>
      </c>
      <c r="E519" s="84" t="b">
        <v>0</v>
      </c>
      <c r="F519" s="84" t="b">
        <v>0</v>
      </c>
      <c r="G519" s="84" t="b">
        <v>0</v>
      </c>
    </row>
    <row r="520" spans="1:7" ht="15">
      <c r="A520" s="84" t="s">
        <v>241</v>
      </c>
      <c r="B520" s="84">
        <v>2</v>
      </c>
      <c r="C520" s="122">
        <v>0</v>
      </c>
      <c r="D520" s="84" t="s">
        <v>2624</v>
      </c>
      <c r="E520" s="84" t="b">
        <v>0</v>
      </c>
      <c r="F520" s="84" t="b">
        <v>0</v>
      </c>
      <c r="G520" s="84" t="b">
        <v>0</v>
      </c>
    </row>
    <row r="521" spans="1:7" ht="15">
      <c r="A521" s="84" t="s">
        <v>315</v>
      </c>
      <c r="B521" s="84">
        <v>2</v>
      </c>
      <c r="C521" s="122">
        <v>0</v>
      </c>
      <c r="D521" s="84" t="s">
        <v>2624</v>
      </c>
      <c r="E521" s="84" t="b">
        <v>0</v>
      </c>
      <c r="F521" s="84" t="b">
        <v>0</v>
      </c>
      <c r="G521" s="84" t="b">
        <v>0</v>
      </c>
    </row>
    <row r="522" spans="1:7" ht="15">
      <c r="A522" s="84" t="s">
        <v>2775</v>
      </c>
      <c r="B522" s="84">
        <v>2</v>
      </c>
      <c r="C522" s="122">
        <v>0</v>
      </c>
      <c r="D522" s="84" t="s">
        <v>2626</v>
      </c>
      <c r="E522" s="84" t="b">
        <v>0</v>
      </c>
      <c r="F522" s="84" t="b">
        <v>0</v>
      </c>
      <c r="G5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3166</v>
      </c>
      <c r="B1" s="13" t="s">
        <v>3167</v>
      </c>
      <c r="C1" s="13" t="s">
        <v>3160</v>
      </c>
      <c r="D1" s="13" t="s">
        <v>3161</v>
      </c>
      <c r="E1" s="13" t="s">
        <v>3168</v>
      </c>
      <c r="F1" s="13" t="s">
        <v>144</v>
      </c>
      <c r="G1" s="13" t="s">
        <v>3169</v>
      </c>
      <c r="H1" s="13" t="s">
        <v>3170</v>
      </c>
      <c r="I1" s="13" t="s">
        <v>3171</v>
      </c>
      <c r="J1" s="13" t="s">
        <v>3172</v>
      </c>
      <c r="K1" s="13" t="s">
        <v>3173</v>
      </c>
      <c r="L1" s="13" t="s">
        <v>3174</v>
      </c>
    </row>
    <row r="2" spans="1:12" ht="15">
      <c r="A2" s="84" t="s">
        <v>2751</v>
      </c>
      <c r="B2" s="84" t="s">
        <v>249</v>
      </c>
      <c r="C2" s="84">
        <v>6</v>
      </c>
      <c r="D2" s="122">
        <v>0.005005362492217502</v>
      </c>
      <c r="E2" s="122">
        <v>2.3469115526394133</v>
      </c>
      <c r="F2" s="84" t="s">
        <v>3162</v>
      </c>
      <c r="G2" s="84" t="b">
        <v>0</v>
      </c>
      <c r="H2" s="84" t="b">
        <v>0</v>
      </c>
      <c r="I2" s="84" t="b">
        <v>0</v>
      </c>
      <c r="J2" s="84" t="b">
        <v>0</v>
      </c>
      <c r="K2" s="84" t="b">
        <v>0</v>
      </c>
      <c r="L2" s="84" t="b">
        <v>0</v>
      </c>
    </row>
    <row r="3" spans="1:12" ht="15">
      <c r="A3" s="84" t="s">
        <v>249</v>
      </c>
      <c r="B3" s="84" t="s">
        <v>2752</v>
      </c>
      <c r="C3" s="84">
        <v>6</v>
      </c>
      <c r="D3" s="122">
        <v>0.005005362492217502</v>
      </c>
      <c r="E3" s="122">
        <v>2.4138583422700264</v>
      </c>
      <c r="F3" s="84" t="s">
        <v>3162</v>
      </c>
      <c r="G3" s="84" t="b">
        <v>0</v>
      </c>
      <c r="H3" s="84" t="b">
        <v>0</v>
      </c>
      <c r="I3" s="84" t="b">
        <v>0</v>
      </c>
      <c r="J3" s="84" t="b">
        <v>0</v>
      </c>
      <c r="K3" s="84" t="b">
        <v>0</v>
      </c>
      <c r="L3" s="84" t="b">
        <v>0</v>
      </c>
    </row>
    <row r="4" spans="1:12" ht="15">
      <c r="A4" s="84" t="s">
        <v>2752</v>
      </c>
      <c r="B4" s="84" t="s">
        <v>2753</v>
      </c>
      <c r="C4" s="84">
        <v>6</v>
      </c>
      <c r="D4" s="122">
        <v>0.005005362492217502</v>
      </c>
      <c r="E4" s="122">
        <v>2.4138583422700264</v>
      </c>
      <c r="F4" s="84" t="s">
        <v>3162</v>
      </c>
      <c r="G4" s="84" t="b">
        <v>0</v>
      </c>
      <c r="H4" s="84" t="b">
        <v>0</v>
      </c>
      <c r="I4" s="84" t="b">
        <v>0</v>
      </c>
      <c r="J4" s="84" t="b">
        <v>0</v>
      </c>
      <c r="K4" s="84" t="b">
        <v>0</v>
      </c>
      <c r="L4" s="84" t="b">
        <v>0</v>
      </c>
    </row>
    <row r="5" spans="1:12" ht="15">
      <c r="A5" s="84" t="s">
        <v>2753</v>
      </c>
      <c r="B5" s="84" t="s">
        <v>2754</v>
      </c>
      <c r="C5" s="84">
        <v>6</v>
      </c>
      <c r="D5" s="122">
        <v>0.005005362492217502</v>
      </c>
      <c r="E5" s="122">
        <v>2.4138583422700264</v>
      </c>
      <c r="F5" s="84" t="s">
        <v>3162</v>
      </c>
      <c r="G5" s="84" t="b">
        <v>0</v>
      </c>
      <c r="H5" s="84" t="b">
        <v>0</v>
      </c>
      <c r="I5" s="84" t="b">
        <v>0</v>
      </c>
      <c r="J5" s="84" t="b">
        <v>0</v>
      </c>
      <c r="K5" s="84" t="b">
        <v>0</v>
      </c>
      <c r="L5" s="84" t="b">
        <v>0</v>
      </c>
    </row>
    <row r="6" spans="1:12" ht="15">
      <c r="A6" s="84" t="s">
        <v>2754</v>
      </c>
      <c r="B6" s="84" t="s">
        <v>2755</v>
      </c>
      <c r="C6" s="84">
        <v>6</v>
      </c>
      <c r="D6" s="122">
        <v>0.005005362492217502</v>
      </c>
      <c r="E6" s="122">
        <v>2.4138583422700264</v>
      </c>
      <c r="F6" s="84" t="s">
        <v>3162</v>
      </c>
      <c r="G6" s="84" t="b">
        <v>0</v>
      </c>
      <c r="H6" s="84" t="b">
        <v>0</v>
      </c>
      <c r="I6" s="84" t="b">
        <v>0</v>
      </c>
      <c r="J6" s="84" t="b">
        <v>0</v>
      </c>
      <c r="K6" s="84" t="b">
        <v>0</v>
      </c>
      <c r="L6" s="84" t="b">
        <v>0</v>
      </c>
    </row>
    <row r="7" spans="1:12" ht="15">
      <c r="A7" s="84" t="s">
        <v>2755</v>
      </c>
      <c r="B7" s="84" t="s">
        <v>2756</v>
      </c>
      <c r="C7" s="84">
        <v>6</v>
      </c>
      <c r="D7" s="122">
        <v>0.005005362492217502</v>
      </c>
      <c r="E7" s="122">
        <v>2.3469115526394133</v>
      </c>
      <c r="F7" s="84" t="s">
        <v>3162</v>
      </c>
      <c r="G7" s="84" t="b">
        <v>0</v>
      </c>
      <c r="H7" s="84" t="b">
        <v>0</v>
      </c>
      <c r="I7" s="84" t="b">
        <v>0</v>
      </c>
      <c r="J7" s="84" t="b">
        <v>0</v>
      </c>
      <c r="K7" s="84" t="b">
        <v>0</v>
      </c>
      <c r="L7" s="84" t="b">
        <v>0</v>
      </c>
    </row>
    <row r="8" spans="1:12" ht="15">
      <c r="A8" s="84" t="s">
        <v>2756</v>
      </c>
      <c r="B8" s="84" t="s">
        <v>2757</v>
      </c>
      <c r="C8" s="84">
        <v>6</v>
      </c>
      <c r="D8" s="122">
        <v>0.005005362492217502</v>
      </c>
      <c r="E8" s="122">
        <v>2.3469115526394133</v>
      </c>
      <c r="F8" s="84" t="s">
        <v>3162</v>
      </c>
      <c r="G8" s="84" t="b">
        <v>0</v>
      </c>
      <c r="H8" s="84" t="b">
        <v>0</v>
      </c>
      <c r="I8" s="84" t="b">
        <v>0</v>
      </c>
      <c r="J8" s="84" t="b">
        <v>0</v>
      </c>
      <c r="K8" s="84" t="b">
        <v>0</v>
      </c>
      <c r="L8" s="84" t="b">
        <v>0</v>
      </c>
    </row>
    <row r="9" spans="1:12" ht="15">
      <c r="A9" s="84" t="s">
        <v>2757</v>
      </c>
      <c r="B9" s="84" t="s">
        <v>2734</v>
      </c>
      <c r="C9" s="84">
        <v>6</v>
      </c>
      <c r="D9" s="122">
        <v>0.005005362492217502</v>
      </c>
      <c r="E9" s="122">
        <v>1.729611594754714</v>
      </c>
      <c r="F9" s="84" t="s">
        <v>3162</v>
      </c>
      <c r="G9" s="84" t="b">
        <v>0</v>
      </c>
      <c r="H9" s="84" t="b">
        <v>0</v>
      </c>
      <c r="I9" s="84" t="b">
        <v>0</v>
      </c>
      <c r="J9" s="84" t="b">
        <v>0</v>
      </c>
      <c r="K9" s="84" t="b">
        <v>0</v>
      </c>
      <c r="L9" s="84" t="b">
        <v>0</v>
      </c>
    </row>
    <row r="10" spans="1:12" ht="15">
      <c r="A10" s="84" t="s">
        <v>2734</v>
      </c>
      <c r="B10" s="84" t="s">
        <v>2978</v>
      </c>
      <c r="C10" s="84">
        <v>6</v>
      </c>
      <c r="D10" s="122">
        <v>0.005005362492217502</v>
      </c>
      <c r="E10" s="122">
        <v>1.7448515613114508</v>
      </c>
      <c r="F10" s="84" t="s">
        <v>3162</v>
      </c>
      <c r="G10" s="84" t="b">
        <v>0</v>
      </c>
      <c r="H10" s="84" t="b">
        <v>0</v>
      </c>
      <c r="I10" s="84" t="b">
        <v>0</v>
      </c>
      <c r="J10" s="84" t="b">
        <v>0</v>
      </c>
      <c r="K10" s="84" t="b">
        <v>0</v>
      </c>
      <c r="L10" s="84" t="b">
        <v>0</v>
      </c>
    </row>
    <row r="11" spans="1:12" ht="15">
      <c r="A11" s="84" t="s">
        <v>2978</v>
      </c>
      <c r="B11" s="84" t="s">
        <v>2968</v>
      </c>
      <c r="C11" s="84">
        <v>6</v>
      </c>
      <c r="D11" s="122">
        <v>0.005005362492217502</v>
      </c>
      <c r="E11" s="122">
        <v>2.1920095926536702</v>
      </c>
      <c r="F11" s="84" t="s">
        <v>3162</v>
      </c>
      <c r="G11" s="84" t="b">
        <v>0</v>
      </c>
      <c r="H11" s="84" t="b">
        <v>0</v>
      </c>
      <c r="I11" s="84" t="b">
        <v>0</v>
      </c>
      <c r="J11" s="84" t="b">
        <v>0</v>
      </c>
      <c r="K11" s="84" t="b">
        <v>0</v>
      </c>
      <c r="L11" s="84" t="b">
        <v>0</v>
      </c>
    </row>
    <row r="12" spans="1:12" ht="15">
      <c r="A12" s="84" t="s">
        <v>2973</v>
      </c>
      <c r="B12" s="84" t="s">
        <v>2975</v>
      </c>
      <c r="C12" s="84">
        <v>5</v>
      </c>
      <c r="D12" s="122">
        <v>0.004401447353309887</v>
      </c>
      <c r="E12" s="122">
        <v>2.3346770962224017</v>
      </c>
      <c r="F12" s="84" t="s">
        <v>3162</v>
      </c>
      <c r="G12" s="84" t="b">
        <v>1</v>
      </c>
      <c r="H12" s="84" t="b">
        <v>0</v>
      </c>
      <c r="I12" s="84" t="b">
        <v>0</v>
      </c>
      <c r="J12" s="84" t="b">
        <v>0</v>
      </c>
      <c r="K12" s="84" t="b">
        <v>0</v>
      </c>
      <c r="L12" s="84" t="b">
        <v>0</v>
      </c>
    </row>
    <row r="13" spans="1:12" ht="15">
      <c r="A13" s="84" t="s">
        <v>241</v>
      </c>
      <c r="B13" s="84" t="s">
        <v>2751</v>
      </c>
      <c r="C13" s="84">
        <v>5</v>
      </c>
      <c r="D13" s="122">
        <v>0.004401447353309887</v>
      </c>
      <c r="E13" s="122">
        <v>1.4438215656474698</v>
      </c>
      <c r="F13" s="84" t="s">
        <v>3162</v>
      </c>
      <c r="G13" s="84" t="b">
        <v>0</v>
      </c>
      <c r="H13" s="84" t="b">
        <v>0</v>
      </c>
      <c r="I13" s="84" t="b">
        <v>0</v>
      </c>
      <c r="J13" s="84" t="b">
        <v>0</v>
      </c>
      <c r="K13" s="84" t="b">
        <v>0</v>
      </c>
      <c r="L13" s="84" t="b">
        <v>0</v>
      </c>
    </row>
    <row r="14" spans="1:12" ht="15">
      <c r="A14" s="84" t="s">
        <v>2968</v>
      </c>
      <c r="B14" s="84" t="s">
        <v>2989</v>
      </c>
      <c r="C14" s="84">
        <v>5</v>
      </c>
      <c r="D14" s="122">
        <v>0.004401447353309887</v>
      </c>
      <c r="E14" s="122">
        <v>2.2889196056617265</v>
      </c>
      <c r="F14" s="84" t="s">
        <v>3162</v>
      </c>
      <c r="G14" s="84" t="b">
        <v>0</v>
      </c>
      <c r="H14" s="84" t="b">
        <v>0</v>
      </c>
      <c r="I14" s="84" t="b">
        <v>0</v>
      </c>
      <c r="J14" s="84" t="b">
        <v>0</v>
      </c>
      <c r="K14" s="84" t="b">
        <v>0</v>
      </c>
      <c r="L14" s="84" t="b">
        <v>0</v>
      </c>
    </row>
    <row r="15" spans="1:12" ht="15">
      <c r="A15" s="84" t="s">
        <v>2744</v>
      </c>
      <c r="B15" s="84" t="s">
        <v>2744</v>
      </c>
      <c r="C15" s="84">
        <v>5</v>
      </c>
      <c r="D15" s="122">
        <v>0.005558922654857407</v>
      </c>
      <c r="E15" s="122">
        <v>2.1427915699834887</v>
      </c>
      <c r="F15" s="84" t="s">
        <v>3162</v>
      </c>
      <c r="G15" s="84" t="b">
        <v>0</v>
      </c>
      <c r="H15" s="84" t="b">
        <v>0</v>
      </c>
      <c r="I15" s="84" t="b">
        <v>0</v>
      </c>
      <c r="J15" s="84" t="b">
        <v>0</v>
      </c>
      <c r="K15" s="84" t="b">
        <v>0</v>
      </c>
      <c r="L15" s="84" t="b">
        <v>0</v>
      </c>
    </row>
    <row r="16" spans="1:12" ht="15">
      <c r="A16" s="84" t="s">
        <v>241</v>
      </c>
      <c r="B16" s="84" t="s">
        <v>245</v>
      </c>
      <c r="C16" s="84">
        <v>3</v>
      </c>
      <c r="D16" s="122">
        <v>0.003028039004684634</v>
      </c>
      <c r="E16" s="122">
        <v>1.4650108647174078</v>
      </c>
      <c r="F16" s="84" t="s">
        <v>3162</v>
      </c>
      <c r="G16" s="84" t="b">
        <v>0</v>
      </c>
      <c r="H16" s="84" t="b">
        <v>0</v>
      </c>
      <c r="I16" s="84" t="b">
        <v>0</v>
      </c>
      <c r="J16" s="84" t="b">
        <v>0</v>
      </c>
      <c r="K16" s="84" t="b">
        <v>0</v>
      </c>
      <c r="L16" s="84" t="b">
        <v>0</v>
      </c>
    </row>
    <row r="17" spans="1:12" ht="15">
      <c r="A17" s="84" t="s">
        <v>2734</v>
      </c>
      <c r="B17" s="84" t="s">
        <v>2991</v>
      </c>
      <c r="C17" s="84">
        <v>2</v>
      </c>
      <c r="D17" s="122">
        <v>0.002223569061942963</v>
      </c>
      <c r="E17" s="122">
        <v>1.5687603022557697</v>
      </c>
      <c r="F17" s="84" t="s">
        <v>3162</v>
      </c>
      <c r="G17" s="84" t="b">
        <v>0</v>
      </c>
      <c r="H17" s="84" t="b">
        <v>0</v>
      </c>
      <c r="I17" s="84" t="b">
        <v>0</v>
      </c>
      <c r="J17" s="84" t="b">
        <v>0</v>
      </c>
      <c r="K17" s="84" t="b">
        <v>0</v>
      </c>
      <c r="L17" s="84" t="b">
        <v>0</v>
      </c>
    </row>
    <row r="18" spans="1:12" ht="15">
      <c r="A18" s="84" t="s">
        <v>3053</v>
      </c>
      <c r="B18" s="84" t="s">
        <v>2971</v>
      </c>
      <c r="C18" s="84">
        <v>2</v>
      </c>
      <c r="D18" s="122">
        <v>0.002223569061942963</v>
      </c>
      <c r="E18" s="122">
        <v>2.3469115526394133</v>
      </c>
      <c r="F18" s="84" t="s">
        <v>3162</v>
      </c>
      <c r="G18" s="84" t="b">
        <v>0</v>
      </c>
      <c r="H18" s="84" t="b">
        <v>0</v>
      </c>
      <c r="I18" s="84" t="b">
        <v>0</v>
      </c>
      <c r="J18" s="84" t="b">
        <v>0</v>
      </c>
      <c r="K18" s="84" t="b">
        <v>0</v>
      </c>
      <c r="L18" s="84" t="b">
        <v>0</v>
      </c>
    </row>
    <row r="19" spans="1:12" ht="15">
      <c r="A19" s="84" t="s">
        <v>396</v>
      </c>
      <c r="B19" s="84" t="s">
        <v>2734</v>
      </c>
      <c r="C19" s="84">
        <v>2</v>
      </c>
      <c r="D19" s="122">
        <v>0.002223569061942963</v>
      </c>
      <c r="E19" s="122">
        <v>1.428581599090733</v>
      </c>
      <c r="F19" s="84" t="s">
        <v>3162</v>
      </c>
      <c r="G19" s="84" t="b">
        <v>0</v>
      </c>
      <c r="H19" s="84" t="b">
        <v>0</v>
      </c>
      <c r="I19" s="84" t="b">
        <v>0</v>
      </c>
      <c r="J19" s="84" t="b">
        <v>0</v>
      </c>
      <c r="K19" s="84" t="b">
        <v>0</v>
      </c>
      <c r="L19" s="84" t="b">
        <v>0</v>
      </c>
    </row>
    <row r="20" spans="1:12" ht="15">
      <c r="A20" s="84" t="s">
        <v>251</v>
      </c>
      <c r="B20" s="84" t="s">
        <v>2734</v>
      </c>
      <c r="C20" s="84">
        <v>2</v>
      </c>
      <c r="D20" s="122">
        <v>0.002223569061942963</v>
      </c>
      <c r="E20" s="122">
        <v>0.9892489052604702</v>
      </c>
      <c r="F20" s="84" t="s">
        <v>3162</v>
      </c>
      <c r="G20" s="84" t="b">
        <v>0</v>
      </c>
      <c r="H20" s="84" t="b">
        <v>0</v>
      </c>
      <c r="I20" s="84" t="b">
        <v>0</v>
      </c>
      <c r="J20" s="84" t="b">
        <v>0</v>
      </c>
      <c r="K20" s="84" t="b">
        <v>0</v>
      </c>
      <c r="L20" s="84" t="b">
        <v>0</v>
      </c>
    </row>
    <row r="21" spans="1:12" ht="15">
      <c r="A21" s="84" t="s">
        <v>369</v>
      </c>
      <c r="B21" s="84" t="s">
        <v>295</v>
      </c>
      <c r="C21" s="84">
        <v>2</v>
      </c>
      <c r="D21" s="122">
        <v>0.002223569061942963</v>
      </c>
      <c r="E21" s="122">
        <v>2.4930395883176515</v>
      </c>
      <c r="F21" s="84" t="s">
        <v>3162</v>
      </c>
      <c r="G21" s="84" t="b">
        <v>0</v>
      </c>
      <c r="H21" s="84" t="b">
        <v>0</v>
      </c>
      <c r="I21" s="84" t="b">
        <v>0</v>
      </c>
      <c r="J21" s="84" t="b">
        <v>0</v>
      </c>
      <c r="K21" s="84" t="b">
        <v>0</v>
      </c>
      <c r="L21" s="84" t="b">
        <v>0</v>
      </c>
    </row>
    <row r="22" spans="1:12" ht="15">
      <c r="A22" s="84" t="s">
        <v>3097</v>
      </c>
      <c r="B22" s="84" t="s">
        <v>3098</v>
      </c>
      <c r="C22" s="84">
        <v>2</v>
      </c>
      <c r="D22" s="122">
        <v>0.002223569061942963</v>
      </c>
      <c r="E22" s="122">
        <v>2.890979596989689</v>
      </c>
      <c r="F22" s="84" t="s">
        <v>3162</v>
      </c>
      <c r="G22" s="84" t="b">
        <v>0</v>
      </c>
      <c r="H22" s="84" t="b">
        <v>0</v>
      </c>
      <c r="I22" s="84" t="b">
        <v>0</v>
      </c>
      <c r="J22" s="84" t="b">
        <v>0</v>
      </c>
      <c r="K22" s="84" t="b">
        <v>0</v>
      </c>
      <c r="L22" s="84" t="b">
        <v>0</v>
      </c>
    </row>
    <row r="23" spans="1:12" ht="15">
      <c r="A23" s="84" t="s">
        <v>3100</v>
      </c>
      <c r="B23" s="84" t="s">
        <v>3003</v>
      </c>
      <c r="C23" s="84">
        <v>2</v>
      </c>
      <c r="D23" s="122">
        <v>0.002223569061942963</v>
      </c>
      <c r="E23" s="122">
        <v>2.5899496013257077</v>
      </c>
      <c r="F23" s="84" t="s">
        <v>3162</v>
      </c>
      <c r="G23" s="84" t="b">
        <v>1</v>
      </c>
      <c r="H23" s="84" t="b">
        <v>0</v>
      </c>
      <c r="I23" s="84" t="b">
        <v>0</v>
      </c>
      <c r="J23" s="84" t="b">
        <v>0</v>
      </c>
      <c r="K23" s="84" t="b">
        <v>0</v>
      </c>
      <c r="L23" s="84" t="b">
        <v>0</v>
      </c>
    </row>
    <row r="24" spans="1:12" ht="15">
      <c r="A24" s="84" t="s">
        <v>2741</v>
      </c>
      <c r="B24" s="84" t="s">
        <v>3032</v>
      </c>
      <c r="C24" s="84">
        <v>2</v>
      </c>
      <c r="D24" s="122">
        <v>0.002223569061942963</v>
      </c>
      <c r="E24" s="122">
        <v>2.061675824158664</v>
      </c>
      <c r="F24" s="84" t="s">
        <v>3162</v>
      </c>
      <c r="G24" s="84" t="b">
        <v>0</v>
      </c>
      <c r="H24" s="84" t="b">
        <v>1</v>
      </c>
      <c r="I24" s="84" t="b">
        <v>0</v>
      </c>
      <c r="J24" s="84" t="b">
        <v>1</v>
      </c>
      <c r="K24" s="84" t="b">
        <v>0</v>
      </c>
      <c r="L24" s="84" t="b">
        <v>0</v>
      </c>
    </row>
    <row r="25" spans="1:12" ht="15">
      <c r="A25" s="84" t="s">
        <v>3008</v>
      </c>
      <c r="B25" s="84" t="s">
        <v>3001</v>
      </c>
      <c r="C25" s="84">
        <v>2</v>
      </c>
      <c r="D25" s="122">
        <v>0.002223569061942963</v>
      </c>
      <c r="E25" s="122">
        <v>2.2889196056617265</v>
      </c>
      <c r="F25" s="84" t="s">
        <v>3162</v>
      </c>
      <c r="G25" s="84" t="b">
        <v>0</v>
      </c>
      <c r="H25" s="84" t="b">
        <v>0</v>
      </c>
      <c r="I25" s="84" t="b">
        <v>0</v>
      </c>
      <c r="J25" s="84" t="b">
        <v>0</v>
      </c>
      <c r="K25" s="84" t="b">
        <v>0</v>
      </c>
      <c r="L25" s="84" t="b">
        <v>0</v>
      </c>
    </row>
    <row r="26" spans="1:12" ht="15">
      <c r="A26" s="84" t="s">
        <v>2734</v>
      </c>
      <c r="B26" s="84" t="s">
        <v>2992</v>
      </c>
      <c r="C26" s="84">
        <v>2</v>
      </c>
      <c r="D26" s="122">
        <v>0.002223569061942963</v>
      </c>
      <c r="E26" s="122">
        <v>1.4438215656474698</v>
      </c>
      <c r="F26" s="84" t="s">
        <v>3162</v>
      </c>
      <c r="G26" s="84" t="b">
        <v>0</v>
      </c>
      <c r="H26" s="84" t="b">
        <v>0</v>
      </c>
      <c r="I26" s="84" t="b">
        <v>0</v>
      </c>
      <c r="J26" s="84" t="b">
        <v>0</v>
      </c>
      <c r="K26" s="84" t="b">
        <v>0</v>
      </c>
      <c r="L26" s="84" t="b">
        <v>0</v>
      </c>
    </row>
    <row r="27" spans="1:12" ht="15">
      <c r="A27" s="84" t="s">
        <v>251</v>
      </c>
      <c r="B27" s="84" t="s">
        <v>328</v>
      </c>
      <c r="C27" s="84">
        <v>2</v>
      </c>
      <c r="D27" s="122">
        <v>0.002223569061942963</v>
      </c>
      <c r="E27" s="122">
        <v>1.974525648439764</v>
      </c>
      <c r="F27" s="84" t="s">
        <v>3162</v>
      </c>
      <c r="G27" s="84" t="b">
        <v>0</v>
      </c>
      <c r="H27" s="84" t="b">
        <v>0</v>
      </c>
      <c r="I27" s="84" t="b">
        <v>0</v>
      </c>
      <c r="J27" s="84" t="b">
        <v>0</v>
      </c>
      <c r="K27" s="84" t="b">
        <v>0</v>
      </c>
      <c r="L27" s="84" t="b">
        <v>0</v>
      </c>
    </row>
    <row r="28" spans="1:12" ht="15">
      <c r="A28" s="84" t="s">
        <v>328</v>
      </c>
      <c r="B28" s="84" t="s">
        <v>327</v>
      </c>
      <c r="C28" s="84">
        <v>2</v>
      </c>
      <c r="D28" s="122">
        <v>0.002223569061942963</v>
      </c>
      <c r="E28" s="122">
        <v>2.7148883379340076</v>
      </c>
      <c r="F28" s="84" t="s">
        <v>3162</v>
      </c>
      <c r="G28" s="84" t="b">
        <v>0</v>
      </c>
      <c r="H28" s="84" t="b">
        <v>0</v>
      </c>
      <c r="I28" s="84" t="b">
        <v>0</v>
      </c>
      <c r="J28" s="84" t="b">
        <v>0</v>
      </c>
      <c r="K28" s="84" t="b">
        <v>0</v>
      </c>
      <c r="L28" s="84" t="b">
        <v>0</v>
      </c>
    </row>
    <row r="29" spans="1:12" ht="15">
      <c r="A29" s="84" t="s">
        <v>241</v>
      </c>
      <c r="B29" s="84" t="s">
        <v>251</v>
      </c>
      <c r="C29" s="84">
        <v>2</v>
      </c>
      <c r="D29" s="122">
        <v>0.002223569061942963</v>
      </c>
      <c r="E29" s="122">
        <v>1.2889196056617265</v>
      </c>
      <c r="F29" s="84" t="s">
        <v>3162</v>
      </c>
      <c r="G29" s="84" t="b">
        <v>0</v>
      </c>
      <c r="H29" s="84" t="b">
        <v>0</v>
      </c>
      <c r="I29" s="84" t="b">
        <v>0</v>
      </c>
      <c r="J29" s="84" t="b">
        <v>0</v>
      </c>
      <c r="K29" s="84" t="b">
        <v>0</v>
      </c>
      <c r="L29" s="84" t="b">
        <v>0</v>
      </c>
    </row>
    <row r="30" spans="1:12" ht="15">
      <c r="A30" s="84" t="s">
        <v>2745</v>
      </c>
      <c r="B30" s="84" t="s">
        <v>3120</v>
      </c>
      <c r="C30" s="84">
        <v>2</v>
      </c>
      <c r="D30" s="122">
        <v>0.002223569061942963</v>
      </c>
      <c r="E30" s="122">
        <v>2.4930395883176515</v>
      </c>
      <c r="F30" s="84" t="s">
        <v>3162</v>
      </c>
      <c r="G30" s="84" t="b">
        <v>0</v>
      </c>
      <c r="H30" s="84" t="b">
        <v>0</v>
      </c>
      <c r="I30" s="84" t="b">
        <v>0</v>
      </c>
      <c r="J30" s="84" t="b">
        <v>0</v>
      </c>
      <c r="K30" s="84" t="b">
        <v>0</v>
      </c>
      <c r="L30" s="84" t="b">
        <v>0</v>
      </c>
    </row>
    <row r="31" spans="1:12" ht="15">
      <c r="A31" s="84" t="s">
        <v>3122</v>
      </c>
      <c r="B31" s="84" t="s">
        <v>3123</v>
      </c>
      <c r="C31" s="84">
        <v>2</v>
      </c>
      <c r="D31" s="122">
        <v>0.002223569061942963</v>
      </c>
      <c r="E31" s="122">
        <v>2.890979596989689</v>
      </c>
      <c r="F31" s="84" t="s">
        <v>3162</v>
      </c>
      <c r="G31" s="84" t="b">
        <v>0</v>
      </c>
      <c r="H31" s="84" t="b">
        <v>0</v>
      </c>
      <c r="I31" s="84" t="b">
        <v>0</v>
      </c>
      <c r="J31" s="84" t="b">
        <v>0</v>
      </c>
      <c r="K31" s="84" t="b">
        <v>0</v>
      </c>
      <c r="L31" s="84" t="b">
        <v>0</v>
      </c>
    </row>
    <row r="32" spans="1:12" ht="15">
      <c r="A32" s="84" t="s">
        <v>3002</v>
      </c>
      <c r="B32" s="84" t="s">
        <v>2764</v>
      </c>
      <c r="C32" s="84">
        <v>2</v>
      </c>
      <c r="D32" s="122">
        <v>0.002223569061942963</v>
      </c>
      <c r="E32" s="122">
        <v>2.045881556975432</v>
      </c>
      <c r="F32" s="84" t="s">
        <v>3162</v>
      </c>
      <c r="G32" s="84" t="b">
        <v>0</v>
      </c>
      <c r="H32" s="84" t="b">
        <v>0</v>
      </c>
      <c r="I32" s="84" t="b">
        <v>0</v>
      </c>
      <c r="J32" s="84" t="b">
        <v>0</v>
      </c>
      <c r="K32" s="84" t="b">
        <v>0</v>
      </c>
      <c r="L32" s="84" t="b">
        <v>0</v>
      </c>
    </row>
    <row r="33" spans="1:12" ht="15">
      <c r="A33" s="84" t="s">
        <v>245</v>
      </c>
      <c r="B33" s="84" t="s">
        <v>316</v>
      </c>
      <c r="C33" s="84">
        <v>2</v>
      </c>
      <c r="D33" s="122">
        <v>0.002223569061942963</v>
      </c>
      <c r="E33" s="122">
        <v>2.170820293583732</v>
      </c>
      <c r="F33" s="84" t="s">
        <v>3162</v>
      </c>
      <c r="G33" s="84" t="b">
        <v>0</v>
      </c>
      <c r="H33" s="84" t="b">
        <v>0</v>
      </c>
      <c r="I33" s="84" t="b">
        <v>0</v>
      </c>
      <c r="J33" s="84" t="b">
        <v>0</v>
      </c>
      <c r="K33" s="84" t="b">
        <v>0</v>
      </c>
      <c r="L33" s="84" t="b">
        <v>0</v>
      </c>
    </row>
    <row r="34" spans="1:12" ht="15">
      <c r="A34" s="84" t="s">
        <v>241</v>
      </c>
      <c r="B34" s="84" t="s">
        <v>315</v>
      </c>
      <c r="C34" s="84">
        <v>2</v>
      </c>
      <c r="D34" s="122">
        <v>0.002223569061942963</v>
      </c>
      <c r="E34" s="122">
        <v>1.1128283466060453</v>
      </c>
      <c r="F34" s="84" t="s">
        <v>3162</v>
      </c>
      <c r="G34" s="84" t="b">
        <v>0</v>
      </c>
      <c r="H34" s="84" t="b">
        <v>0</v>
      </c>
      <c r="I34" s="84" t="b">
        <v>0</v>
      </c>
      <c r="J34" s="84" t="b">
        <v>0</v>
      </c>
      <c r="K34" s="84" t="b">
        <v>0</v>
      </c>
      <c r="L34" s="84" t="b">
        <v>0</v>
      </c>
    </row>
    <row r="35" spans="1:12" ht="15">
      <c r="A35" s="84" t="s">
        <v>2735</v>
      </c>
      <c r="B35" s="84" t="s">
        <v>2986</v>
      </c>
      <c r="C35" s="84">
        <v>2</v>
      </c>
      <c r="D35" s="122">
        <v>0.002223569061942963</v>
      </c>
      <c r="E35" s="122">
        <v>1.6479415483033946</v>
      </c>
      <c r="F35" s="84" t="s">
        <v>3162</v>
      </c>
      <c r="G35" s="84" t="b">
        <v>1</v>
      </c>
      <c r="H35" s="84" t="b">
        <v>0</v>
      </c>
      <c r="I35" s="84" t="b">
        <v>0</v>
      </c>
      <c r="J35" s="84" t="b">
        <v>0</v>
      </c>
      <c r="K35" s="84" t="b">
        <v>0</v>
      </c>
      <c r="L35" s="84" t="b">
        <v>0</v>
      </c>
    </row>
    <row r="36" spans="1:12" ht="15">
      <c r="A36" s="84" t="s">
        <v>255</v>
      </c>
      <c r="B36" s="84" t="s">
        <v>310</v>
      </c>
      <c r="C36" s="84">
        <v>2</v>
      </c>
      <c r="D36" s="122">
        <v>0.002223569061942963</v>
      </c>
      <c r="E36" s="122">
        <v>2.045881556975432</v>
      </c>
      <c r="F36" s="84" t="s">
        <v>3162</v>
      </c>
      <c r="G36" s="84" t="b">
        <v>0</v>
      </c>
      <c r="H36" s="84" t="b">
        <v>0</v>
      </c>
      <c r="I36" s="84" t="b">
        <v>0</v>
      </c>
      <c r="J36" s="84" t="b">
        <v>0</v>
      </c>
      <c r="K36" s="84" t="b">
        <v>0</v>
      </c>
      <c r="L36" s="84" t="b">
        <v>0</v>
      </c>
    </row>
    <row r="37" spans="1:12" ht="15">
      <c r="A37" s="84" t="s">
        <v>241</v>
      </c>
      <c r="B37" s="84" t="s">
        <v>255</v>
      </c>
      <c r="C37" s="84">
        <v>2</v>
      </c>
      <c r="D37" s="122">
        <v>0.002223569061942963</v>
      </c>
      <c r="E37" s="122">
        <v>0.9878896099977453</v>
      </c>
      <c r="F37" s="84" t="s">
        <v>3162</v>
      </c>
      <c r="G37" s="84" t="b">
        <v>0</v>
      </c>
      <c r="H37" s="84" t="b">
        <v>0</v>
      </c>
      <c r="I37" s="84" t="b">
        <v>0</v>
      </c>
      <c r="J37" s="84" t="b">
        <v>0</v>
      </c>
      <c r="K37" s="84" t="b">
        <v>0</v>
      </c>
      <c r="L37" s="84" t="b">
        <v>0</v>
      </c>
    </row>
    <row r="38" spans="1:12" ht="15">
      <c r="A38" s="84" t="s">
        <v>2736</v>
      </c>
      <c r="B38" s="84" t="s">
        <v>2735</v>
      </c>
      <c r="C38" s="84">
        <v>2</v>
      </c>
      <c r="D38" s="122">
        <v>0.002223569061942963</v>
      </c>
      <c r="E38" s="122">
        <v>1.2677303065917884</v>
      </c>
      <c r="F38" s="84" t="s">
        <v>3162</v>
      </c>
      <c r="G38" s="84" t="b">
        <v>1</v>
      </c>
      <c r="H38" s="84" t="b">
        <v>0</v>
      </c>
      <c r="I38" s="84" t="b">
        <v>0</v>
      </c>
      <c r="J38" s="84" t="b">
        <v>1</v>
      </c>
      <c r="K38" s="84" t="b">
        <v>0</v>
      </c>
      <c r="L38" s="84" t="b">
        <v>0</v>
      </c>
    </row>
    <row r="39" spans="1:12" ht="15">
      <c r="A39" s="84" t="s">
        <v>3026</v>
      </c>
      <c r="B39" s="84" t="s">
        <v>2974</v>
      </c>
      <c r="C39" s="84">
        <v>2</v>
      </c>
      <c r="D39" s="122">
        <v>0.002223569061942963</v>
      </c>
      <c r="E39" s="122">
        <v>2.170820293583732</v>
      </c>
      <c r="F39" s="84" t="s">
        <v>3162</v>
      </c>
      <c r="G39" s="84" t="b">
        <v>0</v>
      </c>
      <c r="H39" s="84" t="b">
        <v>0</v>
      </c>
      <c r="I39" s="84" t="b">
        <v>0</v>
      </c>
      <c r="J39" s="84" t="b">
        <v>0</v>
      </c>
      <c r="K39" s="84" t="b">
        <v>0</v>
      </c>
      <c r="L39" s="84" t="b">
        <v>0</v>
      </c>
    </row>
    <row r="40" spans="1:12" ht="15">
      <c r="A40" s="84" t="s">
        <v>3141</v>
      </c>
      <c r="B40" s="84" t="s">
        <v>3142</v>
      </c>
      <c r="C40" s="84">
        <v>2</v>
      </c>
      <c r="D40" s="122">
        <v>0.0025738075676602183</v>
      </c>
      <c r="E40" s="122">
        <v>2.890979596989689</v>
      </c>
      <c r="F40" s="84" t="s">
        <v>3162</v>
      </c>
      <c r="G40" s="84" t="b">
        <v>0</v>
      </c>
      <c r="H40" s="84" t="b">
        <v>0</v>
      </c>
      <c r="I40" s="84" t="b">
        <v>0</v>
      </c>
      <c r="J40" s="84" t="b">
        <v>0</v>
      </c>
      <c r="K40" s="84" t="b">
        <v>0</v>
      </c>
      <c r="L40" s="84" t="b">
        <v>0</v>
      </c>
    </row>
    <row r="41" spans="1:12" ht="15">
      <c r="A41" s="84" t="s">
        <v>304</v>
      </c>
      <c r="B41" s="84" t="s">
        <v>303</v>
      </c>
      <c r="C41" s="84">
        <v>2</v>
      </c>
      <c r="D41" s="122">
        <v>0.002223569061942963</v>
      </c>
      <c r="E41" s="122">
        <v>2.890979596989689</v>
      </c>
      <c r="F41" s="84" t="s">
        <v>3162</v>
      </c>
      <c r="G41" s="84" t="b">
        <v>0</v>
      </c>
      <c r="H41" s="84" t="b">
        <v>0</v>
      </c>
      <c r="I41" s="84" t="b">
        <v>0</v>
      </c>
      <c r="J41" s="84" t="b">
        <v>0</v>
      </c>
      <c r="K41" s="84" t="b">
        <v>0</v>
      </c>
      <c r="L41" s="84" t="b">
        <v>0</v>
      </c>
    </row>
    <row r="42" spans="1:12" ht="15">
      <c r="A42" s="84" t="s">
        <v>2969</v>
      </c>
      <c r="B42" s="84" t="s">
        <v>2974</v>
      </c>
      <c r="C42" s="84">
        <v>2</v>
      </c>
      <c r="D42" s="122">
        <v>0.002223569061942963</v>
      </c>
      <c r="E42" s="122">
        <v>1.6479415483033946</v>
      </c>
      <c r="F42" s="84" t="s">
        <v>3162</v>
      </c>
      <c r="G42" s="84" t="b">
        <v>1</v>
      </c>
      <c r="H42" s="84" t="b">
        <v>0</v>
      </c>
      <c r="I42" s="84" t="b">
        <v>0</v>
      </c>
      <c r="J42" s="84" t="b">
        <v>0</v>
      </c>
      <c r="K42" s="84" t="b">
        <v>0</v>
      </c>
      <c r="L42" s="84" t="b">
        <v>0</v>
      </c>
    </row>
    <row r="43" spans="1:12" ht="15">
      <c r="A43" s="84" t="s">
        <v>2974</v>
      </c>
      <c r="B43" s="84" t="s">
        <v>3147</v>
      </c>
      <c r="C43" s="84">
        <v>2</v>
      </c>
      <c r="D43" s="122">
        <v>0.002223569061942963</v>
      </c>
      <c r="E43" s="122">
        <v>2.3469115526394133</v>
      </c>
      <c r="F43" s="84" t="s">
        <v>3162</v>
      </c>
      <c r="G43" s="84" t="b">
        <v>0</v>
      </c>
      <c r="H43" s="84" t="b">
        <v>0</v>
      </c>
      <c r="I43" s="84" t="b">
        <v>0</v>
      </c>
      <c r="J43" s="84" t="b">
        <v>0</v>
      </c>
      <c r="K43" s="84" t="b">
        <v>0</v>
      </c>
      <c r="L43" s="84" t="b">
        <v>0</v>
      </c>
    </row>
    <row r="44" spans="1:12" ht="15">
      <c r="A44" s="84" t="s">
        <v>3147</v>
      </c>
      <c r="B44" s="84" t="s">
        <v>3042</v>
      </c>
      <c r="C44" s="84">
        <v>2</v>
      </c>
      <c r="D44" s="122">
        <v>0.002223569061942963</v>
      </c>
      <c r="E44" s="122">
        <v>2.7148883379340076</v>
      </c>
      <c r="F44" s="84" t="s">
        <v>3162</v>
      </c>
      <c r="G44" s="84" t="b">
        <v>0</v>
      </c>
      <c r="H44" s="84" t="b">
        <v>0</v>
      </c>
      <c r="I44" s="84" t="b">
        <v>0</v>
      </c>
      <c r="J44" s="84" t="b">
        <v>0</v>
      </c>
      <c r="K44" s="84" t="b">
        <v>0</v>
      </c>
      <c r="L44" s="84" t="b">
        <v>0</v>
      </c>
    </row>
    <row r="45" spans="1:12" ht="15">
      <c r="A45" s="84" t="s">
        <v>3042</v>
      </c>
      <c r="B45" s="84" t="s">
        <v>2761</v>
      </c>
      <c r="C45" s="84">
        <v>2</v>
      </c>
      <c r="D45" s="122">
        <v>0.002223569061942963</v>
      </c>
      <c r="E45" s="122">
        <v>2.31694832926197</v>
      </c>
      <c r="F45" s="84" t="s">
        <v>3162</v>
      </c>
      <c r="G45" s="84" t="b">
        <v>0</v>
      </c>
      <c r="H45" s="84" t="b">
        <v>0</v>
      </c>
      <c r="I45" s="84" t="b">
        <v>0</v>
      </c>
      <c r="J45" s="84" t="b">
        <v>0</v>
      </c>
      <c r="K45" s="84" t="b">
        <v>0</v>
      </c>
      <c r="L45" s="84" t="b">
        <v>0</v>
      </c>
    </row>
    <row r="46" spans="1:12" ht="15">
      <c r="A46" s="84" t="s">
        <v>2761</v>
      </c>
      <c r="B46" s="84" t="s">
        <v>242</v>
      </c>
      <c r="C46" s="84">
        <v>2</v>
      </c>
      <c r="D46" s="122">
        <v>0.002223569061942963</v>
      </c>
      <c r="E46" s="122">
        <v>2.4930395883176515</v>
      </c>
      <c r="F46" s="84" t="s">
        <v>3162</v>
      </c>
      <c r="G46" s="84" t="b">
        <v>0</v>
      </c>
      <c r="H46" s="84" t="b">
        <v>0</v>
      </c>
      <c r="I46" s="84" t="b">
        <v>0</v>
      </c>
      <c r="J46" s="84" t="b">
        <v>0</v>
      </c>
      <c r="K46" s="84" t="b">
        <v>0</v>
      </c>
      <c r="L46" s="84" t="b">
        <v>0</v>
      </c>
    </row>
    <row r="47" spans="1:12" ht="15">
      <c r="A47" s="84" t="s">
        <v>242</v>
      </c>
      <c r="B47" s="84" t="s">
        <v>301</v>
      </c>
      <c r="C47" s="84">
        <v>2</v>
      </c>
      <c r="D47" s="122">
        <v>0.002223569061942963</v>
      </c>
      <c r="E47" s="122">
        <v>2.890979596989689</v>
      </c>
      <c r="F47" s="84" t="s">
        <v>3162</v>
      </c>
      <c r="G47" s="84" t="b">
        <v>0</v>
      </c>
      <c r="H47" s="84" t="b">
        <v>0</v>
      </c>
      <c r="I47" s="84" t="b">
        <v>0</v>
      </c>
      <c r="J47" s="84" t="b">
        <v>0</v>
      </c>
      <c r="K47" s="84" t="b">
        <v>0</v>
      </c>
      <c r="L47" s="84" t="b">
        <v>0</v>
      </c>
    </row>
    <row r="48" spans="1:12" ht="15">
      <c r="A48" s="84" t="s">
        <v>301</v>
      </c>
      <c r="B48" s="84" t="s">
        <v>300</v>
      </c>
      <c r="C48" s="84">
        <v>2</v>
      </c>
      <c r="D48" s="122">
        <v>0.002223569061942963</v>
      </c>
      <c r="E48" s="122">
        <v>2.890979596989689</v>
      </c>
      <c r="F48" s="84" t="s">
        <v>3162</v>
      </c>
      <c r="G48" s="84" t="b">
        <v>0</v>
      </c>
      <c r="H48" s="84" t="b">
        <v>0</v>
      </c>
      <c r="I48" s="84" t="b">
        <v>0</v>
      </c>
      <c r="J48" s="84" t="b">
        <v>0</v>
      </c>
      <c r="K48" s="84" t="b">
        <v>0</v>
      </c>
      <c r="L48" s="84" t="b">
        <v>0</v>
      </c>
    </row>
    <row r="49" spans="1:12" ht="15">
      <c r="A49" s="84" t="s">
        <v>300</v>
      </c>
      <c r="B49" s="84" t="s">
        <v>3007</v>
      </c>
      <c r="C49" s="84">
        <v>2</v>
      </c>
      <c r="D49" s="122">
        <v>0.002223569061942963</v>
      </c>
      <c r="E49" s="122">
        <v>2.5899496013257077</v>
      </c>
      <c r="F49" s="84" t="s">
        <v>3162</v>
      </c>
      <c r="G49" s="84" t="b">
        <v>0</v>
      </c>
      <c r="H49" s="84" t="b">
        <v>0</v>
      </c>
      <c r="I49" s="84" t="b">
        <v>0</v>
      </c>
      <c r="J49" s="84" t="b">
        <v>0</v>
      </c>
      <c r="K49" s="84" t="b">
        <v>0</v>
      </c>
      <c r="L49" s="84" t="b">
        <v>0</v>
      </c>
    </row>
    <row r="50" spans="1:12" ht="15">
      <c r="A50" s="84" t="s">
        <v>3007</v>
      </c>
      <c r="B50" s="84" t="s">
        <v>3040</v>
      </c>
      <c r="C50" s="84">
        <v>2</v>
      </c>
      <c r="D50" s="122">
        <v>0.002223569061942963</v>
      </c>
      <c r="E50" s="122">
        <v>2.4138583422700264</v>
      </c>
      <c r="F50" s="84" t="s">
        <v>3162</v>
      </c>
      <c r="G50" s="84" t="b">
        <v>0</v>
      </c>
      <c r="H50" s="84" t="b">
        <v>0</v>
      </c>
      <c r="I50" s="84" t="b">
        <v>0</v>
      </c>
      <c r="J50" s="84" t="b">
        <v>0</v>
      </c>
      <c r="K50" s="84" t="b">
        <v>0</v>
      </c>
      <c r="L50" s="84" t="b">
        <v>0</v>
      </c>
    </row>
    <row r="51" spans="1:12" ht="15">
      <c r="A51" s="84" t="s">
        <v>3040</v>
      </c>
      <c r="B51" s="84" t="s">
        <v>3148</v>
      </c>
      <c r="C51" s="84">
        <v>2</v>
      </c>
      <c r="D51" s="122">
        <v>0.002223569061942963</v>
      </c>
      <c r="E51" s="122">
        <v>2.7148883379340076</v>
      </c>
      <c r="F51" s="84" t="s">
        <v>3162</v>
      </c>
      <c r="G51" s="84" t="b">
        <v>0</v>
      </c>
      <c r="H51" s="84" t="b">
        <v>0</v>
      </c>
      <c r="I51" s="84" t="b">
        <v>0</v>
      </c>
      <c r="J51" s="84" t="b">
        <v>0</v>
      </c>
      <c r="K51" s="84" t="b">
        <v>0</v>
      </c>
      <c r="L51" s="84" t="b">
        <v>0</v>
      </c>
    </row>
    <row r="52" spans="1:12" ht="15">
      <c r="A52" s="84" t="s">
        <v>3148</v>
      </c>
      <c r="B52" s="84" t="s">
        <v>3036</v>
      </c>
      <c r="C52" s="84">
        <v>2</v>
      </c>
      <c r="D52" s="122">
        <v>0.002223569061942963</v>
      </c>
      <c r="E52" s="122">
        <v>2.7148883379340076</v>
      </c>
      <c r="F52" s="84" t="s">
        <v>3162</v>
      </c>
      <c r="G52" s="84" t="b">
        <v>0</v>
      </c>
      <c r="H52" s="84" t="b">
        <v>0</v>
      </c>
      <c r="I52" s="84" t="b">
        <v>0</v>
      </c>
      <c r="J52" s="84" t="b">
        <v>0</v>
      </c>
      <c r="K52" s="84" t="b">
        <v>1</v>
      </c>
      <c r="L52" s="84" t="b">
        <v>0</v>
      </c>
    </row>
    <row r="53" spans="1:12" ht="15">
      <c r="A53" s="84" t="s">
        <v>3036</v>
      </c>
      <c r="B53" s="84" t="s">
        <v>3024</v>
      </c>
      <c r="C53" s="84">
        <v>2</v>
      </c>
      <c r="D53" s="122">
        <v>0.002223569061942963</v>
      </c>
      <c r="E53" s="122">
        <v>2.7148883379340076</v>
      </c>
      <c r="F53" s="84" t="s">
        <v>3162</v>
      </c>
      <c r="G53" s="84" t="b">
        <v>0</v>
      </c>
      <c r="H53" s="84" t="b">
        <v>1</v>
      </c>
      <c r="I53" s="84" t="b">
        <v>0</v>
      </c>
      <c r="J53" s="84" t="b">
        <v>0</v>
      </c>
      <c r="K53" s="84" t="b">
        <v>0</v>
      </c>
      <c r="L53" s="84" t="b">
        <v>0</v>
      </c>
    </row>
    <row r="54" spans="1:12" ht="15">
      <c r="A54" s="84" t="s">
        <v>3024</v>
      </c>
      <c r="B54" s="84" t="s">
        <v>2761</v>
      </c>
      <c r="C54" s="84">
        <v>2</v>
      </c>
      <c r="D54" s="122">
        <v>0.002223569061942963</v>
      </c>
      <c r="E54" s="122">
        <v>2.31694832926197</v>
      </c>
      <c r="F54" s="84" t="s">
        <v>3162</v>
      </c>
      <c r="G54" s="84" t="b">
        <v>0</v>
      </c>
      <c r="H54" s="84" t="b">
        <v>0</v>
      </c>
      <c r="I54" s="84" t="b">
        <v>0</v>
      </c>
      <c r="J54" s="84" t="b">
        <v>0</v>
      </c>
      <c r="K54" s="84" t="b">
        <v>0</v>
      </c>
      <c r="L54" s="84" t="b">
        <v>0</v>
      </c>
    </row>
    <row r="55" spans="1:12" ht="15">
      <c r="A55" s="84" t="s">
        <v>2761</v>
      </c>
      <c r="B55" s="84" t="s">
        <v>2751</v>
      </c>
      <c r="C55" s="84">
        <v>2</v>
      </c>
      <c r="D55" s="122">
        <v>0.002223569061942963</v>
      </c>
      <c r="E55" s="122">
        <v>1.9489715439673756</v>
      </c>
      <c r="F55" s="84" t="s">
        <v>3162</v>
      </c>
      <c r="G55" s="84" t="b">
        <v>0</v>
      </c>
      <c r="H55" s="84" t="b">
        <v>0</v>
      </c>
      <c r="I55" s="84" t="b">
        <v>0</v>
      </c>
      <c r="J55" s="84" t="b">
        <v>0</v>
      </c>
      <c r="K55" s="84" t="b">
        <v>0</v>
      </c>
      <c r="L55" s="84" t="b">
        <v>0</v>
      </c>
    </row>
    <row r="56" spans="1:12" ht="15">
      <c r="A56" s="84" t="s">
        <v>598</v>
      </c>
      <c r="B56" s="84" t="s">
        <v>2696</v>
      </c>
      <c r="C56" s="84">
        <v>2</v>
      </c>
      <c r="D56" s="122">
        <v>0.002223569061942963</v>
      </c>
      <c r="E56" s="122">
        <v>2.5899496013257077</v>
      </c>
      <c r="F56" s="84" t="s">
        <v>3162</v>
      </c>
      <c r="G56" s="84" t="b">
        <v>0</v>
      </c>
      <c r="H56" s="84" t="b">
        <v>0</v>
      </c>
      <c r="I56" s="84" t="b">
        <v>0</v>
      </c>
      <c r="J56" s="84" t="b">
        <v>0</v>
      </c>
      <c r="K56" s="84" t="b">
        <v>0</v>
      </c>
      <c r="L56" s="84" t="b">
        <v>0</v>
      </c>
    </row>
    <row r="57" spans="1:12" ht="15">
      <c r="A57" s="84" t="s">
        <v>2696</v>
      </c>
      <c r="B57" s="84" t="s">
        <v>2697</v>
      </c>
      <c r="C57" s="84">
        <v>2</v>
      </c>
      <c r="D57" s="122">
        <v>0.002223569061942963</v>
      </c>
      <c r="E57" s="122">
        <v>2.890979596989689</v>
      </c>
      <c r="F57" s="84" t="s">
        <v>3162</v>
      </c>
      <c r="G57" s="84" t="b">
        <v>0</v>
      </c>
      <c r="H57" s="84" t="b">
        <v>0</v>
      </c>
      <c r="I57" s="84" t="b">
        <v>0</v>
      </c>
      <c r="J57" s="84" t="b">
        <v>0</v>
      </c>
      <c r="K57" s="84" t="b">
        <v>0</v>
      </c>
      <c r="L57" s="84" t="b">
        <v>0</v>
      </c>
    </row>
    <row r="58" spans="1:12" ht="15">
      <c r="A58" s="84" t="s">
        <v>2697</v>
      </c>
      <c r="B58" s="84" t="s">
        <v>2698</v>
      </c>
      <c r="C58" s="84">
        <v>2</v>
      </c>
      <c r="D58" s="122">
        <v>0.002223569061942963</v>
      </c>
      <c r="E58" s="122">
        <v>2.890979596989689</v>
      </c>
      <c r="F58" s="84" t="s">
        <v>3162</v>
      </c>
      <c r="G58" s="84" t="b">
        <v>0</v>
      </c>
      <c r="H58" s="84" t="b">
        <v>0</v>
      </c>
      <c r="I58" s="84" t="b">
        <v>0</v>
      </c>
      <c r="J58" s="84" t="b">
        <v>0</v>
      </c>
      <c r="K58" s="84" t="b">
        <v>0</v>
      </c>
      <c r="L58" s="84" t="b">
        <v>0</v>
      </c>
    </row>
    <row r="59" spans="1:12" ht="15">
      <c r="A59" s="84" t="s">
        <v>2698</v>
      </c>
      <c r="B59" s="84" t="s">
        <v>2699</v>
      </c>
      <c r="C59" s="84">
        <v>2</v>
      </c>
      <c r="D59" s="122">
        <v>0.002223569061942963</v>
      </c>
      <c r="E59" s="122">
        <v>2.890979596989689</v>
      </c>
      <c r="F59" s="84" t="s">
        <v>3162</v>
      </c>
      <c r="G59" s="84" t="b">
        <v>0</v>
      </c>
      <c r="H59" s="84" t="b">
        <v>0</v>
      </c>
      <c r="I59" s="84" t="b">
        <v>0</v>
      </c>
      <c r="J59" s="84" t="b">
        <v>0</v>
      </c>
      <c r="K59" s="84" t="b">
        <v>0</v>
      </c>
      <c r="L59" s="84" t="b">
        <v>0</v>
      </c>
    </row>
    <row r="60" spans="1:12" ht="15">
      <c r="A60" s="84" t="s">
        <v>2699</v>
      </c>
      <c r="B60" s="84" t="s">
        <v>2700</v>
      </c>
      <c r="C60" s="84">
        <v>2</v>
      </c>
      <c r="D60" s="122">
        <v>0.002223569061942963</v>
      </c>
      <c r="E60" s="122">
        <v>2.890979596989689</v>
      </c>
      <c r="F60" s="84" t="s">
        <v>3162</v>
      </c>
      <c r="G60" s="84" t="b">
        <v>0</v>
      </c>
      <c r="H60" s="84" t="b">
        <v>0</v>
      </c>
      <c r="I60" s="84" t="b">
        <v>0</v>
      </c>
      <c r="J60" s="84" t="b">
        <v>0</v>
      </c>
      <c r="K60" s="84" t="b">
        <v>0</v>
      </c>
      <c r="L60" s="84" t="b">
        <v>0</v>
      </c>
    </row>
    <row r="61" spans="1:12" ht="15">
      <c r="A61" s="84" t="s">
        <v>2700</v>
      </c>
      <c r="B61" s="84" t="s">
        <v>2701</v>
      </c>
      <c r="C61" s="84">
        <v>2</v>
      </c>
      <c r="D61" s="122">
        <v>0.002223569061942963</v>
      </c>
      <c r="E61" s="122">
        <v>2.890979596989689</v>
      </c>
      <c r="F61" s="84" t="s">
        <v>3162</v>
      </c>
      <c r="G61" s="84" t="b">
        <v>0</v>
      </c>
      <c r="H61" s="84" t="b">
        <v>0</v>
      </c>
      <c r="I61" s="84" t="b">
        <v>0</v>
      </c>
      <c r="J61" s="84" t="b">
        <v>0</v>
      </c>
      <c r="K61" s="84" t="b">
        <v>0</v>
      </c>
      <c r="L61" s="84" t="b">
        <v>0</v>
      </c>
    </row>
    <row r="62" spans="1:12" ht="15">
      <c r="A62" s="84" t="s">
        <v>241</v>
      </c>
      <c r="B62" s="84" t="s">
        <v>2970</v>
      </c>
      <c r="C62" s="84">
        <v>2</v>
      </c>
      <c r="D62" s="122">
        <v>0.002223569061942963</v>
      </c>
      <c r="E62" s="122">
        <v>0.9878896099977453</v>
      </c>
      <c r="F62" s="84" t="s">
        <v>3162</v>
      </c>
      <c r="G62" s="84" t="b">
        <v>0</v>
      </c>
      <c r="H62" s="84" t="b">
        <v>0</v>
      </c>
      <c r="I62" s="84" t="b">
        <v>0</v>
      </c>
      <c r="J62" s="84" t="b">
        <v>0</v>
      </c>
      <c r="K62" s="84" t="b">
        <v>0</v>
      </c>
      <c r="L62" s="84" t="b">
        <v>0</v>
      </c>
    </row>
    <row r="63" spans="1:12" ht="15">
      <c r="A63" s="84" t="s">
        <v>3149</v>
      </c>
      <c r="B63" s="84" t="s">
        <v>3150</v>
      </c>
      <c r="C63" s="84">
        <v>2</v>
      </c>
      <c r="D63" s="122">
        <v>0.002223569061942963</v>
      </c>
      <c r="E63" s="122">
        <v>2.890979596989689</v>
      </c>
      <c r="F63" s="84" t="s">
        <v>3162</v>
      </c>
      <c r="G63" s="84" t="b">
        <v>0</v>
      </c>
      <c r="H63" s="84" t="b">
        <v>0</v>
      </c>
      <c r="I63" s="84" t="b">
        <v>0</v>
      </c>
      <c r="J63" s="84" t="b">
        <v>0</v>
      </c>
      <c r="K63" s="84" t="b">
        <v>0</v>
      </c>
      <c r="L63" s="84" t="b">
        <v>0</v>
      </c>
    </row>
    <row r="64" spans="1:12" ht="15">
      <c r="A64" s="84" t="s">
        <v>2763</v>
      </c>
      <c r="B64" s="84" t="s">
        <v>2763</v>
      </c>
      <c r="C64" s="84">
        <v>2</v>
      </c>
      <c r="D64" s="122">
        <v>0.0025738075676602183</v>
      </c>
      <c r="E64" s="122">
        <v>2.7148883379340076</v>
      </c>
      <c r="F64" s="84" t="s">
        <v>3162</v>
      </c>
      <c r="G64" s="84" t="b">
        <v>0</v>
      </c>
      <c r="H64" s="84" t="b">
        <v>0</v>
      </c>
      <c r="I64" s="84" t="b">
        <v>0</v>
      </c>
      <c r="J64" s="84" t="b">
        <v>0</v>
      </c>
      <c r="K64" s="84" t="b">
        <v>0</v>
      </c>
      <c r="L64" s="84" t="b">
        <v>0</v>
      </c>
    </row>
    <row r="65" spans="1:12" ht="15">
      <c r="A65" s="84" t="s">
        <v>241</v>
      </c>
      <c r="B65" s="84" t="s">
        <v>3027</v>
      </c>
      <c r="C65" s="84">
        <v>2</v>
      </c>
      <c r="D65" s="122">
        <v>0.002223569061942963</v>
      </c>
      <c r="E65" s="122">
        <v>1.4138583422700264</v>
      </c>
      <c r="F65" s="84" t="s">
        <v>3162</v>
      </c>
      <c r="G65" s="84" t="b">
        <v>0</v>
      </c>
      <c r="H65" s="84" t="b">
        <v>0</v>
      </c>
      <c r="I65" s="84" t="b">
        <v>0</v>
      </c>
      <c r="J65" s="84" t="b">
        <v>0</v>
      </c>
      <c r="K65" s="84" t="b">
        <v>0</v>
      </c>
      <c r="L65" s="84" t="b">
        <v>0</v>
      </c>
    </row>
    <row r="66" spans="1:12" ht="15">
      <c r="A66" s="84" t="s">
        <v>2743</v>
      </c>
      <c r="B66" s="84" t="s">
        <v>2743</v>
      </c>
      <c r="C66" s="84">
        <v>2</v>
      </c>
      <c r="D66" s="122">
        <v>0.0025738075676602183</v>
      </c>
      <c r="E66" s="122">
        <v>2.5387970788783263</v>
      </c>
      <c r="F66" s="84" t="s">
        <v>3162</v>
      </c>
      <c r="G66" s="84" t="b">
        <v>0</v>
      </c>
      <c r="H66" s="84" t="b">
        <v>0</v>
      </c>
      <c r="I66" s="84" t="b">
        <v>0</v>
      </c>
      <c r="J66" s="84" t="b">
        <v>0</v>
      </c>
      <c r="K66" s="84" t="b">
        <v>0</v>
      </c>
      <c r="L66" s="84" t="b">
        <v>0</v>
      </c>
    </row>
    <row r="67" spans="1:12" ht="15">
      <c r="A67" s="84" t="s">
        <v>280</v>
      </c>
      <c r="B67" s="84" t="s">
        <v>279</v>
      </c>
      <c r="C67" s="84">
        <v>2</v>
      </c>
      <c r="D67" s="122">
        <v>0.002223569061942963</v>
      </c>
      <c r="E67" s="122">
        <v>2.890979596989689</v>
      </c>
      <c r="F67" s="84" t="s">
        <v>3162</v>
      </c>
      <c r="G67" s="84" t="b">
        <v>0</v>
      </c>
      <c r="H67" s="84" t="b">
        <v>0</v>
      </c>
      <c r="I67" s="84" t="b">
        <v>0</v>
      </c>
      <c r="J67" s="84" t="b">
        <v>0</v>
      </c>
      <c r="K67" s="84" t="b">
        <v>0</v>
      </c>
      <c r="L67" s="84" t="b">
        <v>0</v>
      </c>
    </row>
    <row r="68" spans="1:12" ht="15">
      <c r="A68" s="84" t="s">
        <v>279</v>
      </c>
      <c r="B68" s="84" t="s">
        <v>278</v>
      </c>
      <c r="C68" s="84">
        <v>2</v>
      </c>
      <c r="D68" s="122">
        <v>0.002223569061942963</v>
      </c>
      <c r="E68" s="122">
        <v>2.890979596989689</v>
      </c>
      <c r="F68" s="84" t="s">
        <v>3162</v>
      </c>
      <c r="G68" s="84" t="b">
        <v>0</v>
      </c>
      <c r="H68" s="84" t="b">
        <v>0</v>
      </c>
      <c r="I68" s="84" t="b">
        <v>0</v>
      </c>
      <c r="J68" s="84" t="b">
        <v>0</v>
      </c>
      <c r="K68" s="84" t="b">
        <v>0</v>
      </c>
      <c r="L68" s="84" t="b">
        <v>0</v>
      </c>
    </row>
    <row r="69" spans="1:12" ht="15">
      <c r="A69" s="84" t="s">
        <v>278</v>
      </c>
      <c r="B69" s="84" t="s">
        <v>277</v>
      </c>
      <c r="C69" s="84">
        <v>2</v>
      </c>
      <c r="D69" s="122">
        <v>0.002223569061942963</v>
      </c>
      <c r="E69" s="122">
        <v>2.5899496013257077</v>
      </c>
      <c r="F69" s="84" t="s">
        <v>3162</v>
      </c>
      <c r="G69" s="84" t="b">
        <v>0</v>
      </c>
      <c r="H69" s="84" t="b">
        <v>0</v>
      </c>
      <c r="I69" s="84" t="b">
        <v>0</v>
      </c>
      <c r="J69" s="84" t="b">
        <v>0</v>
      </c>
      <c r="K69" s="84" t="b">
        <v>0</v>
      </c>
      <c r="L69" s="84" t="b">
        <v>0</v>
      </c>
    </row>
    <row r="70" spans="1:12" ht="15">
      <c r="A70" s="84" t="s">
        <v>3046</v>
      </c>
      <c r="B70" s="84" t="s">
        <v>3153</v>
      </c>
      <c r="C70" s="84">
        <v>2</v>
      </c>
      <c r="D70" s="122">
        <v>0.0025738075676602183</v>
      </c>
      <c r="E70" s="122">
        <v>2.7148883379340076</v>
      </c>
      <c r="F70" s="84" t="s">
        <v>3162</v>
      </c>
      <c r="G70" s="84" t="b">
        <v>0</v>
      </c>
      <c r="H70" s="84" t="b">
        <v>0</v>
      </c>
      <c r="I70" s="84" t="b">
        <v>0</v>
      </c>
      <c r="J70" s="84" t="b">
        <v>0</v>
      </c>
      <c r="K70" s="84" t="b">
        <v>0</v>
      </c>
      <c r="L70" s="84" t="b">
        <v>0</v>
      </c>
    </row>
    <row r="71" spans="1:12" ht="15">
      <c r="A71" s="84" t="s">
        <v>3155</v>
      </c>
      <c r="B71" s="84" t="s">
        <v>3156</v>
      </c>
      <c r="C71" s="84">
        <v>2</v>
      </c>
      <c r="D71" s="122">
        <v>0.0025738075676602183</v>
      </c>
      <c r="E71" s="122">
        <v>2.890979596989689</v>
      </c>
      <c r="F71" s="84" t="s">
        <v>3162</v>
      </c>
      <c r="G71" s="84" t="b">
        <v>0</v>
      </c>
      <c r="H71" s="84" t="b">
        <v>0</v>
      </c>
      <c r="I71" s="84" t="b">
        <v>0</v>
      </c>
      <c r="J71" s="84" t="b">
        <v>0</v>
      </c>
      <c r="K71" s="84" t="b">
        <v>0</v>
      </c>
      <c r="L71" s="84" t="b">
        <v>0</v>
      </c>
    </row>
    <row r="72" spans="1:12" ht="15">
      <c r="A72" s="84" t="s">
        <v>3157</v>
      </c>
      <c r="B72" s="84" t="s">
        <v>3158</v>
      </c>
      <c r="C72" s="84">
        <v>2</v>
      </c>
      <c r="D72" s="122">
        <v>0.0025738075676602183</v>
      </c>
      <c r="E72" s="122">
        <v>2.890979596989689</v>
      </c>
      <c r="F72" s="84" t="s">
        <v>3162</v>
      </c>
      <c r="G72" s="84" t="b">
        <v>0</v>
      </c>
      <c r="H72" s="84" t="b">
        <v>0</v>
      </c>
      <c r="I72" s="84" t="b">
        <v>0</v>
      </c>
      <c r="J72" s="84" t="b">
        <v>0</v>
      </c>
      <c r="K72" s="84" t="b">
        <v>0</v>
      </c>
      <c r="L72" s="84" t="b">
        <v>0</v>
      </c>
    </row>
    <row r="73" spans="1:12" ht="15">
      <c r="A73" s="84" t="s">
        <v>2973</v>
      </c>
      <c r="B73" s="84" t="s">
        <v>2975</v>
      </c>
      <c r="C73" s="84">
        <v>5</v>
      </c>
      <c r="D73" s="122">
        <v>0.00502072458291426</v>
      </c>
      <c r="E73" s="122">
        <v>2.2519084721569347</v>
      </c>
      <c r="F73" s="84" t="s">
        <v>2613</v>
      </c>
      <c r="G73" s="84" t="b">
        <v>1</v>
      </c>
      <c r="H73" s="84" t="b">
        <v>0</v>
      </c>
      <c r="I73" s="84" t="b">
        <v>0</v>
      </c>
      <c r="J73" s="84" t="b">
        <v>0</v>
      </c>
      <c r="K73" s="84" t="b">
        <v>0</v>
      </c>
      <c r="L73" s="84" t="b">
        <v>0</v>
      </c>
    </row>
    <row r="74" spans="1:12" ht="15">
      <c r="A74" s="84" t="s">
        <v>2744</v>
      </c>
      <c r="B74" s="84" t="s">
        <v>2744</v>
      </c>
      <c r="C74" s="84">
        <v>3</v>
      </c>
      <c r="D74" s="122">
        <v>0.004490172602467412</v>
      </c>
      <c r="E74" s="122">
        <v>2.2853322276438846</v>
      </c>
      <c r="F74" s="84" t="s">
        <v>2613</v>
      </c>
      <c r="G74" s="84" t="b">
        <v>0</v>
      </c>
      <c r="H74" s="84" t="b">
        <v>0</v>
      </c>
      <c r="I74" s="84" t="b">
        <v>0</v>
      </c>
      <c r="J74" s="84" t="b">
        <v>0</v>
      </c>
      <c r="K74" s="84" t="b">
        <v>0</v>
      </c>
      <c r="L74" s="84" t="b">
        <v>0</v>
      </c>
    </row>
    <row r="75" spans="1:12" ht="15">
      <c r="A75" s="84" t="s">
        <v>3149</v>
      </c>
      <c r="B75" s="84" t="s">
        <v>3150</v>
      </c>
      <c r="C75" s="84">
        <v>2</v>
      </c>
      <c r="D75" s="122">
        <v>0.002569163700215792</v>
      </c>
      <c r="E75" s="122">
        <v>2.808210972924222</v>
      </c>
      <c r="F75" s="84" t="s">
        <v>2613</v>
      </c>
      <c r="G75" s="84" t="b">
        <v>0</v>
      </c>
      <c r="H75" s="84" t="b">
        <v>0</v>
      </c>
      <c r="I75" s="84" t="b">
        <v>0</v>
      </c>
      <c r="J75" s="84" t="b">
        <v>0</v>
      </c>
      <c r="K75" s="84" t="b">
        <v>0</v>
      </c>
      <c r="L75" s="84" t="b">
        <v>0</v>
      </c>
    </row>
    <row r="76" spans="1:12" ht="15">
      <c r="A76" s="84" t="s">
        <v>3097</v>
      </c>
      <c r="B76" s="84" t="s">
        <v>3098</v>
      </c>
      <c r="C76" s="84">
        <v>2</v>
      </c>
      <c r="D76" s="122">
        <v>0.002569163700215792</v>
      </c>
      <c r="E76" s="122">
        <v>2.808210972924222</v>
      </c>
      <c r="F76" s="84" t="s">
        <v>2613</v>
      </c>
      <c r="G76" s="84" t="b">
        <v>0</v>
      </c>
      <c r="H76" s="84" t="b">
        <v>0</v>
      </c>
      <c r="I76" s="84" t="b">
        <v>0</v>
      </c>
      <c r="J76" s="84" t="b">
        <v>0</v>
      </c>
      <c r="K76" s="84" t="b">
        <v>0</v>
      </c>
      <c r="L76" s="84" t="b">
        <v>0</v>
      </c>
    </row>
    <row r="77" spans="1:12" ht="15">
      <c r="A77" s="84" t="s">
        <v>3026</v>
      </c>
      <c r="B77" s="84" t="s">
        <v>2974</v>
      </c>
      <c r="C77" s="84">
        <v>2</v>
      </c>
      <c r="D77" s="122">
        <v>0.002569163700215792</v>
      </c>
      <c r="E77" s="122">
        <v>2.1549984591488784</v>
      </c>
      <c r="F77" s="84" t="s">
        <v>2613</v>
      </c>
      <c r="G77" s="84" t="b">
        <v>0</v>
      </c>
      <c r="H77" s="84" t="b">
        <v>0</v>
      </c>
      <c r="I77" s="84" t="b">
        <v>0</v>
      </c>
      <c r="J77" s="84" t="b">
        <v>0</v>
      </c>
      <c r="K77" s="84" t="b">
        <v>0</v>
      </c>
      <c r="L77" s="84" t="b">
        <v>0</v>
      </c>
    </row>
    <row r="78" spans="1:12" ht="15">
      <c r="A78" s="84" t="s">
        <v>3155</v>
      </c>
      <c r="B78" s="84" t="s">
        <v>3156</v>
      </c>
      <c r="C78" s="84">
        <v>2</v>
      </c>
      <c r="D78" s="122">
        <v>0.0029934484016449414</v>
      </c>
      <c r="E78" s="122">
        <v>2.808210972924222</v>
      </c>
      <c r="F78" s="84" t="s">
        <v>2613</v>
      </c>
      <c r="G78" s="84" t="b">
        <v>0</v>
      </c>
      <c r="H78" s="84" t="b">
        <v>0</v>
      </c>
      <c r="I78" s="84" t="b">
        <v>0</v>
      </c>
      <c r="J78" s="84" t="b">
        <v>0</v>
      </c>
      <c r="K78" s="84" t="b">
        <v>0</v>
      </c>
      <c r="L78" s="84" t="b">
        <v>0</v>
      </c>
    </row>
    <row r="79" spans="1:12" ht="15">
      <c r="A79" s="84" t="s">
        <v>3157</v>
      </c>
      <c r="B79" s="84" t="s">
        <v>3158</v>
      </c>
      <c r="C79" s="84">
        <v>2</v>
      </c>
      <c r="D79" s="122">
        <v>0.0029934484016449414</v>
      </c>
      <c r="E79" s="122">
        <v>2.808210972924222</v>
      </c>
      <c r="F79" s="84" t="s">
        <v>2613</v>
      </c>
      <c r="G79" s="84" t="b">
        <v>0</v>
      </c>
      <c r="H79" s="84" t="b">
        <v>0</v>
      </c>
      <c r="I79" s="84" t="b">
        <v>0</v>
      </c>
      <c r="J79" s="84" t="b">
        <v>0</v>
      </c>
      <c r="K79" s="84" t="b">
        <v>0</v>
      </c>
      <c r="L79" s="84" t="b">
        <v>0</v>
      </c>
    </row>
    <row r="80" spans="1:12" ht="15">
      <c r="A80" s="84" t="s">
        <v>3046</v>
      </c>
      <c r="B80" s="84" t="s">
        <v>3153</v>
      </c>
      <c r="C80" s="84">
        <v>2</v>
      </c>
      <c r="D80" s="122">
        <v>0.0029934484016449414</v>
      </c>
      <c r="E80" s="122">
        <v>2.6321197138685406</v>
      </c>
      <c r="F80" s="84" t="s">
        <v>2613</v>
      </c>
      <c r="G80" s="84" t="b">
        <v>0</v>
      </c>
      <c r="H80" s="84" t="b">
        <v>0</v>
      </c>
      <c r="I80" s="84" t="b">
        <v>0</v>
      </c>
      <c r="J80" s="84" t="b">
        <v>0</v>
      </c>
      <c r="K80" s="84" t="b">
        <v>0</v>
      </c>
      <c r="L80" s="84" t="b">
        <v>0</v>
      </c>
    </row>
    <row r="81" spans="1:12" ht="15">
      <c r="A81" s="84" t="s">
        <v>3002</v>
      </c>
      <c r="B81" s="84" t="s">
        <v>2764</v>
      </c>
      <c r="C81" s="84">
        <v>2</v>
      </c>
      <c r="D81" s="122">
        <v>0.002569163700215792</v>
      </c>
      <c r="E81" s="122">
        <v>2.109240968588203</v>
      </c>
      <c r="F81" s="84" t="s">
        <v>2613</v>
      </c>
      <c r="G81" s="84" t="b">
        <v>0</v>
      </c>
      <c r="H81" s="84" t="b">
        <v>0</v>
      </c>
      <c r="I81" s="84" t="b">
        <v>0</v>
      </c>
      <c r="J81" s="84" t="b">
        <v>0</v>
      </c>
      <c r="K81" s="84" t="b">
        <v>0</v>
      </c>
      <c r="L81" s="84" t="b">
        <v>0</v>
      </c>
    </row>
    <row r="82" spans="1:12" ht="15">
      <c r="A82" s="84" t="s">
        <v>3141</v>
      </c>
      <c r="B82" s="84" t="s">
        <v>3142</v>
      </c>
      <c r="C82" s="84">
        <v>2</v>
      </c>
      <c r="D82" s="122">
        <v>0.0029934484016449414</v>
      </c>
      <c r="E82" s="122">
        <v>2.808210972924222</v>
      </c>
      <c r="F82" s="84" t="s">
        <v>2613</v>
      </c>
      <c r="G82" s="84" t="b">
        <v>0</v>
      </c>
      <c r="H82" s="84" t="b">
        <v>0</v>
      </c>
      <c r="I82" s="84" t="b">
        <v>0</v>
      </c>
      <c r="J82" s="84" t="b">
        <v>0</v>
      </c>
      <c r="K82" s="84" t="b">
        <v>0</v>
      </c>
      <c r="L82" s="84" t="b">
        <v>0</v>
      </c>
    </row>
    <row r="83" spans="1:12" ht="15">
      <c r="A83" s="84" t="s">
        <v>2741</v>
      </c>
      <c r="B83" s="84" t="s">
        <v>3032</v>
      </c>
      <c r="C83" s="84">
        <v>2</v>
      </c>
      <c r="D83" s="122">
        <v>0.002569163700215792</v>
      </c>
      <c r="E83" s="122">
        <v>1.978907200093197</v>
      </c>
      <c r="F83" s="84" t="s">
        <v>2613</v>
      </c>
      <c r="G83" s="84" t="b">
        <v>0</v>
      </c>
      <c r="H83" s="84" t="b">
        <v>1</v>
      </c>
      <c r="I83" s="84" t="b">
        <v>0</v>
      </c>
      <c r="J83" s="84" t="b">
        <v>1</v>
      </c>
      <c r="K83" s="84" t="b">
        <v>0</v>
      </c>
      <c r="L83" s="84" t="b">
        <v>0</v>
      </c>
    </row>
    <row r="84" spans="1:12" ht="15">
      <c r="A84" s="84" t="s">
        <v>2736</v>
      </c>
      <c r="B84" s="84" t="s">
        <v>2735</v>
      </c>
      <c r="C84" s="84">
        <v>2</v>
      </c>
      <c r="D84" s="122">
        <v>0.002569163700215792</v>
      </c>
      <c r="E84" s="122">
        <v>1.2171463658977228</v>
      </c>
      <c r="F84" s="84" t="s">
        <v>2613</v>
      </c>
      <c r="G84" s="84" t="b">
        <v>1</v>
      </c>
      <c r="H84" s="84" t="b">
        <v>0</v>
      </c>
      <c r="I84" s="84" t="b">
        <v>0</v>
      </c>
      <c r="J84" s="84" t="b">
        <v>1</v>
      </c>
      <c r="K84" s="84" t="b">
        <v>0</v>
      </c>
      <c r="L84" s="84" t="b">
        <v>0</v>
      </c>
    </row>
    <row r="85" spans="1:12" ht="15">
      <c r="A85" s="84" t="s">
        <v>2735</v>
      </c>
      <c r="B85" s="84" t="s">
        <v>2986</v>
      </c>
      <c r="C85" s="84">
        <v>2</v>
      </c>
      <c r="D85" s="122">
        <v>0.002569163700215792</v>
      </c>
      <c r="E85" s="122">
        <v>1.5973576076093288</v>
      </c>
      <c r="F85" s="84" t="s">
        <v>2613</v>
      </c>
      <c r="G85" s="84" t="b">
        <v>1</v>
      </c>
      <c r="H85" s="84" t="b">
        <v>0</v>
      </c>
      <c r="I85" s="84" t="b">
        <v>0</v>
      </c>
      <c r="J85" s="84" t="b">
        <v>0</v>
      </c>
      <c r="K85" s="84" t="b">
        <v>0</v>
      </c>
      <c r="L85" s="84" t="b">
        <v>0</v>
      </c>
    </row>
    <row r="86" spans="1:12" ht="15">
      <c r="A86" s="84" t="s">
        <v>3053</v>
      </c>
      <c r="B86" s="84" t="s">
        <v>2971</v>
      </c>
      <c r="C86" s="84">
        <v>2</v>
      </c>
      <c r="D86" s="122">
        <v>0.002569163700215792</v>
      </c>
      <c r="E86" s="122">
        <v>2.33108971820456</v>
      </c>
      <c r="F86" s="84" t="s">
        <v>2613</v>
      </c>
      <c r="G86" s="84" t="b">
        <v>0</v>
      </c>
      <c r="H86" s="84" t="b">
        <v>0</v>
      </c>
      <c r="I86" s="84" t="b">
        <v>0</v>
      </c>
      <c r="J86" s="84" t="b">
        <v>0</v>
      </c>
      <c r="K86" s="84" t="b">
        <v>0</v>
      </c>
      <c r="L86" s="84" t="b">
        <v>0</v>
      </c>
    </row>
    <row r="87" spans="1:12" ht="15">
      <c r="A87" s="84" t="s">
        <v>245</v>
      </c>
      <c r="B87" s="84" t="s">
        <v>316</v>
      </c>
      <c r="C87" s="84">
        <v>2</v>
      </c>
      <c r="D87" s="122">
        <v>0.002569163700215792</v>
      </c>
      <c r="E87" s="122">
        <v>2.6321197138685406</v>
      </c>
      <c r="F87" s="84" t="s">
        <v>2613</v>
      </c>
      <c r="G87" s="84" t="b">
        <v>0</v>
      </c>
      <c r="H87" s="84" t="b">
        <v>0</v>
      </c>
      <c r="I87" s="84" t="b">
        <v>0</v>
      </c>
      <c r="J87" s="84" t="b">
        <v>0</v>
      </c>
      <c r="K87" s="84" t="b">
        <v>0</v>
      </c>
      <c r="L87" s="84" t="b">
        <v>0</v>
      </c>
    </row>
    <row r="88" spans="1:12" ht="15">
      <c r="A88" s="84" t="s">
        <v>2734</v>
      </c>
      <c r="B88" s="84" t="s">
        <v>2991</v>
      </c>
      <c r="C88" s="84">
        <v>2</v>
      </c>
      <c r="D88" s="122">
        <v>0.002569163700215792</v>
      </c>
      <c r="E88" s="122">
        <v>1.5907270287103157</v>
      </c>
      <c r="F88" s="84" t="s">
        <v>2613</v>
      </c>
      <c r="G88" s="84" t="b">
        <v>0</v>
      </c>
      <c r="H88" s="84" t="b">
        <v>0</v>
      </c>
      <c r="I88" s="84" t="b">
        <v>0</v>
      </c>
      <c r="J88" s="84" t="b">
        <v>0</v>
      </c>
      <c r="K88" s="84" t="b">
        <v>0</v>
      </c>
      <c r="L88" s="84" t="b">
        <v>0</v>
      </c>
    </row>
    <row r="89" spans="1:12" ht="15">
      <c r="A89" s="84" t="s">
        <v>251</v>
      </c>
      <c r="B89" s="84" t="s">
        <v>2734</v>
      </c>
      <c r="C89" s="84">
        <v>2</v>
      </c>
      <c r="D89" s="122">
        <v>0.002569163700215792</v>
      </c>
      <c r="E89" s="122">
        <v>1.145453141242648</v>
      </c>
      <c r="F89" s="84" t="s">
        <v>2613</v>
      </c>
      <c r="G89" s="84" t="b">
        <v>0</v>
      </c>
      <c r="H89" s="84" t="b">
        <v>0</v>
      </c>
      <c r="I89" s="84" t="b">
        <v>0</v>
      </c>
      <c r="J89" s="84" t="b">
        <v>0</v>
      </c>
      <c r="K89" s="84" t="b">
        <v>0</v>
      </c>
      <c r="L89" s="84" t="b">
        <v>0</v>
      </c>
    </row>
    <row r="90" spans="1:12" ht="15">
      <c r="A90" s="84" t="s">
        <v>3008</v>
      </c>
      <c r="B90" s="84" t="s">
        <v>3001</v>
      </c>
      <c r="C90" s="84">
        <v>2</v>
      </c>
      <c r="D90" s="122">
        <v>0.002569163700215792</v>
      </c>
      <c r="E90" s="122">
        <v>2.20615098159626</v>
      </c>
      <c r="F90" s="84" t="s">
        <v>2613</v>
      </c>
      <c r="G90" s="84" t="b">
        <v>0</v>
      </c>
      <c r="H90" s="84" t="b">
        <v>0</v>
      </c>
      <c r="I90" s="84" t="b">
        <v>0</v>
      </c>
      <c r="J90" s="84" t="b">
        <v>0</v>
      </c>
      <c r="K90" s="84" t="b">
        <v>0</v>
      </c>
      <c r="L90" s="84" t="b">
        <v>0</v>
      </c>
    </row>
    <row r="91" spans="1:12" ht="15">
      <c r="A91" s="84" t="s">
        <v>2734</v>
      </c>
      <c r="B91" s="84" t="s">
        <v>2992</v>
      </c>
      <c r="C91" s="84">
        <v>2</v>
      </c>
      <c r="D91" s="122">
        <v>0.002569163700215792</v>
      </c>
      <c r="E91" s="122">
        <v>1.4657882921020158</v>
      </c>
      <c r="F91" s="84" t="s">
        <v>2613</v>
      </c>
      <c r="G91" s="84" t="b">
        <v>0</v>
      </c>
      <c r="H91" s="84" t="b">
        <v>0</v>
      </c>
      <c r="I91" s="84" t="b">
        <v>0</v>
      </c>
      <c r="J91" s="84" t="b">
        <v>0</v>
      </c>
      <c r="K91" s="84" t="b">
        <v>0</v>
      </c>
      <c r="L91" s="84" t="b">
        <v>0</v>
      </c>
    </row>
    <row r="92" spans="1:12" ht="15">
      <c r="A92" s="84" t="s">
        <v>369</v>
      </c>
      <c r="B92" s="84" t="s">
        <v>295</v>
      </c>
      <c r="C92" s="84">
        <v>2</v>
      </c>
      <c r="D92" s="122">
        <v>0.002569163700215792</v>
      </c>
      <c r="E92" s="122">
        <v>2.4102709642521845</v>
      </c>
      <c r="F92" s="84" t="s">
        <v>2613</v>
      </c>
      <c r="G92" s="84" t="b">
        <v>0</v>
      </c>
      <c r="H92" s="84" t="b">
        <v>0</v>
      </c>
      <c r="I92" s="84" t="b">
        <v>0</v>
      </c>
      <c r="J92" s="84" t="b">
        <v>0</v>
      </c>
      <c r="K92" s="84" t="b">
        <v>0</v>
      </c>
      <c r="L92" s="84" t="b">
        <v>0</v>
      </c>
    </row>
    <row r="93" spans="1:12" ht="15">
      <c r="A93" s="84" t="s">
        <v>396</v>
      </c>
      <c r="B93" s="84" t="s">
        <v>2734</v>
      </c>
      <c r="C93" s="84">
        <v>2</v>
      </c>
      <c r="D93" s="122">
        <v>0.002569163700215792</v>
      </c>
      <c r="E93" s="122">
        <v>1.5714218735149292</v>
      </c>
      <c r="F93" s="84" t="s">
        <v>2613</v>
      </c>
      <c r="G93" s="84" t="b">
        <v>0</v>
      </c>
      <c r="H93" s="84" t="b">
        <v>0</v>
      </c>
      <c r="I93" s="84" t="b">
        <v>0</v>
      </c>
      <c r="J93" s="84" t="b">
        <v>0</v>
      </c>
      <c r="K93" s="84" t="b">
        <v>0</v>
      </c>
      <c r="L93" s="84" t="b">
        <v>0</v>
      </c>
    </row>
    <row r="94" spans="1:12" ht="15">
      <c r="A94" s="84" t="s">
        <v>241</v>
      </c>
      <c r="B94" s="84" t="s">
        <v>2970</v>
      </c>
      <c r="C94" s="84">
        <v>2</v>
      </c>
      <c r="D94" s="122">
        <v>0.002569163700215792</v>
      </c>
      <c r="E94" s="122">
        <v>1.427999731212616</v>
      </c>
      <c r="F94" s="84" t="s">
        <v>2613</v>
      </c>
      <c r="G94" s="84" t="b">
        <v>0</v>
      </c>
      <c r="H94" s="84" t="b">
        <v>0</v>
      </c>
      <c r="I94" s="84" t="b">
        <v>0</v>
      </c>
      <c r="J94" s="84" t="b">
        <v>0</v>
      </c>
      <c r="K94" s="84" t="b">
        <v>0</v>
      </c>
      <c r="L94" s="84" t="b">
        <v>0</v>
      </c>
    </row>
    <row r="95" spans="1:12" ht="15">
      <c r="A95" s="84" t="s">
        <v>241</v>
      </c>
      <c r="B95" s="84" t="s">
        <v>3027</v>
      </c>
      <c r="C95" s="84">
        <v>2</v>
      </c>
      <c r="D95" s="122">
        <v>0.002569163700215792</v>
      </c>
      <c r="E95" s="122">
        <v>1.8539684634848972</v>
      </c>
      <c r="F95" s="84" t="s">
        <v>2613</v>
      </c>
      <c r="G95" s="84" t="b">
        <v>0</v>
      </c>
      <c r="H95" s="84" t="b">
        <v>0</v>
      </c>
      <c r="I95" s="84" t="b">
        <v>0</v>
      </c>
      <c r="J95" s="84" t="b">
        <v>0</v>
      </c>
      <c r="K95" s="84" t="b">
        <v>0</v>
      </c>
      <c r="L95" s="84" t="b">
        <v>0</v>
      </c>
    </row>
    <row r="96" spans="1:12" ht="15">
      <c r="A96" s="84" t="s">
        <v>241</v>
      </c>
      <c r="B96" s="84" t="s">
        <v>245</v>
      </c>
      <c r="C96" s="84">
        <v>3</v>
      </c>
      <c r="D96" s="122">
        <v>0.00937389082886013</v>
      </c>
      <c r="E96" s="122">
        <v>0.9956351945975499</v>
      </c>
      <c r="F96" s="84" t="s">
        <v>2614</v>
      </c>
      <c r="G96" s="84" t="b">
        <v>0</v>
      </c>
      <c r="H96" s="84" t="b">
        <v>0</v>
      </c>
      <c r="I96" s="84" t="b">
        <v>0</v>
      </c>
      <c r="J96" s="84" t="b">
        <v>0</v>
      </c>
      <c r="K96" s="84" t="b">
        <v>0</v>
      </c>
      <c r="L96" s="84" t="b">
        <v>0</v>
      </c>
    </row>
    <row r="97" spans="1:12" ht="15">
      <c r="A97" s="84" t="s">
        <v>2743</v>
      </c>
      <c r="B97" s="84" t="s">
        <v>2743</v>
      </c>
      <c r="C97" s="84">
        <v>2</v>
      </c>
      <c r="D97" s="122">
        <v>0.019689295896789263</v>
      </c>
      <c r="E97" s="122">
        <v>1.166331421766525</v>
      </c>
      <c r="F97" s="84" t="s">
        <v>2614</v>
      </c>
      <c r="G97" s="84" t="b">
        <v>0</v>
      </c>
      <c r="H97" s="84" t="b">
        <v>0</v>
      </c>
      <c r="I97" s="84" t="b">
        <v>0</v>
      </c>
      <c r="J97" s="84" t="b">
        <v>0</v>
      </c>
      <c r="K97" s="84" t="b">
        <v>0</v>
      </c>
      <c r="L97" s="84" t="b">
        <v>0</v>
      </c>
    </row>
    <row r="98" spans="1:12" ht="15">
      <c r="A98" s="84" t="s">
        <v>2744</v>
      </c>
      <c r="B98" s="84" t="s">
        <v>2744</v>
      </c>
      <c r="C98" s="84">
        <v>2</v>
      </c>
      <c r="D98" s="122">
        <v>0.019689295896789263</v>
      </c>
      <c r="E98" s="122">
        <v>1.166331421766525</v>
      </c>
      <c r="F98" s="84" t="s">
        <v>2614</v>
      </c>
      <c r="G98" s="84" t="b">
        <v>0</v>
      </c>
      <c r="H98" s="84" t="b">
        <v>0</v>
      </c>
      <c r="I98" s="84" t="b">
        <v>0</v>
      </c>
      <c r="J98" s="84" t="b">
        <v>0</v>
      </c>
      <c r="K98" s="84" t="b">
        <v>0</v>
      </c>
      <c r="L98" s="84" t="b">
        <v>0</v>
      </c>
    </row>
    <row r="99" spans="1:12" ht="15">
      <c r="A99" s="84" t="s">
        <v>241</v>
      </c>
      <c r="B99" s="84" t="s">
        <v>251</v>
      </c>
      <c r="C99" s="84">
        <v>2</v>
      </c>
      <c r="D99" s="122">
        <v>0.02487125054200235</v>
      </c>
      <c r="E99" s="122">
        <v>0.7323937598229685</v>
      </c>
      <c r="F99" s="84" t="s">
        <v>2616</v>
      </c>
      <c r="G99" s="84" t="b">
        <v>0</v>
      </c>
      <c r="H99" s="84" t="b">
        <v>0</v>
      </c>
      <c r="I99" s="84" t="b">
        <v>0</v>
      </c>
      <c r="J99" s="84" t="b">
        <v>0</v>
      </c>
      <c r="K99" s="84" t="b">
        <v>0</v>
      </c>
      <c r="L99" s="84" t="b">
        <v>0</v>
      </c>
    </row>
    <row r="100" spans="1:12" ht="15">
      <c r="A100" s="84" t="s">
        <v>241</v>
      </c>
      <c r="B100" s="84" t="s">
        <v>255</v>
      </c>
      <c r="C100" s="84">
        <v>2</v>
      </c>
      <c r="D100" s="122">
        <v>0.017609125905568124</v>
      </c>
      <c r="E100" s="122">
        <v>0.7533276666586114</v>
      </c>
      <c r="F100" s="84" t="s">
        <v>2617</v>
      </c>
      <c r="G100" s="84" t="b">
        <v>0</v>
      </c>
      <c r="H100" s="84" t="b">
        <v>0</v>
      </c>
      <c r="I100" s="84" t="b">
        <v>0</v>
      </c>
      <c r="J100" s="84" t="b">
        <v>0</v>
      </c>
      <c r="K100" s="84" t="b">
        <v>0</v>
      </c>
      <c r="L100" s="84" t="b">
        <v>0</v>
      </c>
    </row>
    <row r="101" spans="1:12" ht="15">
      <c r="A101" s="84" t="s">
        <v>241</v>
      </c>
      <c r="B101" s="84" t="s">
        <v>2751</v>
      </c>
      <c r="C101" s="84">
        <v>5</v>
      </c>
      <c r="D101" s="122">
        <v>0.005998579246032183</v>
      </c>
      <c r="E101" s="122">
        <v>1.0791812460476249</v>
      </c>
      <c r="F101" s="84" t="s">
        <v>2618</v>
      </c>
      <c r="G101" s="84" t="b">
        <v>0</v>
      </c>
      <c r="H101" s="84" t="b">
        <v>0</v>
      </c>
      <c r="I101" s="84" t="b">
        <v>0</v>
      </c>
      <c r="J101" s="84" t="b">
        <v>0</v>
      </c>
      <c r="K101" s="84" t="b">
        <v>0</v>
      </c>
      <c r="L101" s="84" t="b">
        <v>0</v>
      </c>
    </row>
    <row r="102" spans="1:12" ht="15">
      <c r="A102" s="84" t="s">
        <v>2751</v>
      </c>
      <c r="B102" s="84" t="s">
        <v>249</v>
      </c>
      <c r="C102" s="84">
        <v>5</v>
      </c>
      <c r="D102" s="122">
        <v>0.005998579246032183</v>
      </c>
      <c r="E102" s="122">
        <v>1.0791812460476249</v>
      </c>
      <c r="F102" s="84" t="s">
        <v>2618</v>
      </c>
      <c r="G102" s="84" t="b">
        <v>0</v>
      </c>
      <c r="H102" s="84" t="b">
        <v>0</v>
      </c>
      <c r="I102" s="84" t="b">
        <v>0</v>
      </c>
      <c r="J102" s="84" t="b">
        <v>0</v>
      </c>
      <c r="K102" s="84" t="b">
        <v>0</v>
      </c>
      <c r="L102" s="84" t="b">
        <v>0</v>
      </c>
    </row>
    <row r="103" spans="1:12" ht="15">
      <c r="A103" s="84" t="s">
        <v>249</v>
      </c>
      <c r="B103" s="84" t="s">
        <v>2752</v>
      </c>
      <c r="C103" s="84">
        <v>5</v>
      </c>
      <c r="D103" s="122">
        <v>0.005998579246032183</v>
      </c>
      <c r="E103" s="122">
        <v>1.0791812460476249</v>
      </c>
      <c r="F103" s="84" t="s">
        <v>2618</v>
      </c>
      <c r="G103" s="84" t="b">
        <v>0</v>
      </c>
      <c r="H103" s="84" t="b">
        <v>0</v>
      </c>
      <c r="I103" s="84" t="b">
        <v>0</v>
      </c>
      <c r="J103" s="84" t="b">
        <v>0</v>
      </c>
      <c r="K103" s="84" t="b">
        <v>0</v>
      </c>
      <c r="L103" s="84" t="b">
        <v>0</v>
      </c>
    </row>
    <row r="104" spans="1:12" ht="15">
      <c r="A104" s="84" t="s">
        <v>2752</v>
      </c>
      <c r="B104" s="84" t="s">
        <v>2753</v>
      </c>
      <c r="C104" s="84">
        <v>5</v>
      </c>
      <c r="D104" s="122">
        <v>0.005998579246032183</v>
      </c>
      <c r="E104" s="122">
        <v>1.0791812460476249</v>
      </c>
      <c r="F104" s="84" t="s">
        <v>2618</v>
      </c>
      <c r="G104" s="84" t="b">
        <v>0</v>
      </c>
      <c r="H104" s="84" t="b">
        <v>0</v>
      </c>
      <c r="I104" s="84" t="b">
        <v>0</v>
      </c>
      <c r="J104" s="84" t="b">
        <v>0</v>
      </c>
      <c r="K104" s="84" t="b">
        <v>0</v>
      </c>
      <c r="L104" s="84" t="b">
        <v>0</v>
      </c>
    </row>
    <row r="105" spans="1:12" ht="15">
      <c r="A105" s="84" t="s">
        <v>2753</v>
      </c>
      <c r="B105" s="84" t="s">
        <v>2754</v>
      </c>
      <c r="C105" s="84">
        <v>5</v>
      </c>
      <c r="D105" s="122">
        <v>0.005998579246032183</v>
      </c>
      <c r="E105" s="122">
        <v>1.0791812460476249</v>
      </c>
      <c r="F105" s="84" t="s">
        <v>2618</v>
      </c>
      <c r="G105" s="84" t="b">
        <v>0</v>
      </c>
      <c r="H105" s="84" t="b">
        <v>0</v>
      </c>
      <c r="I105" s="84" t="b">
        <v>0</v>
      </c>
      <c r="J105" s="84" t="b">
        <v>0</v>
      </c>
      <c r="K105" s="84" t="b">
        <v>0</v>
      </c>
      <c r="L105" s="84" t="b">
        <v>0</v>
      </c>
    </row>
    <row r="106" spans="1:12" ht="15">
      <c r="A106" s="84" t="s">
        <v>2754</v>
      </c>
      <c r="B106" s="84" t="s">
        <v>2755</v>
      </c>
      <c r="C106" s="84">
        <v>5</v>
      </c>
      <c r="D106" s="122">
        <v>0.005998579246032183</v>
      </c>
      <c r="E106" s="122">
        <v>1.0791812460476249</v>
      </c>
      <c r="F106" s="84" t="s">
        <v>2618</v>
      </c>
      <c r="G106" s="84" t="b">
        <v>0</v>
      </c>
      <c r="H106" s="84" t="b">
        <v>0</v>
      </c>
      <c r="I106" s="84" t="b">
        <v>0</v>
      </c>
      <c r="J106" s="84" t="b">
        <v>0</v>
      </c>
      <c r="K106" s="84" t="b">
        <v>0</v>
      </c>
      <c r="L106" s="84" t="b">
        <v>0</v>
      </c>
    </row>
    <row r="107" spans="1:12" ht="15">
      <c r="A107" s="84" t="s">
        <v>2755</v>
      </c>
      <c r="B107" s="84" t="s">
        <v>2756</v>
      </c>
      <c r="C107" s="84">
        <v>5</v>
      </c>
      <c r="D107" s="122">
        <v>0.005998579246032183</v>
      </c>
      <c r="E107" s="122">
        <v>1.0791812460476249</v>
      </c>
      <c r="F107" s="84" t="s">
        <v>2618</v>
      </c>
      <c r="G107" s="84" t="b">
        <v>0</v>
      </c>
      <c r="H107" s="84" t="b">
        <v>0</v>
      </c>
      <c r="I107" s="84" t="b">
        <v>0</v>
      </c>
      <c r="J107" s="84" t="b">
        <v>0</v>
      </c>
      <c r="K107" s="84" t="b">
        <v>0</v>
      </c>
      <c r="L107" s="84" t="b">
        <v>0</v>
      </c>
    </row>
    <row r="108" spans="1:12" ht="15">
      <c r="A108" s="84" t="s">
        <v>2756</v>
      </c>
      <c r="B108" s="84" t="s">
        <v>2757</v>
      </c>
      <c r="C108" s="84">
        <v>5</v>
      </c>
      <c r="D108" s="122">
        <v>0.005998579246032183</v>
      </c>
      <c r="E108" s="122">
        <v>1.0791812460476249</v>
      </c>
      <c r="F108" s="84" t="s">
        <v>2618</v>
      </c>
      <c r="G108" s="84" t="b">
        <v>0</v>
      </c>
      <c r="H108" s="84" t="b">
        <v>0</v>
      </c>
      <c r="I108" s="84" t="b">
        <v>0</v>
      </c>
      <c r="J108" s="84" t="b">
        <v>0</v>
      </c>
      <c r="K108" s="84" t="b">
        <v>0</v>
      </c>
      <c r="L108" s="84" t="b">
        <v>0</v>
      </c>
    </row>
    <row r="109" spans="1:12" ht="15">
      <c r="A109" s="84" t="s">
        <v>2757</v>
      </c>
      <c r="B109" s="84" t="s">
        <v>2734</v>
      </c>
      <c r="C109" s="84">
        <v>5</v>
      </c>
      <c r="D109" s="122">
        <v>0.005998579246032183</v>
      </c>
      <c r="E109" s="122">
        <v>1.0791812460476249</v>
      </c>
      <c r="F109" s="84" t="s">
        <v>2618</v>
      </c>
      <c r="G109" s="84" t="b">
        <v>0</v>
      </c>
      <c r="H109" s="84" t="b">
        <v>0</v>
      </c>
      <c r="I109" s="84" t="b">
        <v>0</v>
      </c>
      <c r="J109" s="84" t="b">
        <v>0</v>
      </c>
      <c r="K109" s="84" t="b">
        <v>0</v>
      </c>
      <c r="L109" s="84" t="b">
        <v>0</v>
      </c>
    </row>
    <row r="110" spans="1:12" ht="15">
      <c r="A110" s="84" t="s">
        <v>2734</v>
      </c>
      <c r="B110" s="84" t="s">
        <v>2978</v>
      </c>
      <c r="C110" s="84">
        <v>5</v>
      </c>
      <c r="D110" s="122">
        <v>0.005998579246032183</v>
      </c>
      <c r="E110" s="122">
        <v>1.0791812460476249</v>
      </c>
      <c r="F110" s="84" t="s">
        <v>2618</v>
      </c>
      <c r="G110" s="84" t="b">
        <v>0</v>
      </c>
      <c r="H110" s="84" t="b">
        <v>0</v>
      </c>
      <c r="I110" s="84" t="b">
        <v>0</v>
      </c>
      <c r="J110" s="84" t="b">
        <v>0</v>
      </c>
      <c r="K110" s="84" t="b">
        <v>0</v>
      </c>
      <c r="L110" s="84" t="b">
        <v>0</v>
      </c>
    </row>
    <row r="111" spans="1:12" ht="15">
      <c r="A111" s="84" t="s">
        <v>2978</v>
      </c>
      <c r="B111" s="84" t="s">
        <v>2968</v>
      </c>
      <c r="C111" s="84">
        <v>5</v>
      </c>
      <c r="D111" s="122">
        <v>0.005998579246032183</v>
      </c>
      <c r="E111" s="122">
        <v>1.0791812460476249</v>
      </c>
      <c r="F111" s="84" t="s">
        <v>2618</v>
      </c>
      <c r="G111" s="84" t="b">
        <v>0</v>
      </c>
      <c r="H111" s="84" t="b">
        <v>0</v>
      </c>
      <c r="I111" s="84" t="b">
        <v>0</v>
      </c>
      <c r="J111" s="84" t="b">
        <v>0</v>
      </c>
      <c r="K111" s="84" t="b">
        <v>0</v>
      </c>
      <c r="L111" s="84" t="b">
        <v>0</v>
      </c>
    </row>
    <row r="112" spans="1:12" ht="15">
      <c r="A112" s="84" t="s">
        <v>2968</v>
      </c>
      <c r="B112" s="84" t="s">
        <v>2989</v>
      </c>
      <c r="C112" s="84">
        <v>5</v>
      </c>
      <c r="D112" s="122">
        <v>0.005998579246032183</v>
      </c>
      <c r="E112" s="122">
        <v>1.0791812460476249</v>
      </c>
      <c r="F112" s="84" t="s">
        <v>2618</v>
      </c>
      <c r="G112" s="84" t="b">
        <v>0</v>
      </c>
      <c r="H112" s="84" t="b">
        <v>0</v>
      </c>
      <c r="I112" s="84" t="b">
        <v>0</v>
      </c>
      <c r="J112" s="84" t="b">
        <v>0</v>
      </c>
      <c r="K112" s="84" t="b">
        <v>0</v>
      </c>
      <c r="L112" s="84" t="b">
        <v>0</v>
      </c>
    </row>
    <row r="113" spans="1:12" ht="15">
      <c r="A113" s="84" t="s">
        <v>2763</v>
      </c>
      <c r="B113" s="84" t="s">
        <v>2763</v>
      </c>
      <c r="C113" s="84">
        <v>2</v>
      </c>
      <c r="D113" s="122">
        <v>0</v>
      </c>
      <c r="E113" s="122">
        <v>0.7781512503836436</v>
      </c>
      <c r="F113" s="84" t="s">
        <v>2622</v>
      </c>
      <c r="G113" s="84" t="b">
        <v>0</v>
      </c>
      <c r="H113" s="84" t="b">
        <v>0</v>
      </c>
      <c r="I113" s="84" t="b">
        <v>0</v>
      </c>
      <c r="J113" s="84" t="b">
        <v>0</v>
      </c>
      <c r="K113" s="84" t="b">
        <v>0</v>
      </c>
      <c r="L113" s="84" t="b">
        <v>0</v>
      </c>
    </row>
    <row r="114" spans="1:12" ht="15">
      <c r="A114" s="84" t="s">
        <v>241</v>
      </c>
      <c r="B114" s="84" t="s">
        <v>315</v>
      </c>
      <c r="C114" s="84">
        <v>2</v>
      </c>
      <c r="D114" s="122">
        <v>0</v>
      </c>
      <c r="E114" s="122">
        <v>0.39794000867203755</v>
      </c>
      <c r="F114" s="84" t="s">
        <v>2624</v>
      </c>
      <c r="G114" s="84" t="b">
        <v>0</v>
      </c>
      <c r="H114" s="84" t="b">
        <v>0</v>
      </c>
      <c r="I114" s="84" t="b">
        <v>0</v>
      </c>
      <c r="J114" s="84" t="b">
        <v>0</v>
      </c>
      <c r="K114" s="84" t="b">
        <v>0</v>
      </c>
      <c r="L11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2612</v>
      </c>
      <c r="BB2" s="13" t="s">
        <v>2641</v>
      </c>
      <c r="BC2" s="13" t="s">
        <v>2642</v>
      </c>
      <c r="BD2" s="117" t="s">
        <v>3175</v>
      </c>
      <c r="BE2" s="117" t="s">
        <v>3176</v>
      </c>
      <c r="BF2" s="117" t="s">
        <v>3177</v>
      </c>
      <c r="BG2" s="117" t="s">
        <v>3178</v>
      </c>
      <c r="BH2" s="117" t="s">
        <v>3179</v>
      </c>
      <c r="BI2" s="117" t="s">
        <v>3180</v>
      </c>
      <c r="BJ2" s="117" t="s">
        <v>3181</v>
      </c>
      <c r="BK2" s="117" t="s">
        <v>3182</v>
      </c>
      <c r="BL2" s="117" t="s">
        <v>3183</v>
      </c>
    </row>
    <row r="3" spans="1:64" ht="15" customHeight="1">
      <c r="A3" s="64" t="s">
        <v>212</v>
      </c>
      <c r="B3" s="64" t="s">
        <v>254</v>
      </c>
      <c r="C3" s="65"/>
      <c r="D3" s="66"/>
      <c r="E3" s="67"/>
      <c r="F3" s="68"/>
      <c r="G3" s="65"/>
      <c r="H3" s="69"/>
      <c r="I3" s="70"/>
      <c r="J3" s="70"/>
      <c r="K3" s="34" t="s">
        <v>65</v>
      </c>
      <c r="L3" s="71">
        <v>3</v>
      </c>
      <c r="M3" s="71"/>
      <c r="N3" s="72"/>
      <c r="O3" s="78" t="s">
        <v>401</v>
      </c>
      <c r="P3" s="80">
        <v>43438.17120370371</v>
      </c>
      <c r="Q3" s="78" t="s">
        <v>403</v>
      </c>
      <c r="R3" s="78"/>
      <c r="S3" s="78"/>
      <c r="T3" s="78"/>
      <c r="U3" s="78"/>
      <c r="V3" s="83" t="s">
        <v>605</v>
      </c>
      <c r="W3" s="80">
        <v>43438.17120370371</v>
      </c>
      <c r="X3" s="83" t="s">
        <v>645</v>
      </c>
      <c r="Y3" s="78"/>
      <c r="Z3" s="78"/>
      <c r="AA3" s="84" t="s">
        <v>808</v>
      </c>
      <c r="AB3" s="84" t="s">
        <v>929</v>
      </c>
      <c r="AC3" s="78" t="b">
        <v>0</v>
      </c>
      <c r="AD3" s="78">
        <v>0</v>
      </c>
      <c r="AE3" s="84" t="s">
        <v>1071</v>
      </c>
      <c r="AF3" s="78" t="b">
        <v>0</v>
      </c>
      <c r="AG3" s="78" t="s">
        <v>1153</v>
      </c>
      <c r="AH3" s="78"/>
      <c r="AI3" s="84" t="s">
        <v>1072</v>
      </c>
      <c r="AJ3" s="78" t="b">
        <v>0</v>
      </c>
      <c r="AK3" s="78">
        <v>0</v>
      </c>
      <c r="AL3" s="84" t="s">
        <v>1072</v>
      </c>
      <c r="AM3" s="78" t="s">
        <v>1158</v>
      </c>
      <c r="AN3" s="78" t="b">
        <v>0</v>
      </c>
      <c r="AO3" s="84" t="s">
        <v>929</v>
      </c>
      <c r="AP3" s="78" t="s">
        <v>176</v>
      </c>
      <c r="AQ3" s="78">
        <v>0</v>
      </c>
      <c r="AR3" s="78">
        <v>0</v>
      </c>
      <c r="AS3" s="78"/>
      <c r="AT3" s="78"/>
      <c r="AU3" s="78"/>
      <c r="AV3" s="78"/>
      <c r="AW3" s="78"/>
      <c r="AX3" s="78"/>
      <c r="AY3" s="78"/>
      <c r="AZ3" s="78"/>
      <c r="BA3">
        <v>1</v>
      </c>
      <c r="BB3" s="78" t="str">
        <f>REPLACE(INDEX(GroupVertices[Group],MATCH(Edges24[[#This Row],[Vertex 1]],GroupVertices[Vertex],0)),1,1,"")</f>
        <v>5</v>
      </c>
      <c r="BC3" s="78" t="str">
        <f>REPLACE(INDEX(GroupVertices[Group],MATCH(Edges24[[#This Row],[Vertex 2]],GroupVertices[Vertex],0)),1,1,"")</f>
        <v>5</v>
      </c>
      <c r="BD3" s="48"/>
      <c r="BE3" s="49"/>
      <c r="BF3" s="48"/>
      <c r="BG3" s="49"/>
      <c r="BH3" s="48"/>
      <c r="BI3" s="49"/>
      <c r="BJ3" s="48"/>
      <c r="BK3" s="49"/>
      <c r="BL3" s="48"/>
    </row>
    <row r="4" spans="1:64" ht="15" customHeight="1">
      <c r="A4" s="64" t="s">
        <v>213</v>
      </c>
      <c r="B4" s="64" t="s">
        <v>241</v>
      </c>
      <c r="C4" s="65"/>
      <c r="D4" s="66"/>
      <c r="E4" s="67"/>
      <c r="F4" s="68"/>
      <c r="G4" s="65"/>
      <c r="H4" s="69"/>
      <c r="I4" s="70"/>
      <c r="J4" s="70"/>
      <c r="K4" s="34" t="s">
        <v>65</v>
      </c>
      <c r="L4" s="77">
        <v>6</v>
      </c>
      <c r="M4" s="77"/>
      <c r="N4" s="72"/>
      <c r="O4" s="79" t="s">
        <v>401</v>
      </c>
      <c r="P4" s="81">
        <v>43439.754745370374</v>
      </c>
      <c r="Q4" s="79" t="s">
        <v>404</v>
      </c>
      <c r="R4" s="82" t="s">
        <v>562</v>
      </c>
      <c r="S4" s="79" t="s">
        <v>588</v>
      </c>
      <c r="T4" s="79" t="s">
        <v>592</v>
      </c>
      <c r="U4" s="79"/>
      <c r="V4" s="82" t="s">
        <v>606</v>
      </c>
      <c r="W4" s="81">
        <v>43439.754745370374</v>
      </c>
      <c r="X4" s="82" t="s">
        <v>646</v>
      </c>
      <c r="Y4" s="79"/>
      <c r="Z4" s="79"/>
      <c r="AA4" s="85" t="s">
        <v>809</v>
      </c>
      <c r="AB4" s="79"/>
      <c r="AC4" s="79" t="b">
        <v>0</v>
      </c>
      <c r="AD4" s="79">
        <v>0</v>
      </c>
      <c r="AE4" s="85" t="s">
        <v>1072</v>
      </c>
      <c r="AF4" s="79" t="b">
        <v>0</v>
      </c>
      <c r="AG4" s="79" t="s">
        <v>1154</v>
      </c>
      <c r="AH4" s="79"/>
      <c r="AI4" s="85" t="s">
        <v>1072</v>
      </c>
      <c r="AJ4" s="79" t="b">
        <v>0</v>
      </c>
      <c r="AK4" s="79">
        <v>0</v>
      </c>
      <c r="AL4" s="85" t="s">
        <v>1072</v>
      </c>
      <c r="AM4" s="79" t="s">
        <v>1159</v>
      </c>
      <c r="AN4" s="79" t="b">
        <v>0</v>
      </c>
      <c r="AO4" s="85" t="s">
        <v>809</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1</v>
      </c>
      <c r="BE4" s="49">
        <v>3.7037037037037037</v>
      </c>
      <c r="BF4" s="48">
        <v>0</v>
      </c>
      <c r="BG4" s="49">
        <v>0</v>
      </c>
      <c r="BH4" s="48">
        <v>0</v>
      </c>
      <c r="BI4" s="49">
        <v>0</v>
      </c>
      <c r="BJ4" s="48">
        <v>26</v>
      </c>
      <c r="BK4" s="49">
        <v>96.29629629629629</v>
      </c>
      <c r="BL4" s="48">
        <v>27</v>
      </c>
    </row>
    <row r="5" spans="1:64" ht="15">
      <c r="A5" s="64" t="s">
        <v>214</v>
      </c>
      <c r="B5" s="64" t="s">
        <v>256</v>
      </c>
      <c r="C5" s="65"/>
      <c r="D5" s="66"/>
      <c r="E5" s="67"/>
      <c r="F5" s="68"/>
      <c r="G5" s="65"/>
      <c r="H5" s="69"/>
      <c r="I5" s="70"/>
      <c r="J5" s="70"/>
      <c r="K5" s="34" t="s">
        <v>65</v>
      </c>
      <c r="L5" s="77">
        <v>7</v>
      </c>
      <c r="M5" s="77"/>
      <c r="N5" s="72"/>
      <c r="O5" s="79" t="s">
        <v>401</v>
      </c>
      <c r="P5" s="81">
        <v>43443.16650462963</v>
      </c>
      <c r="Q5" s="79" t="s">
        <v>405</v>
      </c>
      <c r="R5" s="79"/>
      <c r="S5" s="79"/>
      <c r="T5" s="79" t="s">
        <v>593</v>
      </c>
      <c r="U5" s="82" t="s">
        <v>603</v>
      </c>
      <c r="V5" s="82" t="s">
        <v>603</v>
      </c>
      <c r="W5" s="81">
        <v>43443.16650462963</v>
      </c>
      <c r="X5" s="82" t="s">
        <v>647</v>
      </c>
      <c r="Y5" s="79"/>
      <c r="Z5" s="79"/>
      <c r="AA5" s="85" t="s">
        <v>810</v>
      </c>
      <c r="AB5" s="79"/>
      <c r="AC5" s="79" t="b">
        <v>0</v>
      </c>
      <c r="AD5" s="79">
        <v>2</v>
      </c>
      <c r="AE5" s="85" t="s">
        <v>1072</v>
      </c>
      <c r="AF5" s="79" t="b">
        <v>0</v>
      </c>
      <c r="AG5" s="79" t="s">
        <v>1154</v>
      </c>
      <c r="AH5" s="79"/>
      <c r="AI5" s="85" t="s">
        <v>1072</v>
      </c>
      <c r="AJ5" s="79" t="b">
        <v>0</v>
      </c>
      <c r="AK5" s="79">
        <v>0</v>
      </c>
      <c r="AL5" s="85" t="s">
        <v>1072</v>
      </c>
      <c r="AM5" s="79" t="s">
        <v>1160</v>
      </c>
      <c r="AN5" s="79" t="b">
        <v>0</v>
      </c>
      <c r="AO5" s="85" t="s">
        <v>810</v>
      </c>
      <c r="AP5" s="79" t="s">
        <v>176</v>
      </c>
      <c r="AQ5" s="79">
        <v>0</v>
      </c>
      <c r="AR5" s="79">
        <v>0</v>
      </c>
      <c r="AS5" s="79"/>
      <c r="AT5" s="79"/>
      <c r="AU5" s="79"/>
      <c r="AV5" s="79"/>
      <c r="AW5" s="79"/>
      <c r="AX5" s="79"/>
      <c r="AY5" s="79"/>
      <c r="AZ5" s="79"/>
      <c r="BA5">
        <v>1</v>
      </c>
      <c r="BB5" s="78" t="str">
        <f>REPLACE(INDEX(GroupVertices[Group],MATCH(Edges24[[#This Row],[Vertex 1]],GroupVertices[Vertex],0)),1,1,"")</f>
        <v>14</v>
      </c>
      <c r="BC5" s="78" t="str">
        <f>REPLACE(INDEX(GroupVertices[Group],MATCH(Edges24[[#This Row],[Vertex 2]],GroupVertices[Vertex],0)),1,1,"")</f>
        <v>14</v>
      </c>
      <c r="BD5" s="48">
        <v>4</v>
      </c>
      <c r="BE5" s="49">
        <v>9.75609756097561</v>
      </c>
      <c r="BF5" s="48">
        <v>1</v>
      </c>
      <c r="BG5" s="49">
        <v>2.4390243902439024</v>
      </c>
      <c r="BH5" s="48">
        <v>0</v>
      </c>
      <c r="BI5" s="49">
        <v>0</v>
      </c>
      <c r="BJ5" s="48">
        <v>36</v>
      </c>
      <c r="BK5" s="49">
        <v>87.8048780487805</v>
      </c>
      <c r="BL5" s="48">
        <v>41</v>
      </c>
    </row>
    <row r="6" spans="1:64" ht="15">
      <c r="A6" s="64" t="s">
        <v>215</v>
      </c>
      <c r="B6" s="64" t="s">
        <v>257</v>
      </c>
      <c r="C6" s="65"/>
      <c r="D6" s="66"/>
      <c r="E6" s="67"/>
      <c r="F6" s="68"/>
      <c r="G6" s="65"/>
      <c r="H6" s="69"/>
      <c r="I6" s="70"/>
      <c r="J6" s="70"/>
      <c r="K6" s="34" t="s">
        <v>65</v>
      </c>
      <c r="L6" s="77">
        <v>9</v>
      </c>
      <c r="M6" s="77"/>
      <c r="N6" s="72"/>
      <c r="O6" s="79" t="s">
        <v>401</v>
      </c>
      <c r="P6" s="81">
        <v>43445.89233796296</v>
      </c>
      <c r="Q6" s="79" t="s">
        <v>406</v>
      </c>
      <c r="R6" s="79"/>
      <c r="S6" s="79"/>
      <c r="T6" s="79"/>
      <c r="U6" s="79"/>
      <c r="V6" s="82" t="s">
        <v>607</v>
      </c>
      <c r="W6" s="81">
        <v>43445.89233796296</v>
      </c>
      <c r="X6" s="82" t="s">
        <v>648</v>
      </c>
      <c r="Y6" s="79"/>
      <c r="Z6" s="79"/>
      <c r="AA6" s="85" t="s">
        <v>811</v>
      </c>
      <c r="AB6" s="85" t="s">
        <v>971</v>
      </c>
      <c r="AC6" s="79" t="b">
        <v>0</v>
      </c>
      <c r="AD6" s="79">
        <v>1</v>
      </c>
      <c r="AE6" s="85" t="s">
        <v>1073</v>
      </c>
      <c r="AF6" s="79" t="b">
        <v>0</v>
      </c>
      <c r="AG6" s="79" t="s">
        <v>1153</v>
      </c>
      <c r="AH6" s="79"/>
      <c r="AI6" s="85" t="s">
        <v>1072</v>
      </c>
      <c r="AJ6" s="79" t="b">
        <v>0</v>
      </c>
      <c r="AK6" s="79">
        <v>0</v>
      </c>
      <c r="AL6" s="85" t="s">
        <v>1072</v>
      </c>
      <c r="AM6" s="79" t="s">
        <v>1161</v>
      </c>
      <c r="AN6" s="79" t="b">
        <v>0</v>
      </c>
      <c r="AO6" s="85" t="s">
        <v>971</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277</v>
      </c>
      <c r="C7" s="65"/>
      <c r="D7" s="66"/>
      <c r="E7" s="67"/>
      <c r="F7" s="68"/>
      <c r="G7" s="65"/>
      <c r="H7" s="69"/>
      <c r="I7" s="70"/>
      <c r="J7" s="70"/>
      <c r="K7" s="34" t="s">
        <v>65</v>
      </c>
      <c r="L7" s="77">
        <v>31</v>
      </c>
      <c r="M7" s="77"/>
      <c r="N7" s="72"/>
      <c r="O7" s="79" t="s">
        <v>401</v>
      </c>
      <c r="P7" s="81">
        <v>43449.067777777775</v>
      </c>
      <c r="Q7" s="79" t="s">
        <v>407</v>
      </c>
      <c r="R7" s="79"/>
      <c r="S7" s="79"/>
      <c r="T7" s="79"/>
      <c r="U7" s="82" t="s">
        <v>604</v>
      </c>
      <c r="V7" s="82" t="s">
        <v>604</v>
      </c>
      <c r="W7" s="81">
        <v>43449.067777777775</v>
      </c>
      <c r="X7" s="82" t="s">
        <v>649</v>
      </c>
      <c r="Y7" s="79"/>
      <c r="Z7" s="79"/>
      <c r="AA7" s="85" t="s">
        <v>812</v>
      </c>
      <c r="AB7" s="85" t="s">
        <v>851</v>
      </c>
      <c r="AC7" s="79" t="b">
        <v>0</v>
      </c>
      <c r="AD7" s="79">
        <v>0</v>
      </c>
      <c r="AE7" s="85" t="s">
        <v>1071</v>
      </c>
      <c r="AF7" s="79" t="b">
        <v>0</v>
      </c>
      <c r="AG7" s="79" t="s">
        <v>1153</v>
      </c>
      <c r="AH7" s="79"/>
      <c r="AI7" s="85" t="s">
        <v>1072</v>
      </c>
      <c r="AJ7" s="79" t="b">
        <v>0</v>
      </c>
      <c r="AK7" s="79">
        <v>0</v>
      </c>
      <c r="AL7" s="85" t="s">
        <v>1072</v>
      </c>
      <c r="AM7" s="79" t="s">
        <v>1158</v>
      </c>
      <c r="AN7" s="79" t="b">
        <v>0</v>
      </c>
      <c r="AO7" s="85" t="s">
        <v>851</v>
      </c>
      <c r="AP7" s="79" t="s">
        <v>176</v>
      </c>
      <c r="AQ7" s="79">
        <v>0</v>
      </c>
      <c r="AR7" s="79">
        <v>0</v>
      </c>
      <c r="AS7" s="79"/>
      <c r="AT7" s="79"/>
      <c r="AU7" s="79"/>
      <c r="AV7" s="79"/>
      <c r="AW7" s="79"/>
      <c r="AX7" s="79"/>
      <c r="AY7" s="79"/>
      <c r="AZ7" s="79"/>
      <c r="BA7">
        <v>1</v>
      </c>
      <c r="BB7" s="78" t="str">
        <f>REPLACE(INDEX(GroupVertices[Group],MATCH(Edges24[[#This Row],[Vertex 1]],GroupVertices[Vertex],0)),1,1,"")</f>
        <v>7</v>
      </c>
      <c r="BC7" s="78" t="str">
        <f>REPLACE(INDEX(GroupVertices[Group],MATCH(Edges24[[#This Row],[Vertex 2]],GroupVertices[Vertex],0)),1,1,"")</f>
        <v>7</v>
      </c>
      <c r="BD7" s="48"/>
      <c r="BE7" s="49"/>
      <c r="BF7" s="48"/>
      <c r="BG7" s="49"/>
      <c r="BH7" s="48"/>
      <c r="BI7" s="49"/>
      <c r="BJ7" s="48"/>
      <c r="BK7" s="49"/>
      <c r="BL7" s="48"/>
    </row>
    <row r="8" spans="1:64" ht="15">
      <c r="A8" s="64" t="s">
        <v>217</v>
      </c>
      <c r="B8" s="64" t="s">
        <v>241</v>
      </c>
      <c r="C8" s="65"/>
      <c r="D8" s="66"/>
      <c r="E8" s="67"/>
      <c r="F8" s="68"/>
      <c r="G8" s="65"/>
      <c r="H8" s="69"/>
      <c r="I8" s="70"/>
      <c r="J8" s="70"/>
      <c r="K8" s="34" t="s">
        <v>65</v>
      </c>
      <c r="L8" s="77">
        <v>36</v>
      </c>
      <c r="M8" s="77"/>
      <c r="N8" s="72"/>
      <c r="O8" s="79" t="s">
        <v>402</v>
      </c>
      <c r="P8" s="81">
        <v>43450.65865740741</v>
      </c>
      <c r="Q8" s="79" t="s">
        <v>408</v>
      </c>
      <c r="R8" s="82" t="s">
        <v>563</v>
      </c>
      <c r="S8" s="79" t="s">
        <v>589</v>
      </c>
      <c r="T8" s="79"/>
      <c r="U8" s="79"/>
      <c r="V8" s="82" t="s">
        <v>608</v>
      </c>
      <c r="W8" s="81">
        <v>43450.65865740741</v>
      </c>
      <c r="X8" s="82" t="s">
        <v>650</v>
      </c>
      <c r="Y8" s="79"/>
      <c r="Z8" s="79"/>
      <c r="AA8" s="85" t="s">
        <v>813</v>
      </c>
      <c r="AB8" s="79"/>
      <c r="AC8" s="79" t="b">
        <v>0</v>
      </c>
      <c r="AD8" s="79">
        <v>0</v>
      </c>
      <c r="AE8" s="85" t="s">
        <v>1071</v>
      </c>
      <c r="AF8" s="79" t="b">
        <v>0</v>
      </c>
      <c r="AG8" s="79" t="s">
        <v>1154</v>
      </c>
      <c r="AH8" s="79"/>
      <c r="AI8" s="85" t="s">
        <v>1072</v>
      </c>
      <c r="AJ8" s="79" t="b">
        <v>0</v>
      </c>
      <c r="AK8" s="79">
        <v>0</v>
      </c>
      <c r="AL8" s="85" t="s">
        <v>1072</v>
      </c>
      <c r="AM8" s="79" t="s">
        <v>1158</v>
      </c>
      <c r="AN8" s="79" t="b">
        <v>1</v>
      </c>
      <c r="AO8" s="85" t="s">
        <v>813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2</v>
      </c>
      <c r="BE8" s="49">
        <v>11.11111111111111</v>
      </c>
      <c r="BF8" s="48">
        <v>2</v>
      </c>
      <c r="BG8" s="49">
        <v>11.11111111111111</v>
      </c>
      <c r="BH8" s="48">
        <v>0</v>
      </c>
      <c r="BI8" s="49">
        <v>0</v>
      </c>
      <c r="BJ8" s="48">
        <v>14</v>
      </c>
      <c r="BK8" s="49">
        <v>77.77777777777777</v>
      </c>
      <c r="BL8" s="48">
        <v>18</v>
      </c>
    </row>
    <row r="9" spans="1:64" ht="15">
      <c r="A9" s="64" t="s">
        <v>218</v>
      </c>
      <c r="B9" s="64" t="s">
        <v>276</v>
      </c>
      <c r="C9" s="65"/>
      <c r="D9" s="66"/>
      <c r="E9" s="67"/>
      <c r="F9" s="68"/>
      <c r="G9" s="65"/>
      <c r="H9" s="69"/>
      <c r="I9" s="70"/>
      <c r="J9" s="70"/>
      <c r="K9" s="34" t="s">
        <v>65</v>
      </c>
      <c r="L9" s="77">
        <v>37</v>
      </c>
      <c r="M9" s="77"/>
      <c r="N9" s="72"/>
      <c r="O9" s="79" t="s">
        <v>401</v>
      </c>
      <c r="P9" s="81">
        <v>43461.01228009259</v>
      </c>
      <c r="Q9" s="79" t="s">
        <v>409</v>
      </c>
      <c r="R9" s="82" t="s">
        <v>564</v>
      </c>
      <c r="S9" s="79" t="s">
        <v>589</v>
      </c>
      <c r="T9" s="79"/>
      <c r="U9" s="79"/>
      <c r="V9" s="82" t="s">
        <v>609</v>
      </c>
      <c r="W9" s="81">
        <v>43461.01228009259</v>
      </c>
      <c r="X9" s="82" t="s">
        <v>651</v>
      </c>
      <c r="Y9" s="79"/>
      <c r="Z9" s="79"/>
      <c r="AA9" s="85" t="s">
        <v>814</v>
      </c>
      <c r="AB9" s="79"/>
      <c r="AC9" s="79" t="b">
        <v>0</v>
      </c>
      <c r="AD9" s="79">
        <v>0</v>
      </c>
      <c r="AE9" s="85" t="s">
        <v>1072</v>
      </c>
      <c r="AF9" s="79" t="b">
        <v>0</v>
      </c>
      <c r="AG9" s="79" t="s">
        <v>1154</v>
      </c>
      <c r="AH9" s="79"/>
      <c r="AI9" s="85" t="s">
        <v>1072</v>
      </c>
      <c r="AJ9" s="79" t="b">
        <v>0</v>
      </c>
      <c r="AK9" s="79">
        <v>0</v>
      </c>
      <c r="AL9" s="85" t="s">
        <v>1072</v>
      </c>
      <c r="AM9" s="79" t="s">
        <v>1160</v>
      </c>
      <c r="AN9" s="79" t="b">
        <v>1</v>
      </c>
      <c r="AO9" s="85" t="s">
        <v>814</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219</v>
      </c>
      <c r="B10" s="64" t="s">
        <v>249</v>
      </c>
      <c r="C10" s="65"/>
      <c r="D10" s="66"/>
      <c r="E10" s="67"/>
      <c r="F10" s="68"/>
      <c r="G10" s="65"/>
      <c r="H10" s="69"/>
      <c r="I10" s="70"/>
      <c r="J10" s="70"/>
      <c r="K10" s="34" t="s">
        <v>65</v>
      </c>
      <c r="L10" s="77">
        <v>40</v>
      </c>
      <c r="M10" s="77"/>
      <c r="N10" s="72"/>
      <c r="O10" s="79" t="s">
        <v>401</v>
      </c>
      <c r="P10" s="81">
        <v>43468.18545138889</v>
      </c>
      <c r="Q10" s="79" t="s">
        <v>410</v>
      </c>
      <c r="R10" s="79"/>
      <c r="S10" s="79"/>
      <c r="T10" s="79"/>
      <c r="U10" s="79"/>
      <c r="V10" s="82" t="s">
        <v>610</v>
      </c>
      <c r="W10" s="81">
        <v>43468.18545138889</v>
      </c>
      <c r="X10" s="82" t="s">
        <v>652</v>
      </c>
      <c r="Y10" s="79"/>
      <c r="Z10" s="79"/>
      <c r="AA10" s="85" t="s">
        <v>815</v>
      </c>
      <c r="AB10" s="79"/>
      <c r="AC10" s="79" t="b">
        <v>0</v>
      </c>
      <c r="AD10" s="79">
        <v>0</v>
      </c>
      <c r="AE10" s="85" t="s">
        <v>1072</v>
      </c>
      <c r="AF10" s="79" t="b">
        <v>0</v>
      </c>
      <c r="AG10" s="79" t="s">
        <v>1154</v>
      </c>
      <c r="AH10" s="79"/>
      <c r="AI10" s="85" t="s">
        <v>1072</v>
      </c>
      <c r="AJ10" s="79" t="b">
        <v>0</v>
      </c>
      <c r="AK10" s="79">
        <v>0</v>
      </c>
      <c r="AL10" s="85" t="s">
        <v>887</v>
      </c>
      <c r="AM10" s="79" t="s">
        <v>1160</v>
      </c>
      <c r="AN10" s="79" t="b">
        <v>0</v>
      </c>
      <c r="AO10" s="85" t="s">
        <v>887</v>
      </c>
      <c r="AP10" s="79" t="s">
        <v>176</v>
      </c>
      <c r="AQ10" s="79">
        <v>0</v>
      </c>
      <c r="AR10" s="79">
        <v>0</v>
      </c>
      <c r="AS10" s="79"/>
      <c r="AT10" s="79"/>
      <c r="AU10" s="79"/>
      <c r="AV10" s="79"/>
      <c r="AW10" s="79"/>
      <c r="AX10" s="79"/>
      <c r="AY10" s="79"/>
      <c r="AZ10" s="79"/>
      <c r="BA10">
        <v>1</v>
      </c>
      <c r="BB10" s="78" t="str">
        <f>REPLACE(INDEX(GroupVertices[Group],MATCH(Edges24[[#This Row],[Vertex 1]],GroupVertices[Vertex],0)),1,1,"")</f>
        <v>6</v>
      </c>
      <c r="BC10" s="78" t="str">
        <f>REPLACE(INDEX(GroupVertices[Group],MATCH(Edges24[[#This Row],[Vertex 2]],GroupVertices[Vertex],0)),1,1,"")</f>
        <v>6</v>
      </c>
      <c r="BD10" s="48">
        <v>0</v>
      </c>
      <c r="BE10" s="49">
        <v>0</v>
      </c>
      <c r="BF10" s="48">
        <v>0</v>
      </c>
      <c r="BG10" s="49">
        <v>0</v>
      </c>
      <c r="BH10" s="48">
        <v>0</v>
      </c>
      <c r="BI10" s="49">
        <v>0</v>
      </c>
      <c r="BJ10" s="48">
        <v>20</v>
      </c>
      <c r="BK10" s="49">
        <v>100</v>
      </c>
      <c r="BL10" s="48">
        <v>20</v>
      </c>
    </row>
    <row r="11" spans="1:64" ht="15">
      <c r="A11" s="64" t="s">
        <v>220</v>
      </c>
      <c r="B11" s="64" t="s">
        <v>249</v>
      </c>
      <c r="C11" s="65"/>
      <c r="D11" s="66"/>
      <c r="E11" s="67"/>
      <c r="F11" s="68"/>
      <c r="G11" s="65"/>
      <c r="H11" s="69"/>
      <c r="I11" s="70"/>
      <c r="J11" s="70"/>
      <c r="K11" s="34" t="s">
        <v>65</v>
      </c>
      <c r="L11" s="77">
        <v>42</v>
      </c>
      <c r="M11" s="77"/>
      <c r="N11" s="72"/>
      <c r="O11" s="79" t="s">
        <v>401</v>
      </c>
      <c r="P11" s="81">
        <v>43468.18866898148</v>
      </c>
      <c r="Q11" s="79" t="s">
        <v>410</v>
      </c>
      <c r="R11" s="79"/>
      <c r="S11" s="79"/>
      <c r="T11" s="79"/>
      <c r="U11" s="79"/>
      <c r="V11" s="82" t="s">
        <v>611</v>
      </c>
      <c r="W11" s="81">
        <v>43468.18866898148</v>
      </c>
      <c r="X11" s="82" t="s">
        <v>653</v>
      </c>
      <c r="Y11" s="79"/>
      <c r="Z11" s="79"/>
      <c r="AA11" s="85" t="s">
        <v>816</v>
      </c>
      <c r="AB11" s="79"/>
      <c r="AC11" s="79" t="b">
        <v>0</v>
      </c>
      <c r="AD11" s="79">
        <v>0</v>
      </c>
      <c r="AE11" s="85" t="s">
        <v>1072</v>
      </c>
      <c r="AF11" s="79" t="b">
        <v>0</v>
      </c>
      <c r="AG11" s="79" t="s">
        <v>1154</v>
      </c>
      <c r="AH11" s="79"/>
      <c r="AI11" s="85" t="s">
        <v>1072</v>
      </c>
      <c r="AJ11" s="79" t="b">
        <v>0</v>
      </c>
      <c r="AK11" s="79">
        <v>0</v>
      </c>
      <c r="AL11" s="85" t="s">
        <v>887</v>
      </c>
      <c r="AM11" s="79" t="s">
        <v>1160</v>
      </c>
      <c r="AN11" s="79" t="b">
        <v>0</v>
      </c>
      <c r="AO11" s="85" t="s">
        <v>887</v>
      </c>
      <c r="AP11" s="79" t="s">
        <v>176</v>
      </c>
      <c r="AQ11" s="79">
        <v>0</v>
      </c>
      <c r="AR11" s="79">
        <v>0</v>
      </c>
      <c r="AS11" s="79"/>
      <c r="AT11" s="79"/>
      <c r="AU11" s="79"/>
      <c r="AV11" s="79"/>
      <c r="AW11" s="79"/>
      <c r="AX11" s="79"/>
      <c r="AY11" s="79"/>
      <c r="AZ11" s="79"/>
      <c r="BA11">
        <v>1</v>
      </c>
      <c r="BB11" s="78" t="str">
        <f>REPLACE(INDEX(GroupVertices[Group],MATCH(Edges24[[#This Row],[Vertex 1]],GroupVertices[Vertex],0)),1,1,"")</f>
        <v>6</v>
      </c>
      <c r="BC11" s="78" t="str">
        <f>REPLACE(INDEX(GroupVertices[Group],MATCH(Edges24[[#This Row],[Vertex 2]],GroupVertices[Vertex],0)),1,1,"")</f>
        <v>6</v>
      </c>
      <c r="BD11" s="48"/>
      <c r="BE11" s="49"/>
      <c r="BF11" s="48"/>
      <c r="BG11" s="49"/>
      <c r="BH11" s="48"/>
      <c r="BI11" s="49"/>
      <c r="BJ11" s="48"/>
      <c r="BK11" s="49"/>
      <c r="BL11" s="48"/>
    </row>
    <row r="12" spans="1:64" ht="15">
      <c r="A12" s="64" t="s">
        <v>221</v>
      </c>
      <c r="B12" s="64" t="s">
        <v>249</v>
      </c>
      <c r="C12" s="65"/>
      <c r="D12" s="66"/>
      <c r="E12" s="67"/>
      <c r="F12" s="68"/>
      <c r="G12" s="65"/>
      <c r="H12" s="69"/>
      <c r="I12" s="70"/>
      <c r="J12" s="70"/>
      <c r="K12" s="34" t="s">
        <v>65</v>
      </c>
      <c r="L12" s="77">
        <v>44</v>
      </c>
      <c r="M12" s="77"/>
      <c r="N12" s="72"/>
      <c r="O12" s="79" t="s">
        <v>401</v>
      </c>
      <c r="P12" s="81">
        <v>43468.390173611115</v>
      </c>
      <c r="Q12" s="79" t="s">
        <v>410</v>
      </c>
      <c r="R12" s="79"/>
      <c r="S12" s="79"/>
      <c r="T12" s="79"/>
      <c r="U12" s="79"/>
      <c r="V12" s="82" t="s">
        <v>612</v>
      </c>
      <c r="W12" s="81">
        <v>43468.390173611115</v>
      </c>
      <c r="X12" s="82" t="s">
        <v>654</v>
      </c>
      <c r="Y12" s="79"/>
      <c r="Z12" s="79"/>
      <c r="AA12" s="85" t="s">
        <v>817</v>
      </c>
      <c r="AB12" s="79"/>
      <c r="AC12" s="79" t="b">
        <v>0</v>
      </c>
      <c r="AD12" s="79">
        <v>0</v>
      </c>
      <c r="AE12" s="85" t="s">
        <v>1072</v>
      </c>
      <c r="AF12" s="79" t="b">
        <v>0</v>
      </c>
      <c r="AG12" s="79" t="s">
        <v>1154</v>
      </c>
      <c r="AH12" s="79"/>
      <c r="AI12" s="85" t="s">
        <v>1072</v>
      </c>
      <c r="AJ12" s="79" t="b">
        <v>0</v>
      </c>
      <c r="AK12" s="79">
        <v>3</v>
      </c>
      <c r="AL12" s="85" t="s">
        <v>887</v>
      </c>
      <c r="AM12" s="79" t="s">
        <v>1160</v>
      </c>
      <c r="AN12" s="79" t="b">
        <v>0</v>
      </c>
      <c r="AO12" s="85" t="s">
        <v>887</v>
      </c>
      <c r="AP12" s="79" t="s">
        <v>176</v>
      </c>
      <c r="AQ12" s="79">
        <v>0</v>
      </c>
      <c r="AR12" s="79">
        <v>0</v>
      </c>
      <c r="AS12" s="79"/>
      <c r="AT12" s="79"/>
      <c r="AU12" s="79"/>
      <c r="AV12" s="79"/>
      <c r="AW12" s="79"/>
      <c r="AX12" s="79"/>
      <c r="AY12" s="79"/>
      <c r="AZ12" s="79"/>
      <c r="BA12">
        <v>1</v>
      </c>
      <c r="BB12" s="78" t="str">
        <f>REPLACE(INDEX(GroupVertices[Group],MATCH(Edges24[[#This Row],[Vertex 1]],GroupVertices[Vertex],0)),1,1,"")</f>
        <v>6</v>
      </c>
      <c r="BC12" s="78" t="str">
        <f>REPLACE(INDEX(GroupVertices[Group],MATCH(Edges24[[#This Row],[Vertex 2]],GroupVertices[Vertex],0)),1,1,"")</f>
        <v>6</v>
      </c>
      <c r="BD12" s="48"/>
      <c r="BE12" s="49"/>
      <c r="BF12" s="48"/>
      <c r="BG12" s="49"/>
      <c r="BH12" s="48"/>
      <c r="BI12" s="49"/>
      <c r="BJ12" s="48"/>
      <c r="BK12" s="49"/>
      <c r="BL12" s="48"/>
    </row>
    <row r="13" spans="1:64" ht="15">
      <c r="A13" s="64" t="s">
        <v>222</v>
      </c>
      <c r="B13" s="64" t="s">
        <v>249</v>
      </c>
      <c r="C13" s="65"/>
      <c r="D13" s="66"/>
      <c r="E13" s="67"/>
      <c r="F13" s="68"/>
      <c r="G13" s="65"/>
      <c r="H13" s="69"/>
      <c r="I13" s="70"/>
      <c r="J13" s="70"/>
      <c r="K13" s="34" t="s">
        <v>65</v>
      </c>
      <c r="L13" s="77">
        <v>46</v>
      </c>
      <c r="M13" s="77"/>
      <c r="N13" s="72"/>
      <c r="O13" s="79" t="s">
        <v>401</v>
      </c>
      <c r="P13" s="81">
        <v>43468.771099537036</v>
      </c>
      <c r="Q13" s="79" t="s">
        <v>410</v>
      </c>
      <c r="R13" s="79"/>
      <c r="S13" s="79"/>
      <c r="T13" s="79"/>
      <c r="U13" s="79"/>
      <c r="V13" s="82" t="s">
        <v>613</v>
      </c>
      <c r="W13" s="81">
        <v>43468.771099537036</v>
      </c>
      <c r="X13" s="82" t="s">
        <v>655</v>
      </c>
      <c r="Y13" s="79"/>
      <c r="Z13" s="79"/>
      <c r="AA13" s="85" t="s">
        <v>818</v>
      </c>
      <c r="AB13" s="79"/>
      <c r="AC13" s="79" t="b">
        <v>0</v>
      </c>
      <c r="AD13" s="79">
        <v>0</v>
      </c>
      <c r="AE13" s="85" t="s">
        <v>1072</v>
      </c>
      <c r="AF13" s="79" t="b">
        <v>0</v>
      </c>
      <c r="AG13" s="79" t="s">
        <v>1154</v>
      </c>
      <c r="AH13" s="79"/>
      <c r="AI13" s="85" t="s">
        <v>1072</v>
      </c>
      <c r="AJ13" s="79" t="b">
        <v>0</v>
      </c>
      <c r="AK13" s="79">
        <v>0</v>
      </c>
      <c r="AL13" s="85" t="s">
        <v>887</v>
      </c>
      <c r="AM13" s="79" t="s">
        <v>1158</v>
      </c>
      <c r="AN13" s="79" t="b">
        <v>0</v>
      </c>
      <c r="AO13" s="85" t="s">
        <v>887</v>
      </c>
      <c r="AP13" s="79" t="s">
        <v>176</v>
      </c>
      <c r="AQ13" s="79">
        <v>0</v>
      </c>
      <c r="AR13" s="79">
        <v>0</v>
      </c>
      <c r="AS13" s="79"/>
      <c r="AT13" s="79"/>
      <c r="AU13" s="79"/>
      <c r="AV13" s="79"/>
      <c r="AW13" s="79"/>
      <c r="AX13" s="79"/>
      <c r="AY13" s="79"/>
      <c r="AZ13" s="79"/>
      <c r="BA13">
        <v>1</v>
      </c>
      <c r="BB13" s="78" t="str">
        <f>REPLACE(INDEX(GroupVertices[Group],MATCH(Edges24[[#This Row],[Vertex 1]],GroupVertices[Vertex],0)),1,1,"")</f>
        <v>6</v>
      </c>
      <c r="BC13" s="78" t="str">
        <f>REPLACE(INDEX(GroupVertices[Group],MATCH(Edges24[[#This Row],[Vertex 2]],GroupVertices[Vertex],0)),1,1,"")</f>
        <v>6</v>
      </c>
      <c r="BD13" s="48"/>
      <c r="BE13" s="49"/>
      <c r="BF13" s="48"/>
      <c r="BG13" s="49"/>
      <c r="BH13" s="48"/>
      <c r="BI13" s="49"/>
      <c r="BJ13" s="48"/>
      <c r="BK13" s="49"/>
      <c r="BL13" s="48"/>
    </row>
    <row r="14" spans="1:64" ht="15">
      <c r="A14" s="64" t="s">
        <v>223</v>
      </c>
      <c r="B14" s="64" t="s">
        <v>276</v>
      </c>
      <c r="C14" s="65"/>
      <c r="D14" s="66"/>
      <c r="E14" s="67"/>
      <c r="F14" s="68"/>
      <c r="G14" s="65"/>
      <c r="H14" s="69"/>
      <c r="I14" s="70"/>
      <c r="J14" s="70"/>
      <c r="K14" s="34" t="s">
        <v>65</v>
      </c>
      <c r="L14" s="77">
        <v>48</v>
      </c>
      <c r="M14" s="77"/>
      <c r="N14" s="72"/>
      <c r="O14" s="79" t="s">
        <v>401</v>
      </c>
      <c r="P14" s="81">
        <v>43473.95741898148</v>
      </c>
      <c r="Q14" s="79" t="s">
        <v>411</v>
      </c>
      <c r="R14" s="82" t="s">
        <v>565</v>
      </c>
      <c r="S14" s="79" t="s">
        <v>588</v>
      </c>
      <c r="T14" s="79" t="s">
        <v>594</v>
      </c>
      <c r="U14" s="79"/>
      <c r="V14" s="82" t="s">
        <v>614</v>
      </c>
      <c r="W14" s="81">
        <v>43473.95741898148</v>
      </c>
      <c r="X14" s="82" t="s">
        <v>656</v>
      </c>
      <c r="Y14" s="79">
        <v>34.07878</v>
      </c>
      <c r="Z14" s="79">
        <v>-118.36113</v>
      </c>
      <c r="AA14" s="85" t="s">
        <v>819</v>
      </c>
      <c r="AB14" s="79"/>
      <c r="AC14" s="79" t="b">
        <v>0</v>
      </c>
      <c r="AD14" s="79">
        <v>2</v>
      </c>
      <c r="AE14" s="85" t="s">
        <v>1072</v>
      </c>
      <c r="AF14" s="79" t="b">
        <v>0</v>
      </c>
      <c r="AG14" s="79" t="s">
        <v>1154</v>
      </c>
      <c r="AH14" s="79"/>
      <c r="AI14" s="85" t="s">
        <v>1072</v>
      </c>
      <c r="AJ14" s="79" t="b">
        <v>0</v>
      </c>
      <c r="AK14" s="79">
        <v>0</v>
      </c>
      <c r="AL14" s="85" t="s">
        <v>1072</v>
      </c>
      <c r="AM14" s="79" t="s">
        <v>1159</v>
      </c>
      <c r="AN14" s="79" t="b">
        <v>0</v>
      </c>
      <c r="AO14" s="85" t="s">
        <v>819</v>
      </c>
      <c r="AP14" s="79" t="s">
        <v>176</v>
      </c>
      <c r="AQ14" s="79">
        <v>0</v>
      </c>
      <c r="AR14" s="79">
        <v>0</v>
      </c>
      <c r="AS14" s="79" t="s">
        <v>1167</v>
      </c>
      <c r="AT14" s="79" t="s">
        <v>1177</v>
      </c>
      <c r="AU14" s="79" t="s">
        <v>1178</v>
      </c>
      <c r="AV14" s="79" t="s">
        <v>1179</v>
      </c>
      <c r="AW14" s="79" t="s">
        <v>1188</v>
      </c>
      <c r="AX14" s="79" t="s">
        <v>1197</v>
      </c>
      <c r="AY14" s="79" t="s">
        <v>1206</v>
      </c>
      <c r="AZ14" s="82" t="s">
        <v>1208</v>
      </c>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241</v>
      </c>
      <c r="C15" s="65"/>
      <c r="D15" s="66"/>
      <c r="E15" s="67"/>
      <c r="F15" s="68"/>
      <c r="G15" s="65"/>
      <c r="H15" s="69"/>
      <c r="I15" s="70"/>
      <c r="J15" s="70"/>
      <c r="K15" s="34" t="s">
        <v>65</v>
      </c>
      <c r="L15" s="77">
        <v>51</v>
      </c>
      <c r="M15" s="77"/>
      <c r="N15" s="72"/>
      <c r="O15" s="79" t="s">
        <v>401</v>
      </c>
      <c r="P15" s="81">
        <v>43487.6165625</v>
      </c>
      <c r="Q15" s="79" t="s">
        <v>412</v>
      </c>
      <c r="R15" s="79"/>
      <c r="S15" s="79"/>
      <c r="T15" s="79" t="s">
        <v>595</v>
      </c>
      <c r="U15" s="79"/>
      <c r="V15" s="82" t="s">
        <v>615</v>
      </c>
      <c r="W15" s="81">
        <v>43487.6165625</v>
      </c>
      <c r="X15" s="82" t="s">
        <v>657</v>
      </c>
      <c r="Y15" s="79"/>
      <c r="Z15" s="79"/>
      <c r="AA15" s="85" t="s">
        <v>820</v>
      </c>
      <c r="AB15" s="79"/>
      <c r="AC15" s="79" t="b">
        <v>0</v>
      </c>
      <c r="AD15" s="79">
        <v>1</v>
      </c>
      <c r="AE15" s="85" t="s">
        <v>1072</v>
      </c>
      <c r="AF15" s="79" t="b">
        <v>0</v>
      </c>
      <c r="AG15" s="79" t="s">
        <v>1154</v>
      </c>
      <c r="AH15" s="79"/>
      <c r="AI15" s="85" t="s">
        <v>1072</v>
      </c>
      <c r="AJ15" s="79" t="b">
        <v>0</v>
      </c>
      <c r="AK15" s="79">
        <v>0</v>
      </c>
      <c r="AL15" s="85" t="s">
        <v>1072</v>
      </c>
      <c r="AM15" s="79" t="s">
        <v>1160</v>
      </c>
      <c r="AN15" s="79" t="b">
        <v>0</v>
      </c>
      <c r="AO15" s="85" t="s">
        <v>820</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1</v>
      </c>
      <c r="BE15" s="49">
        <v>5.882352941176471</v>
      </c>
      <c r="BF15" s="48">
        <v>0</v>
      </c>
      <c r="BG15" s="49">
        <v>0</v>
      </c>
      <c r="BH15" s="48">
        <v>0</v>
      </c>
      <c r="BI15" s="49">
        <v>0</v>
      </c>
      <c r="BJ15" s="48">
        <v>16</v>
      </c>
      <c r="BK15" s="49">
        <v>94.11764705882354</v>
      </c>
      <c r="BL15" s="48">
        <v>17</v>
      </c>
    </row>
    <row r="16" spans="1:64" ht="15">
      <c r="A16" s="64" t="s">
        <v>225</v>
      </c>
      <c r="B16" s="64" t="s">
        <v>245</v>
      </c>
      <c r="C16" s="65"/>
      <c r="D16" s="66"/>
      <c r="E16" s="67"/>
      <c r="F16" s="68"/>
      <c r="G16" s="65"/>
      <c r="H16" s="69"/>
      <c r="I16" s="70"/>
      <c r="J16" s="70"/>
      <c r="K16" s="34" t="s">
        <v>65</v>
      </c>
      <c r="L16" s="77">
        <v>52</v>
      </c>
      <c r="M16" s="77"/>
      <c r="N16" s="72"/>
      <c r="O16" s="79" t="s">
        <v>401</v>
      </c>
      <c r="P16" s="81">
        <v>43492.10890046296</v>
      </c>
      <c r="Q16" s="79" t="s">
        <v>413</v>
      </c>
      <c r="R16" s="82" t="s">
        <v>566</v>
      </c>
      <c r="S16" s="79" t="s">
        <v>589</v>
      </c>
      <c r="T16" s="79"/>
      <c r="U16" s="79"/>
      <c r="V16" s="82" t="s">
        <v>616</v>
      </c>
      <c r="W16" s="81">
        <v>43492.10890046296</v>
      </c>
      <c r="X16" s="82" t="s">
        <v>658</v>
      </c>
      <c r="Y16" s="79"/>
      <c r="Z16" s="79"/>
      <c r="AA16" s="85" t="s">
        <v>821</v>
      </c>
      <c r="AB16" s="79"/>
      <c r="AC16" s="79" t="b">
        <v>0</v>
      </c>
      <c r="AD16" s="79">
        <v>0</v>
      </c>
      <c r="AE16" s="85" t="s">
        <v>1071</v>
      </c>
      <c r="AF16" s="79" t="b">
        <v>0</v>
      </c>
      <c r="AG16" s="79" t="s">
        <v>1154</v>
      </c>
      <c r="AH16" s="79"/>
      <c r="AI16" s="85" t="s">
        <v>1072</v>
      </c>
      <c r="AJ16" s="79" t="b">
        <v>0</v>
      </c>
      <c r="AK16" s="79">
        <v>0</v>
      </c>
      <c r="AL16" s="85" t="s">
        <v>1072</v>
      </c>
      <c r="AM16" s="79" t="s">
        <v>1160</v>
      </c>
      <c r="AN16" s="79" t="b">
        <v>1</v>
      </c>
      <c r="AO16" s="85" t="s">
        <v>821</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c r="BE16" s="49"/>
      <c r="BF16" s="48"/>
      <c r="BG16" s="49"/>
      <c r="BH16" s="48"/>
      <c r="BI16" s="49"/>
      <c r="BJ16" s="48"/>
      <c r="BK16" s="49"/>
      <c r="BL16" s="48"/>
    </row>
    <row r="17" spans="1:64" ht="15">
      <c r="A17" s="64" t="s">
        <v>226</v>
      </c>
      <c r="B17" s="64" t="s">
        <v>241</v>
      </c>
      <c r="C17" s="65"/>
      <c r="D17" s="66"/>
      <c r="E17" s="67"/>
      <c r="F17" s="68"/>
      <c r="G17" s="65"/>
      <c r="H17" s="69"/>
      <c r="I17" s="70"/>
      <c r="J17" s="70"/>
      <c r="K17" s="34" t="s">
        <v>65</v>
      </c>
      <c r="L17" s="77">
        <v>54</v>
      </c>
      <c r="M17" s="77"/>
      <c r="N17" s="72"/>
      <c r="O17" s="79" t="s">
        <v>401</v>
      </c>
      <c r="P17" s="81">
        <v>43496.085231481484</v>
      </c>
      <c r="Q17" s="79" t="s">
        <v>414</v>
      </c>
      <c r="R17" s="82" t="s">
        <v>567</v>
      </c>
      <c r="S17" s="79" t="s">
        <v>589</v>
      </c>
      <c r="T17" s="79" t="s">
        <v>596</v>
      </c>
      <c r="U17" s="79"/>
      <c r="V17" s="82" t="s">
        <v>617</v>
      </c>
      <c r="W17" s="81">
        <v>43496.085231481484</v>
      </c>
      <c r="X17" s="82" t="s">
        <v>659</v>
      </c>
      <c r="Y17" s="79"/>
      <c r="Z17" s="79"/>
      <c r="AA17" s="85" t="s">
        <v>822</v>
      </c>
      <c r="AB17" s="79"/>
      <c r="AC17" s="79" t="b">
        <v>0</v>
      </c>
      <c r="AD17" s="79">
        <v>0</v>
      </c>
      <c r="AE17" s="85" t="s">
        <v>1072</v>
      </c>
      <c r="AF17" s="79" t="b">
        <v>0</v>
      </c>
      <c r="AG17" s="79" t="s">
        <v>1154</v>
      </c>
      <c r="AH17" s="79"/>
      <c r="AI17" s="85" t="s">
        <v>1072</v>
      </c>
      <c r="AJ17" s="79" t="b">
        <v>0</v>
      </c>
      <c r="AK17" s="79">
        <v>0</v>
      </c>
      <c r="AL17" s="85" t="s">
        <v>1072</v>
      </c>
      <c r="AM17" s="79" t="s">
        <v>1159</v>
      </c>
      <c r="AN17" s="79" t="b">
        <v>1</v>
      </c>
      <c r="AO17" s="85" t="s">
        <v>822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10</v>
      </c>
      <c r="BF17" s="48">
        <v>0</v>
      </c>
      <c r="BG17" s="49">
        <v>0</v>
      </c>
      <c r="BH17" s="48">
        <v>0</v>
      </c>
      <c r="BI17" s="49">
        <v>0</v>
      </c>
      <c r="BJ17" s="48">
        <v>9</v>
      </c>
      <c r="BK17" s="49">
        <v>90</v>
      </c>
      <c r="BL17" s="48">
        <v>10</v>
      </c>
    </row>
    <row r="18" spans="1:64" ht="15">
      <c r="A18" s="64" t="s">
        <v>227</v>
      </c>
      <c r="B18" s="64" t="s">
        <v>281</v>
      </c>
      <c r="C18" s="65"/>
      <c r="D18" s="66"/>
      <c r="E18" s="67"/>
      <c r="F18" s="68"/>
      <c r="G18" s="65"/>
      <c r="H18" s="69"/>
      <c r="I18" s="70"/>
      <c r="J18" s="70"/>
      <c r="K18" s="34" t="s">
        <v>65</v>
      </c>
      <c r="L18" s="77">
        <v>55</v>
      </c>
      <c r="M18" s="77"/>
      <c r="N18" s="72"/>
      <c r="O18" s="79" t="s">
        <v>401</v>
      </c>
      <c r="P18" s="81">
        <v>43449.72258101852</v>
      </c>
      <c r="Q18" s="79" t="s">
        <v>415</v>
      </c>
      <c r="R18" s="79"/>
      <c r="S18" s="79"/>
      <c r="T18" s="79"/>
      <c r="U18" s="79"/>
      <c r="V18" s="82" t="s">
        <v>618</v>
      </c>
      <c r="W18" s="81">
        <v>43449.72258101852</v>
      </c>
      <c r="X18" s="82" t="s">
        <v>660</v>
      </c>
      <c r="Y18" s="79"/>
      <c r="Z18" s="79"/>
      <c r="AA18" s="85" t="s">
        <v>823</v>
      </c>
      <c r="AB18" s="85" t="s">
        <v>855</v>
      </c>
      <c r="AC18" s="79" t="b">
        <v>0</v>
      </c>
      <c r="AD18" s="79">
        <v>3</v>
      </c>
      <c r="AE18" s="85" t="s">
        <v>1071</v>
      </c>
      <c r="AF18" s="79" t="b">
        <v>0</v>
      </c>
      <c r="AG18" s="79" t="s">
        <v>1154</v>
      </c>
      <c r="AH18" s="79"/>
      <c r="AI18" s="85" t="s">
        <v>1072</v>
      </c>
      <c r="AJ18" s="79" t="b">
        <v>0</v>
      </c>
      <c r="AK18" s="79">
        <v>0</v>
      </c>
      <c r="AL18" s="85" t="s">
        <v>1072</v>
      </c>
      <c r="AM18" s="79" t="s">
        <v>1160</v>
      </c>
      <c r="AN18" s="79" t="b">
        <v>0</v>
      </c>
      <c r="AO18" s="85" t="s">
        <v>855</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c r="BE18" s="49"/>
      <c r="BF18" s="48"/>
      <c r="BG18" s="49"/>
      <c r="BH18" s="48"/>
      <c r="BI18" s="49"/>
      <c r="BJ18" s="48"/>
      <c r="BK18" s="49"/>
      <c r="BL18" s="48"/>
    </row>
    <row r="19" spans="1:64" ht="15">
      <c r="A19" s="64" t="s">
        <v>228</v>
      </c>
      <c r="B19" s="64" t="s">
        <v>241</v>
      </c>
      <c r="C19" s="65"/>
      <c r="D19" s="66"/>
      <c r="E19" s="67"/>
      <c r="F19" s="68"/>
      <c r="G19" s="65"/>
      <c r="H19" s="69"/>
      <c r="I19" s="70"/>
      <c r="J19" s="70"/>
      <c r="K19" s="34" t="s">
        <v>65</v>
      </c>
      <c r="L19" s="77">
        <v>56</v>
      </c>
      <c r="M19" s="77"/>
      <c r="N19" s="72"/>
      <c r="O19" s="79" t="s">
        <v>402</v>
      </c>
      <c r="P19" s="81">
        <v>43499.9053125</v>
      </c>
      <c r="Q19" s="79" t="s">
        <v>416</v>
      </c>
      <c r="R19" s="82" t="s">
        <v>568</v>
      </c>
      <c r="S19" s="79" t="s">
        <v>589</v>
      </c>
      <c r="T19" s="79"/>
      <c r="U19" s="79"/>
      <c r="V19" s="82" t="s">
        <v>619</v>
      </c>
      <c r="W19" s="81">
        <v>43499.9053125</v>
      </c>
      <c r="X19" s="82" t="s">
        <v>661</v>
      </c>
      <c r="Y19" s="79"/>
      <c r="Z19" s="79"/>
      <c r="AA19" s="85" t="s">
        <v>824</v>
      </c>
      <c r="AB19" s="79"/>
      <c r="AC19" s="79" t="b">
        <v>0</v>
      </c>
      <c r="AD19" s="79">
        <v>0</v>
      </c>
      <c r="AE19" s="85" t="s">
        <v>1071</v>
      </c>
      <c r="AF19" s="79" t="b">
        <v>1</v>
      </c>
      <c r="AG19" s="79" t="s">
        <v>1153</v>
      </c>
      <c r="AH19" s="79"/>
      <c r="AI19" s="85" t="s">
        <v>1157</v>
      </c>
      <c r="AJ19" s="79" t="b">
        <v>0</v>
      </c>
      <c r="AK19" s="79">
        <v>0</v>
      </c>
      <c r="AL19" s="85" t="s">
        <v>1072</v>
      </c>
      <c r="AM19" s="79" t="s">
        <v>1158</v>
      </c>
      <c r="AN19" s="79" t="b">
        <v>0</v>
      </c>
      <c r="AO19" s="85" t="s">
        <v>824</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5</v>
      </c>
      <c r="BK19" s="49">
        <v>100</v>
      </c>
      <c r="BL19" s="48">
        <v>5</v>
      </c>
    </row>
    <row r="20" spans="1:64" ht="15">
      <c r="A20" s="64" t="s">
        <v>229</v>
      </c>
      <c r="B20" s="64" t="s">
        <v>241</v>
      </c>
      <c r="C20" s="65"/>
      <c r="D20" s="66"/>
      <c r="E20" s="67"/>
      <c r="F20" s="68"/>
      <c r="G20" s="65"/>
      <c r="H20" s="69"/>
      <c r="I20" s="70"/>
      <c r="J20" s="70"/>
      <c r="K20" s="34" t="s">
        <v>65</v>
      </c>
      <c r="L20" s="77">
        <v>57</v>
      </c>
      <c r="M20" s="77"/>
      <c r="N20" s="72"/>
      <c r="O20" s="79" t="s">
        <v>402</v>
      </c>
      <c r="P20" s="81">
        <v>43499.955729166664</v>
      </c>
      <c r="Q20" s="79" t="s">
        <v>417</v>
      </c>
      <c r="R20" s="82" t="s">
        <v>569</v>
      </c>
      <c r="S20" s="79" t="s">
        <v>589</v>
      </c>
      <c r="T20" s="79"/>
      <c r="U20" s="79"/>
      <c r="V20" s="82" t="s">
        <v>620</v>
      </c>
      <c r="W20" s="81">
        <v>43499.955729166664</v>
      </c>
      <c r="X20" s="82" t="s">
        <v>662</v>
      </c>
      <c r="Y20" s="79"/>
      <c r="Z20" s="79"/>
      <c r="AA20" s="85" t="s">
        <v>825</v>
      </c>
      <c r="AB20" s="79"/>
      <c r="AC20" s="79" t="b">
        <v>0</v>
      </c>
      <c r="AD20" s="79">
        <v>1</v>
      </c>
      <c r="AE20" s="85" t="s">
        <v>1071</v>
      </c>
      <c r="AF20" s="79" t="b">
        <v>1</v>
      </c>
      <c r="AG20" s="79" t="s">
        <v>1153</v>
      </c>
      <c r="AH20" s="79"/>
      <c r="AI20" s="85" t="s">
        <v>1157</v>
      </c>
      <c r="AJ20" s="79" t="b">
        <v>0</v>
      </c>
      <c r="AK20" s="79">
        <v>0</v>
      </c>
      <c r="AL20" s="85" t="s">
        <v>1072</v>
      </c>
      <c r="AM20" s="79" t="s">
        <v>1160</v>
      </c>
      <c r="AN20" s="79" t="b">
        <v>0</v>
      </c>
      <c r="AO20" s="85" t="s">
        <v>825</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v>
      </c>
      <c r="BK20" s="49">
        <v>100</v>
      </c>
      <c r="BL20" s="48">
        <v>1</v>
      </c>
    </row>
    <row r="21" spans="1:64" ht="15">
      <c r="A21" s="64" t="s">
        <v>230</v>
      </c>
      <c r="B21" s="64" t="s">
        <v>241</v>
      </c>
      <c r="C21" s="65"/>
      <c r="D21" s="66"/>
      <c r="E21" s="67"/>
      <c r="F21" s="68"/>
      <c r="G21" s="65"/>
      <c r="H21" s="69"/>
      <c r="I21" s="70"/>
      <c r="J21" s="70"/>
      <c r="K21" s="34" t="s">
        <v>65</v>
      </c>
      <c r="L21" s="77">
        <v>58</v>
      </c>
      <c r="M21" s="77"/>
      <c r="N21" s="72"/>
      <c r="O21" s="79" t="s">
        <v>402</v>
      </c>
      <c r="P21" s="81">
        <v>43470.544328703705</v>
      </c>
      <c r="Q21" s="79" t="s">
        <v>418</v>
      </c>
      <c r="R21" s="82" t="s">
        <v>570</v>
      </c>
      <c r="S21" s="79" t="s">
        <v>589</v>
      </c>
      <c r="T21" s="79"/>
      <c r="U21" s="79"/>
      <c r="V21" s="82" t="s">
        <v>621</v>
      </c>
      <c r="W21" s="81">
        <v>43470.544328703705</v>
      </c>
      <c r="X21" s="82" t="s">
        <v>663</v>
      </c>
      <c r="Y21" s="79"/>
      <c r="Z21" s="79"/>
      <c r="AA21" s="85" t="s">
        <v>826</v>
      </c>
      <c r="AB21" s="79"/>
      <c r="AC21" s="79" t="b">
        <v>0</v>
      </c>
      <c r="AD21" s="79">
        <v>0</v>
      </c>
      <c r="AE21" s="85" t="s">
        <v>1071</v>
      </c>
      <c r="AF21" s="79" t="b">
        <v>0</v>
      </c>
      <c r="AG21" s="79" t="s">
        <v>1154</v>
      </c>
      <c r="AH21" s="79"/>
      <c r="AI21" s="85" t="s">
        <v>1072</v>
      </c>
      <c r="AJ21" s="79" t="b">
        <v>0</v>
      </c>
      <c r="AK21" s="79">
        <v>0</v>
      </c>
      <c r="AL21" s="85" t="s">
        <v>1072</v>
      </c>
      <c r="AM21" s="79" t="s">
        <v>1162</v>
      </c>
      <c r="AN21" s="79" t="b">
        <v>1</v>
      </c>
      <c r="AO21" s="85" t="s">
        <v>826</v>
      </c>
      <c r="AP21" s="79" t="s">
        <v>176</v>
      </c>
      <c r="AQ21" s="79">
        <v>0</v>
      </c>
      <c r="AR21" s="79">
        <v>0</v>
      </c>
      <c r="AS21" s="79"/>
      <c r="AT21" s="79"/>
      <c r="AU21" s="79"/>
      <c r="AV21" s="79"/>
      <c r="AW21" s="79"/>
      <c r="AX21" s="79"/>
      <c r="AY21" s="79"/>
      <c r="AZ21" s="79"/>
      <c r="BA21">
        <v>2</v>
      </c>
      <c r="BB21" s="78" t="str">
        <f>REPLACE(INDEX(GroupVertices[Group],MATCH(Edges24[[#This Row],[Vertex 1]],GroupVertices[Vertex],0)),1,1,"")</f>
        <v>1</v>
      </c>
      <c r="BC21" s="78" t="str">
        <f>REPLACE(INDEX(GroupVertices[Group],MATCH(Edges24[[#This Row],[Vertex 2]],GroupVertices[Vertex],0)),1,1,"")</f>
        <v>1</v>
      </c>
      <c r="BD21" s="48">
        <v>1</v>
      </c>
      <c r="BE21" s="49">
        <v>4.545454545454546</v>
      </c>
      <c r="BF21" s="48">
        <v>0</v>
      </c>
      <c r="BG21" s="49">
        <v>0</v>
      </c>
      <c r="BH21" s="48">
        <v>0</v>
      </c>
      <c r="BI21" s="49">
        <v>0</v>
      </c>
      <c r="BJ21" s="48">
        <v>21</v>
      </c>
      <c r="BK21" s="49">
        <v>95.45454545454545</v>
      </c>
      <c r="BL21" s="48">
        <v>22</v>
      </c>
    </row>
    <row r="22" spans="1:64" ht="15">
      <c r="A22" s="64" t="s">
        <v>230</v>
      </c>
      <c r="B22" s="64" t="s">
        <v>241</v>
      </c>
      <c r="C22" s="65"/>
      <c r="D22" s="66"/>
      <c r="E22" s="67"/>
      <c r="F22" s="68"/>
      <c r="G22" s="65"/>
      <c r="H22" s="69"/>
      <c r="I22" s="70"/>
      <c r="J22" s="70"/>
      <c r="K22" s="34" t="s">
        <v>65</v>
      </c>
      <c r="L22" s="77">
        <v>59</v>
      </c>
      <c r="M22" s="77"/>
      <c r="N22" s="72"/>
      <c r="O22" s="79" t="s">
        <v>402</v>
      </c>
      <c r="P22" s="81">
        <v>43501.984606481485</v>
      </c>
      <c r="Q22" s="79" t="s">
        <v>419</v>
      </c>
      <c r="R22" s="79"/>
      <c r="S22" s="79"/>
      <c r="T22" s="79"/>
      <c r="U22" s="79"/>
      <c r="V22" s="82" t="s">
        <v>621</v>
      </c>
      <c r="W22" s="81">
        <v>43501.984606481485</v>
      </c>
      <c r="X22" s="82" t="s">
        <v>664</v>
      </c>
      <c r="Y22" s="79"/>
      <c r="Z22" s="79"/>
      <c r="AA22" s="85" t="s">
        <v>827</v>
      </c>
      <c r="AB22" s="85" t="s">
        <v>963</v>
      </c>
      <c r="AC22" s="79" t="b">
        <v>0</v>
      </c>
      <c r="AD22" s="79">
        <v>0</v>
      </c>
      <c r="AE22" s="85" t="s">
        <v>1071</v>
      </c>
      <c r="AF22" s="79" t="b">
        <v>0</v>
      </c>
      <c r="AG22" s="79" t="s">
        <v>1154</v>
      </c>
      <c r="AH22" s="79"/>
      <c r="AI22" s="85" t="s">
        <v>1072</v>
      </c>
      <c r="AJ22" s="79" t="b">
        <v>0</v>
      </c>
      <c r="AK22" s="79">
        <v>0</v>
      </c>
      <c r="AL22" s="85" t="s">
        <v>1072</v>
      </c>
      <c r="AM22" s="79" t="s">
        <v>1163</v>
      </c>
      <c r="AN22" s="79" t="b">
        <v>0</v>
      </c>
      <c r="AO22" s="85" t="s">
        <v>963</v>
      </c>
      <c r="AP22" s="79" t="s">
        <v>176</v>
      </c>
      <c r="AQ22" s="79">
        <v>0</v>
      </c>
      <c r="AR22" s="79">
        <v>0</v>
      </c>
      <c r="AS22" s="79"/>
      <c r="AT22" s="79"/>
      <c r="AU22" s="79"/>
      <c r="AV22" s="79"/>
      <c r="AW22" s="79"/>
      <c r="AX22" s="79"/>
      <c r="AY22" s="79"/>
      <c r="AZ22" s="79"/>
      <c r="BA22">
        <v>2</v>
      </c>
      <c r="BB22" s="78" t="str">
        <f>REPLACE(INDEX(GroupVertices[Group],MATCH(Edges24[[#This Row],[Vertex 1]],GroupVertices[Vertex],0)),1,1,"")</f>
        <v>1</v>
      </c>
      <c r="BC22" s="78" t="str">
        <f>REPLACE(INDEX(GroupVertices[Group],MATCH(Edges24[[#This Row],[Vertex 2]],GroupVertices[Vertex],0)),1,1,"")</f>
        <v>1</v>
      </c>
      <c r="BD22" s="48">
        <v>2</v>
      </c>
      <c r="BE22" s="49">
        <v>4.651162790697675</v>
      </c>
      <c r="BF22" s="48">
        <v>2</v>
      </c>
      <c r="BG22" s="49">
        <v>4.651162790697675</v>
      </c>
      <c r="BH22" s="48">
        <v>0</v>
      </c>
      <c r="BI22" s="49">
        <v>0</v>
      </c>
      <c r="BJ22" s="48">
        <v>39</v>
      </c>
      <c r="BK22" s="49">
        <v>90.69767441860465</v>
      </c>
      <c r="BL22" s="48">
        <v>43</v>
      </c>
    </row>
    <row r="23" spans="1:64" ht="15">
      <c r="A23" s="64" t="s">
        <v>231</v>
      </c>
      <c r="B23" s="64" t="s">
        <v>241</v>
      </c>
      <c r="C23" s="65"/>
      <c r="D23" s="66"/>
      <c r="E23" s="67"/>
      <c r="F23" s="68"/>
      <c r="G23" s="65"/>
      <c r="H23" s="69"/>
      <c r="I23" s="70"/>
      <c r="J23" s="70"/>
      <c r="K23" s="34" t="s">
        <v>65</v>
      </c>
      <c r="L23" s="77">
        <v>60</v>
      </c>
      <c r="M23" s="77"/>
      <c r="N23" s="72"/>
      <c r="O23" s="79" t="s">
        <v>402</v>
      </c>
      <c r="P23" s="81">
        <v>43504.38659722222</v>
      </c>
      <c r="Q23" s="79" t="s">
        <v>420</v>
      </c>
      <c r="R23" s="79"/>
      <c r="S23" s="79"/>
      <c r="T23" s="79"/>
      <c r="U23" s="79"/>
      <c r="V23" s="82" t="s">
        <v>622</v>
      </c>
      <c r="W23" s="81">
        <v>43504.38659722222</v>
      </c>
      <c r="X23" s="82" t="s">
        <v>665</v>
      </c>
      <c r="Y23" s="79"/>
      <c r="Z23" s="79"/>
      <c r="AA23" s="85" t="s">
        <v>828</v>
      </c>
      <c r="AB23" s="79"/>
      <c r="AC23" s="79" t="b">
        <v>0</v>
      </c>
      <c r="AD23" s="79">
        <v>0</v>
      </c>
      <c r="AE23" s="85" t="s">
        <v>1071</v>
      </c>
      <c r="AF23" s="79" t="b">
        <v>0</v>
      </c>
      <c r="AG23" s="79" t="s">
        <v>1154</v>
      </c>
      <c r="AH23" s="79"/>
      <c r="AI23" s="85" t="s">
        <v>1072</v>
      </c>
      <c r="AJ23" s="79" t="b">
        <v>0</v>
      </c>
      <c r="AK23" s="79">
        <v>0</v>
      </c>
      <c r="AL23" s="85" t="s">
        <v>1072</v>
      </c>
      <c r="AM23" s="79" t="s">
        <v>1161</v>
      </c>
      <c r="AN23" s="79" t="b">
        <v>0</v>
      </c>
      <c r="AO23" s="85" t="s">
        <v>828</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2</v>
      </c>
      <c r="BE23" s="49">
        <v>12.5</v>
      </c>
      <c r="BF23" s="48">
        <v>0</v>
      </c>
      <c r="BG23" s="49">
        <v>0</v>
      </c>
      <c r="BH23" s="48">
        <v>0</v>
      </c>
      <c r="BI23" s="49">
        <v>0</v>
      </c>
      <c r="BJ23" s="48">
        <v>14</v>
      </c>
      <c r="BK23" s="49">
        <v>87.5</v>
      </c>
      <c r="BL23" s="48">
        <v>16</v>
      </c>
    </row>
    <row r="24" spans="1:64" ht="15">
      <c r="A24" s="64" t="s">
        <v>232</v>
      </c>
      <c r="B24" s="64" t="s">
        <v>282</v>
      </c>
      <c r="C24" s="65"/>
      <c r="D24" s="66"/>
      <c r="E24" s="67"/>
      <c r="F24" s="68"/>
      <c r="G24" s="65"/>
      <c r="H24" s="69"/>
      <c r="I24" s="70"/>
      <c r="J24" s="70"/>
      <c r="K24" s="34" t="s">
        <v>65</v>
      </c>
      <c r="L24" s="77">
        <v>61</v>
      </c>
      <c r="M24" s="77"/>
      <c r="N24" s="72"/>
      <c r="O24" s="79" t="s">
        <v>401</v>
      </c>
      <c r="P24" s="81">
        <v>43506.01863425926</v>
      </c>
      <c r="Q24" s="79" t="s">
        <v>421</v>
      </c>
      <c r="R24" s="79"/>
      <c r="S24" s="79"/>
      <c r="T24" s="79"/>
      <c r="U24" s="79"/>
      <c r="V24" s="82" t="s">
        <v>623</v>
      </c>
      <c r="W24" s="81">
        <v>43506.01863425926</v>
      </c>
      <c r="X24" s="82" t="s">
        <v>666</v>
      </c>
      <c r="Y24" s="79"/>
      <c r="Z24" s="79"/>
      <c r="AA24" s="85" t="s">
        <v>829</v>
      </c>
      <c r="AB24" s="85" t="s">
        <v>972</v>
      </c>
      <c r="AC24" s="79" t="b">
        <v>0</v>
      </c>
      <c r="AD24" s="79">
        <v>0</v>
      </c>
      <c r="AE24" s="85" t="s">
        <v>1074</v>
      </c>
      <c r="AF24" s="79" t="b">
        <v>0</v>
      </c>
      <c r="AG24" s="79" t="s">
        <v>1154</v>
      </c>
      <c r="AH24" s="79"/>
      <c r="AI24" s="85" t="s">
        <v>1072</v>
      </c>
      <c r="AJ24" s="79" t="b">
        <v>0</v>
      </c>
      <c r="AK24" s="79">
        <v>0</v>
      </c>
      <c r="AL24" s="85" t="s">
        <v>1072</v>
      </c>
      <c r="AM24" s="79" t="s">
        <v>1163</v>
      </c>
      <c r="AN24" s="79" t="b">
        <v>0</v>
      </c>
      <c r="AO24" s="85" t="s">
        <v>972</v>
      </c>
      <c r="AP24" s="79" t="s">
        <v>176</v>
      </c>
      <c r="AQ24" s="79">
        <v>0</v>
      </c>
      <c r="AR24" s="79">
        <v>0</v>
      </c>
      <c r="AS24" s="79"/>
      <c r="AT24" s="79"/>
      <c r="AU24" s="79"/>
      <c r="AV24" s="79"/>
      <c r="AW24" s="79"/>
      <c r="AX24" s="79"/>
      <c r="AY24" s="79"/>
      <c r="AZ24" s="79"/>
      <c r="BA24">
        <v>1</v>
      </c>
      <c r="BB24" s="78" t="str">
        <f>REPLACE(INDEX(GroupVertices[Group],MATCH(Edges24[[#This Row],[Vertex 1]],GroupVertices[Vertex],0)),1,1,"")</f>
        <v>10</v>
      </c>
      <c r="BC24" s="78" t="str">
        <f>REPLACE(INDEX(GroupVertices[Group],MATCH(Edges24[[#This Row],[Vertex 2]],GroupVertices[Vertex],0)),1,1,"")</f>
        <v>10</v>
      </c>
      <c r="BD24" s="48"/>
      <c r="BE24" s="49"/>
      <c r="BF24" s="48"/>
      <c r="BG24" s="49"/>
      <c r="BH24" s="48"/>
      <c r="BI24" s="49"/>
      <c r="BJ24" s="48"/>
      <c r="BK24" s="49"/>
      <c r="BL24" s="48"/>
    </row>
    <row r="25" spans="1:64" ht="15">
      <c r="A25" s="64" t="s">
        <v>233</v>
      </c>
      <c r="B25" s="64" t="s">
        <v>241</v>
      </c>
      <c r="C25" s="65"/>
      <c r="D25" s="66"/>
      <c r="E25" s="67"/>
      <c r="F25" s="68"/>
      <c r="G25" s="65"/>
      <c r="H25" s="69"/>
      <c r="I25" s="70"/>
      <c r="J25" s="70"/>
      <c r="K25" s="34" t="s">
        <v>65</v>
      </c>
      <c r="L25" s="77">
        <v>64</v>
      </c>
      <c r="M25" s="77"/>
      <c r="N25" s="72"/>
      <c r="O25" s="79" t="s">
        <v>402</v>
      </c>
      <c r="P25" s="81">
        <v>43507.11206018519</v>
      </c>
      <c r="Q25" s="79" t="s">
        <v>422</v>
      </c>
      <c r="R25" s="79" t="s">
        <v>571</v>
      </c>
      <c r="S25" s="79" t="s">
        <v>590</v>
      </c>
      <c r="T25" s="79" t="s">
        <v>597</v>
      </c>
      <c r="U25" s="79"/>
      <c r="V25" s="82" t="s">
        <v>624</v>
      </c>
      <c r="W25" s="81">
        <v>43507.11206018519</v>
      </c>
      <c r="X25" s="82" t="s">
        <v>667</v>
      </c>
      <c r="Y25" s="79"/>
      <c r="Z25" s="79"/>
      <c r="AA25" s="85" t="s">
        <v>830</v>
      </c>
      <c r="AB25" s="79"/>
      <c r="AC25" s="79" t="b">
        <v>0</v>
      </c>
      <c r="AD25" s="79">
        <v>0</v>
      </c>
      <c r="AE25" s="85" t="s">
        <v>1071</v>
      </c>
      <c r="AF25" s="79" t="b">
        <v>0</v>
      </c>
      <c r="AG25" s="79" t="s">
        <v>1154</v>
      </c>
      <c r="AH25" s="79"/>
      <c r="AI25" s="85" t="s">
        <v>1072</v>
      </c>
      <c r="AJ25" s="79" t="b">
        <v>0</v>
      </c>
      <c r="AK25" s="79">
        <v>0</v>
      </c>
      <c r="AL25" s="85" t="s">
        <v>1072</v>
      </c>
      <c r="AM25" s="79" t="s">
        <v>1159</v>
      </c>
      <c r="AN25" s="79" t="b">
        <v>0</v>
      </c>
      <c r="AO25" s="85" t="s">
        <v>830</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5</v>
      </c>
      <c r="BF25" s="48">
        <v>0</v>
      </c>
      <c r="BG25" s="49">
        <v>0</v>
      </c>
      <c r="BH25" s="48">
        <v>0</v>
      </c>
      <c r="BI25" s="49">
        <v>0</v>
      </c>
      <c r="BJ25" s="48">
        <v>19</v>
      </c>
      <c r="BK25" s="49">
        <v>95</v>
      </c>
      <c r="BL25" s="48">
        <v>20</v>
      </c>
    </row>
    <row r="26" spans="1:64" ht="15">
      <c r="A26" s="64" t="s">
        <v>234</v>
      </c>
      <c r="B26" s="64" t="s">
        <v>284</v>
      </c>
      <c r="C26" s="65"/>
      <c r="D26" s="66"/>
      <c r="E26" s="67"/>
      <c r="F26" s="68"/>
      <c r="G26" s="65"/>
      <c r="H26" s="69"/>
      <c r="I26" s="70"/>
      <c r="J26" s="70"/>
      <c r="K26" s="34" t="s">
        <v>65</v>
      </c>
      <c r="L26" s="77">
        <v>65</v>
      </c>
      <c r="M26" s="77"/>
      <c r="N26" s="72"/>
      <c r="O26" s="79" t="s">
        <v>401</v>
      </c>
      <c r="P26" s="81">
        <v>43507.76181712963</v>
      </c>
      <c r="Q26" s="79" t="s">
        <v>423</v>
      </c>
      <c r="R26" s="79"/>
      <c r="S26" s="79"/>
      <c r="T26" s="79"/>
      <c r="U26" s="79"/>
      <c r="V26" s="82" t="s">
        <v>625</v>
      </c>
      <c r="W26" s="81">
        <v>43507.76181712963</v>
      </c>
      <c r="X26" s="82" t="s">
        <v>668</v>
      </c>
      <c r="Y26" s="79"/>
      <c r="Z26" s="79"/>
      <c r="AA26" s="85" t="s">
        <v>831</v>
      </c>
      <c r="AB26" s="85" t="s">
        <v>973</v>
      </c>
      <c r="AC26" s="79" t="b">
        <v>0</v>
      </c>
      <c r="AD26" s="79">
        <v>0</v>
      </c>
      <c r="AE26" s="85" t="s">
        <v>1075</v>
      </c>
      <c r="AF26" s="79" t="b">
        <v>0</v>
      </c>
      <c r="AG26" s="79" t="s">
        <v>1153</v>
      </c>
      <c r="AH26" s="79"/>
      <c r="AI26" s="85" t="s">
        <v>1072</v>
      </c>
      <c r="AJ26" s="79" t="b">
        <v>0</v>
      </c>
      <c r="AK26" s="79">
        <v>0</v>
      </c>
      <c r="AL26" s="85" t="s">
        <v>1072</v>
      </c>
      <c r="AM26" s="79" t="s">
        <v>1161</v>
      </c>
      <c r="AN26" s="79" t="b">
        <v>0</v>
      </c>
      <c r="AO26" s="85" t="s">
        <v>973</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235</v>
      </c>
      <c r="B27" s="64" t="s">
        <v>241</v>
      </c>
      <c r="C27" s="65"/>
      <c r="D27" s="66"/>
      <c r="E27" s="67"/>
      <c r="F27" s="68"/>
      <c r="G27" s="65"/>
      <c r="H27" s="69"/>
      <c r="I27" s="70"/>
      <c r="J27" s="70"/>
      <c r="K27" s="34" t="s">
        <v>65</v>
      </c>
      <c r="L27" s="77">
        <v>77</v>
      </c>
      <c r="M27" s="77"/>
      <c r="N27" s="72"/>
      <c r="O27" s="79" t="s">
        <v>402</v>
      </c>
      <c r="P27" s="81">
        <v>43509.97994212963</v>
      </c>
      <c r="Q27" s="79" t="s">
        <v>424</v>
      </c>
      <c r="R27" s="79"/>
      <c r="S27" s="79"/>
      <c r="T27" s="79"/>
      <c r="U27" s="79"/>
      <c r="V27" s="82" t="s">
        <v>626</v>
      </c>
      <c r="W27" s="81">
        <v>43509.97994212963</v>
      </c>
      <c r="X27" s="82" t="s">
        <v>669</v>
      </c>
      <c r="Y27" s="79"/>
      <c r="Z27" s="79"/>
      <c r="AA27" s="85" t="s">
        <v>832</v>
      </c>
      <c r="AB27" s="79"/>
      <c r="AC27" s="79" t="b">
        <v>0</v>
      </c>
      <c r="AD27" s="79">
        <v>0</v>
      </c>
      <c r="AE27" s="85" t="s">
        <v>1071</v>
      </c>
      <c r="AF27" s="79" t="b">
        <v>0</v>
      </c>
      <c r="AG27" s="79" t="s">
        <v>1154</v>
      </c>
      <c r="AH27" s="79"/>
      <c r="AI27" s="85" t="s">
        <v>1072</v>
      </c>
      <c r="AJ27" s="79" t="b">
        <v>0</v>
      </c>
      <c r="AK27" s="79">
        <v>0</v>
      </c>
      <c r="AL27" s="85" t="s">
        <v>1072</v>
      </c>
      <c r="AM27" s="79" t="s">
        <v>1160</v>
      </c>
      <c r="AN27" s="79" t="b">
        <v>0</v>
      </c>
      <c r="AO27" s="85" t="s">
        <v>832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1</v>
      </c>
      <c r="BG27" s="49">
        <v>6.666666666666667</v>
      </c>
      <c r="BH27" s="48">
        <v>0</v>
      </c>
      <c r="BI27" s="49">
        <v>0</v>
      </c>
      <c r="BJ27" s="48">
        <v>14</v>
      </c>
      <c r="BK27" s="49">
        <v>93.33333333333333</v>
      </c>
      <c r="BL27" s="48">
        <v>15</v>
      </c>
    </row>
    <row r="28" spans="1:64" ht="15">
      <c r="A28" s="64" t="s">
        <v>236</v>
      </c>
      <c r="B28" s="64" t="s">
        <v>249</v>
      </c>
      <c r="C28" s="65"/>
      <c r="D28" s="66"/>
      <c r="E28" s="67"/>
      <c r="F28" s="68"/>
      <c r="G28" s="65"/>
      <c r="H28" s="69"/>
      <c r="I28" s="70"/>
      <c r="J28" s="70"/>
      <c r="K28" s="34" t="s">
        <v>65</v>
      </c>
      <c r="L28" s="77">
        <v>78</v>
      </c>
      <c r="M28" s="77"/>
      <c r="N28" s="72"/>
      <c r="O28" s="79" t="s">
        <v>401</v>
      </c>
      <c r="P28" s="81">
        <v>43510.17122685185</v>
      </c>
      <c r="Q28" s="79" t="s">
        <v>410</v>
      </c>
      <c r="R28" s="79"/>
      <c r="S28" s="79"/>
      <c r="T28" s="79"/>
      <c r="U28" s="79"/>
      <c r="V28" s="82" t="s">
        <v>627</v>
      </c>
      <c r="W28" s="81">
        <v>43510.17122685185</v>
      </c>
      <c r="X28" s="82" t="s">
        <v>670</v>
      </c>
      <c r="Y28" s="79"/>
      <c r="Z28" s="79"/>
      <c r="AA28" s="85" t="s">
        <v>833</v>
      </c>
      <c r="AB28" s="79"/>
      <c r="AC28" s="79" t="b">
        <v>0</v>
      </c>
      <c r="AD28" s="79">
        <v>0</v>
      </c>
      <c r="AE28" s="85" t="s">
        <v>1072</v>
      </c>
      <c r="AF28" s="79" t="b">
        <v>0</v>
      </c>
      <c r="AG28" s="79" t="s">
        <v>1154</v>
      </c>
      <c r="AH28" s="79"/>
      <c r="AI28" s="85" t="s">
        <v>1072</v>
      </c>
      <c r="AJ28" s="79" t="b">
        <v>0</v>
      </c>
      <c r="AK28" s="79">
        <v>0</v>
      </c>
      <c r="AL28" s="85" t="s">
        <v>887</v>
      </c>
      <c r="AM28" s="79" t="s">
        <v>1158</v>
      </c>
      <c r="AN28" s="79" t="b">
        <v>0</v>
      </c>
      <c r="AO28" s="85" t="s">
        <v>887</v>
      </c>
      <c r="AP28" s="79" t="s">
        <v>176</v>
      </c>
      <c r="AQ28" s="79">
        <v>0</v>
      </c>
      <c r="AR28" s="79">
        <v>0</v>
      </c>
      <c r="AS28" s="79"/>
      <c r="AT28" s="79"/>
      <c r="AU28" s="79"/>
      <c r="AV28" s="79"/>
      <c r="AW28" s="79"/>
      <c r="AX28" s="79"/>
      <c r="AY28" s="79"/>
      <c r="AZ28" s="79"/>
      <c r="BA28">
        <v>1</v>
      </c>
      <c r="BB28" s="78" t="str">
        <f>REPLACE(INDEX(GroupVertices[Group],MATCH(Edges24[[#This Row],[Vertex 1]],GroupVertices[Vertex],0)),1,1,"")</f>
        <v>6</v>
      </c>
      <c r="BC28" s="78" t="str">
        <f>REPLACE(INDEX(GroupVertices[Group],MATCH(Edges24[[#This Row],[Vertex 2]],GroupVertices[Vertex],0)),1,1,"")</f>
        <v>6</v>
      </c>
      <c r="BD28" s="48"/>
      <c r="BE28" s="49"/>
      <c r="BF28" s="48"/>
      <c r="BG28" s="49"/>
      <c r="BH28" s="48"/>
      <c r="BI28" s="49"/>
      <c r="BJ28" s="48"/>
      <c r="BK28" s="49"/>
      <c r="BL28" s="48"/>
    </row>
    <row r="29" spans="1:64" ht="15">
      <c r="A29" s="64" t="s">
        <v>237</v>
      </c>
      <c r="B29" s="64" t="s">
        <v>241</v>
      </c>
      <c r="C29" s="65"/>
      <c r="D29" s="66"/>
      <c r="E29" s="67"/>
      <c r="F29" s="68"/>
      <c r="G29" s="65"/>
      <c r="H29" s="69"/>
      <c r="I29" s="70"/>
      <c r="J29" s="70"/>
      <c r="K29" s="34" t="s">
        <v>65</v>
      </c>
      <c r="L29" s="77">
        <v>80</v>
      </c>
      <c r="M29" s="77"/>
      <c r="N29" s="72"/>
      <c r="O29" s="79" t="s">
        <v>402</v>
      </c>
      <c r="P29" s="81">
        <v>43511.171261574076</v>
      </c>
      <c r="Q29" s="79" t="s">
        <v>425</v>
      </c>
      <c r="R29" s="79"/>
      <c r="S29" s="79"/>
      <c r="T29" s="79"/>
      <c r="U29" s="79"/>
      <c r="V29" s="82" t="s">
        <v>628</v>
      </c>
      <c r="W29" s="81">
        <v>43511.171261574076</v>
      </c>
      <c r="X29" s="82" t="s">
        <v>671</v>
      </c>
      <c r="Y29" s="79"/>
      <c r="Z29" s="79"/>
      <c r="AA29" s="85" t="s">
        <v>834</v>
      </c>
      <c r="AB29" s="85" t="s">
        <v>967</v>
      </c>
      <c r="AC29" s="79" t="b">
        <v>0</v>
      </c>
      <c r="AD29" s="79">
        <v>0</v>
      </c>
      <c r="AE29" s="85" t="s">
        <v>1071</v>
      </c>
      <c r="AF29" s="79" t="b">
        <v>0</v>
      </c>
      <c r="AG29" s="79" t="s">
        <v>1154</v>
      </c>
      <c r="AH29" s="79"/>
      <c r="AI29" s="85" t="s">
        <v>1072</v>
      </c>
      <c r="AJ29" s="79" t="b">
        <v>0</v>
      </c>
      <c r="AK29" s="79">
        <v>0</v>
      </c>
      <c r="AL29" s="85" t="s">
        <v>1072</v>
      </c>
      <c r="AM29" s="79" t="s">
        <v>1164</v>
      </c>
      <c r="AN29" s="79" t="b">
        <v>0</v>
      </c>
      <c r="AO29" s="85" t="s">
        <v>967</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1</v>
      </c>
      <c r="BG29" s="49">
        <v>33.333333333333336</v>
      </c>
      <c r="BH29" s="48">
        <v>0</v>
      </c>
      <c r="BI29" s="49">
        <v>0</v>
      </c>
      <c r="BJ29" s="48">
        <v>2</v>
      </c>
      <c r="BK29" s="49">
        <v>66.66666666666667</v>
      </c>
      <c r="BL29" s="48">
        <v>3</v>
      </c>
    </row>
    <row r="30" spans="1:64" ht="15">
      <c r="A30" s="64" t="s">
        <v>238</v>
      </c>
      <c r="B30" s="64" t="s">
        <v>241</v>
      </c>
      <c r="C30" s="65"/>
      <c r="D30" s="66"/>
      <c r="E30" s="67"/>
      <c r="F30" s="68"/>
      <c r="G30" s="65"/>
      <c r="H30" s="69"/>
      <c r="I30" s="70"/>
      <c r="J30" s="70"/>
      <c r="K30" s="34" t="s">
        <v>65</v>
      </c>
      <c r="L30" s="77">
        <v>81</v>
      </c>
      <c r="M30" s="77"/>
      <c r="N30" s="72"/>
      <c r="O30" s="79" t="s">
        <v>402</v>
      </c>
      <c r="P30" s="81">
        <v>43511.87458333333</v>
      </c>
      <c r="Q30" s="79" t="s">
        <v>426</v>
      </c>
      <c r="R30" s="82" t="s">
        <v>572</v>
      </c>
      <c r="S30" s="79" t="s">
        <v>589</v>
      </c>
      <c r="T30" s="79"/>
      <c r="U30" s="79"/>
      <c r="V30" s="82" t="s">
        <v>629</v>
      </c>
      <c r="W30" s="81">
        <v>43511.87458333333</v>
      </c>
      <c r="X30" s="82" t="s">
        <v>672</v>
      </c>
      <c r="Y30" s="79"/>
      <c r="Z30" s="79"/>
      <c r="AA30" s="85" t="s">
        <v>835</v>
      </c>
      <c r="AB30" s="85" t="s">
        <v>968</v>
      </c>
      <c r="AC30" s="79" t="b">
        <v>0</v>
      </c>
      <c r="AD30" s="79">
        <v>0</v>
      </c>
      <c r="AE30" s="85" t="s">
        <v>1071</v>
      </c>
      <c r="AF30" s="79" t="b">
        <v>0</v>
      </c>
      <c r="AG30" s="79" t="s">
        <v>1154</v>
      </c>
      <c r="AH30" s="79"/>
      <c r="AI30" s="85" t="s">
        <v>1072</v>
      </c>
      <c r="AJ30" s="79" t="b">
        <v>0</v>
      </c>
      <c r="AK30" s="79">
        <v>0</v>
      </c>
      <c r="AL30" s="85" t="s">
        <v>1072</v>
      </c>
      <c r="AM30" s="79" t="s">
        <v>1160</v>
      </c>
      <c r="AN30" s="79" t="b">
        <v>1</v>
      </c>
      <c r="AO30" s="85" t="s">
        <v>968</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1</v>
      </c>
      <c r="BG30" s="49">
        <v>5</v>
      </c>
      <c r="BH30" s="48">
        <v>0</v>
      </c>
      <c r="BI30" s="49">
        <v>0</v>
      </c>
      <c r="BJ30" s="48">
        <v>19</v>
      </c>
      <c r="BK30" s="49">
        <v>95</v>
      </c>
      <c r="BL30" s="48">
        <v>20</v>
      </c>
    </row>
    <row r="31" spans="1:64" ht="15">
      <c r="A31" s="64" t="s">
        <v>239</v>
      </c>
      <c r="B31" s="64" t="s">
        <v>241</v>
      </c>
      <c r="C31" s="65"/>
      <c r="D31" s="66"/>
      <c r="E31" s="67"/>
      <c r="F31" s="68"/>
      <c r="G31" s="65"/>
      <c r="H31" s="69"/>
      <c r="I31" s="70"/>
      <c r="J31" s="70"/>
      <c r="K31" s="34" t="s">
        <v>65</v>
      </c>
      <c r="L31" s="77">
        <v>82</v>
      </c>
      <c r="M31" s="77"/>
      <c r="N31" s="72"/>
      <c r="O31" s="79" t="s">
        <v>402</v>
      </c>
      <c r="P31" s="81">
        <v>43511.87908564815</v>
      </c>
      <c r="Q31" s="79" t="s">
        <v>427</v>
      </c>
      <c r="R31" s="82" t="s">
        <v>573</v>
      </c>
      <c r="S31" s="79" t="s">
        <v>589</v>
      </c>
      <c r="T31" s="79"/>
      <c r="U31" s="79"/>
      <c r="V31" s="82" t="s">
        <v>630</v>
      </c>
      <c r="W31" s="81">
        <v>43511.87908564815</v>
      </c>
      <c r="X31" s="82" t="s">
        <v>673</v>
      </c>
      <c r="Y31" s="79"/>
      <c r="Z31" s="79"/>
      <c r="AA31" s="85" t="s">
        <v>836</v>
      </c>
      <c r="AB31" s="85" t="s">
        <v>968</v>
      </c>
      <c r="AC31" s="79" t="b">
        <v>0</v>
      </c>
      <c r="AD31" s="79">
        <v>0</v>
      </c>
      <c r="AE31" s="85" t="s">
        <v>1071</v>
      </c>
      <c r="AF31" s="79" t="b">
        <v>0</v>
      </c>
      <c r="AG31" s="79" t="s">
        <v>1154</v>
      </c>
      <c r="AH31" s="79"/>
      <c r="AI31" s="85" t="s">
        <v>1072</v>
      </c>
      <c r="AJ31" s="79" t="b">
        <v>0</v>
      </c>
      <c r="AK31" s="79">
        <v>0</v>
      </c>
      <c r="AL31" s="85" t="s">
        <v>1072</v>
      </c>
      <c r="AM31" s="79" t="s">
        <v>1158</v>
      </c>
      <c r="AN31" s="79" t="b">
        <v>1</v>
      </c>
      <c r="AO31" s="85" t="s">
        <v>968</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3</v>
      </c>
      <c r="BG31" s="49">
        <v>13.043478260869565</v>
      </c>
      <c r="BH31" s="48">
        <v>1</v>
      </c>
      <c r="BI31" s="49">
        <v>4.3478260869565215</v>
      </c>
      <c r="BJ31" s="48">
        <v>20</v>
      </c>
      <c r="BK31" s="49">
        <v>86.95652173913044</v>
      </c>
      <c r="BL31" s="48">
        <v>23</v>
      </c>
    </row>
    <row r="32" spans="1:64" ht="15">
      <c r="A32" s="64" t="s">
        <v>240</v>
      </c>
      <c r="B32" s="64" t="s">
        <v>293</v>
      </c>
      <c r="C32" s="65"/>
      <c r="D32" s="66"/>
      <c r="E32" s="67"/>
      <c r="F32" s="68"/>
      <c r="G32" s="65"/>
      <c r="H32" s="69"/>
      <c r="I32" s="70"/>
      <c r="J32" s="70"/>
      <c r="K32" s="34" t="s">
        <v>65</v>
      </c>
      <c r="L32" s="77">
        <v>83</v>
      </c>
      <c r="M32" s="77"/>
      <c r="N32" s="72"/>
      <c r="O32" s="79" t="s">
        <v>401</v>
      </c>
      <c r="P32" s="81">
        <v>43514.190092592595</v>
      </c>
      <c r="Q32" s="79" t="s">
        <v>428</v>
      </c>
      <c r="R32" s="79"/>
      <c r="S32" s="79"/>
      <c r="T32" s="79" t="s">
        <v>598</v>
      </c>
      <c r="U32" s="79"/>
      <c r="V32" s="82" t="s">
        <v>631</v>
      </c>
      <c r="W32" s="81">
        <v>43514.190092592595</v>
      </c>
      <c r="X32" s="82" t="s">
        <v>674</v>
      </c>
      <c r="Y32" s="79"/>
      <c r="Z32" s="79"/>
      <c r="AA32" s="85" t="s">
        <v>837</v>
      </c>
      <c r="AB32" s="79"/>
      <c r="AC32" s="79" t="b">
        <v>0</v>
      </c>
      <c r="AD32" s="79">
        <v>0</v>
      </c>
      <c r="AE32" s="85" t="s">
        <v>1071</v>
      </c>
      <c r="AF32" s="79" t="b">
        <v>0</v>
      </c>
      <c r="AG32" s="79" t="s">
        <v>1154</v>
      </c>
      <c r="AH32" s="79"/>
      <c r="AI32" s="85" t="s">
        <v>1072</v>
      </c>
      <c r="AJ32" s="79" t="b">
        <v>0</v>
      </c>
      <c r="AK32" s="79">
        <v>0</v>
      </c>
      <c r="AL32" s="85" t="s">
        <v>1072</v>
      </c>
      <c r="AM32" s="79" t="s">
        <v>1160</v>
      </c>
      <c r="AN32" s="79" t="b">
        <v>0</v>
      </c>
      <c r="AO32" s="85" t="s">
        <v>837</v>
      </c>
      <c r="AP32" s="79" t="s">
        <v>176</v>
      </c>
      <c r="AQ32" s="79">
        <v>0</v>
      </c>
      <c r="AR32" s="79">
        <v>0</v>
      </c>
      <c r="AS32" s="79"/>
      <c r="AT32" s="79"/>
      <c r="AU32" s="79"/>
      <c r="AV32" s="79"/>
      <c r="AW32" s="79"/>
      <c r="AX32" s="79"/>
      <c r="AY32" s="79"/>
      <c r="AZ32" s="79"/>
      <c r="BA32">
        <v>1</v>
      </c>
      <c r="BB32" s="78" t="str">
        <f>REPLACE(INDEX(GroupVertices[Group],MATCH(Edges24[[#This Row],[Vertex 1]],GroupVertices[Vertex],0)),1,1,"")</f>
        <v>13</v>
      </c>
      <c r="BC32" s="78" t="str">
        <f>REPLACE(INDEX(GroupVertices[Group],MATCH(Edges24[[#This Row],[Vertex 2]],GroupVertices[Vertex],0)),1,1,"")</f>
        <v>13</v>
      </c>
      <c r="BD32" s="48">
        <v>0</v>
      </c>
      <c r="BE32" s="49">
        <v>0</v>
      </c>
      <c r="BF32" s="48">
        <v>0</v>
      </c>
      <c r="BG32" s="49">
        <v>0</v>
      </c>
      <c r="BH32" s="48">
        <v>0</v>
      </c>
      <c r="BI32" s="49">
        <v>0</v>
      </c>
      <c r="BJ32" s="48">
        <v>6</v>
      </c>
      <c r="BK32" s="49">
        <v>100</v>
      </c>
      <c r="BL32" s="48">
        <v>6</v>
      </c>
    </row>
    <row r="33" spans="1:64" ht="15">
      <c r="A33" s="64" t="s">
        <v>241</v>
      </c>
      <c r="B33" s="64" t="s">
        <v>294</v>
      </c>
      <c r="C33" s="65"/>
      <c r="D33" s="66"/>
      <c r="E33" s="67"/>
      <c r="F33" s="68"/>
      <c r="G33" s="65"/>
      <c r="H33" s="69"/>
      <c r="I33" s="70"/>
      <c r="J33" s="70"/>
      <c r="K33" s="34" t="s">
        <v>65</v>
      </c>
      <c r="L33" s="77">
        <v>85</v>
      </c>
      <c r="M33" s="77"/>
      <c r="N33" s="72"/>
      <c r="O33" s="79" t="s">
        <v>401</v>
      </c>
      <c r="P33" s="81">
        <v>43439.91609953704</v>
      </c>
      <c r="Q33" s="79" t="s">
        <v>429</v>
      </c>
      <c r="R33" s="79"/>
      <c r="S33" s="79"/>
      <c r="T33" s="79"/>
      <c r="U33" s="79"/>
      <c r="V33" s="82" t="s">
        <v>632</v>
      </c>
      <c r="W33" s="81">
        <v>43439.91609953704</v>
      </c>
      <c r="X33" s="82" t="s">
        <v>675</v>
      </c>
      <c r="Y33" s="79"/>
      <c r="Z33" s="79"/>
      <c r="AA33" s="85" t="s">
        <v>838</v>
      </c>
      <c r="AB33" s="79"/>
      <c r="AC33" s="79" t="b">
        <v>0</v>
      </c>
      <c r="AD33" s="79">
        <v>0</v>
      </c>
      <c r="AE33" s="85" t="s">
        <v>1076</v>
      </c>
      <c r="AF33" s="79" t="b">
        <v>0</v>
      </c>
      <c r="AG33" s="79" t="s">
        <v>1154</v>
      </c>
      <c r="AH33" s="79"/>
      <c r="AI33" s="85" t="s">
        <v>1072</v>
      </c>
      <c r="AJ33" s="79" t="b">
        <v>0</v>
      </c>
      <c r="AK33" s="79">
        <v>0</v>
      </c>
      <c r="AL33" s="85" t="s">
        <v>1072</v>
      </c>
      <c r="AM33" s="79" t="s">
        <v>1160</v>
      </c>
      <c r="AN33" s="79" t="b">
        <v>0</v>
      </c>
      <c r="AO33" s="85" t="s">
        <v>838</v>
      </c>
      <c r="AP33" s="79" t="s">
        <v>176</v>
      </c>
      <c r="AQ33" s="79">
        <v>0</v>
      </c>
      <c r="AR33" s="79">
        <v>0</v>
      </c>
      <c r="AS33" s="79" t="s">
        <v>1168</v>
      </c>
      <c r="AT33" s="79" t="s">
        <v>1177</v>
      </c>
      <c r="AU33" s="79" t="s">
        <v>1178</v>
      </c>
      <c r="AV33" s="79" t="s">
        <v>1180</v>
      </c>
      <c r="AW33" s="79" t="s">
        <v>1189</v>
      </c>
      <c r="AX33" s="79" t="s">
        <v>1198</v>
      </c>
      <c r="AY33" s="79" t="s">
        <v>1206</v>
      </c>
      <c r="AZ33" s="82" t="s">
        <v>1209</v>
      </c>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241</v>
      </c>
      <c r="B34" s="64" t="s">
        <v>295</v>
      </c>
      <c r="C34" s="65"/>
      <c r="D34" s="66"/>
      <c r="E34" s="67"/>
      <c r="F34" s="68"/>
      <c r="G34" s="65"/>
      <c r="H34" s="69"/>
      <c r="I34" s="70"/>
      <c r="J34" s="70"/>
      <c r="K34" s="34" t="s">
        <v>65</v>
      </c>
      <c r="L34" s="77">
        <v>86</v>
      </c>
      <c r="M34" s="77"/>
      <c r="N34" s="72"/>
      <c r="O34" s="79" t="s">
        <v>401</v>
      </c>
      <c r="P34" s="81">
        <v>43439.916921296295</v>
      </c>
      <c r="Q34" s="79" t="s">
        <v>430</v>
      </c>
      <c r="R34" s="79"/>
      <c r="S34" s="79"/>
      <c r="T34" s="79"/>
      <c r="U34" s="79"/>
      <c r="V34" s="82" t="s">
        <v>632</v>
      </c>
      <c r="W34" s="81">
        <v>43439.916921296295</v>
      </c>
      <c r="X34" s="82" t="s">
        <v>676</v>
      </c>
      <c r="Y34" s="79"/>
      <c r="Z34" s="79"/>
      <c r="AA34" s="85" t="s">
        <v>839</v>
      </c>
      <c r="AB34" s="85" t="s">
        <v>974</v>
      </c>
      <c r="AC34" s="79" t="b">
        <v>0</v>
      </c>
      <c r="AD34" s="79">
        <v>1</v>
      </c>
      <c r="AE34" s="85" t="s">
        <v>1076</v>
      </c>
      <c r="AF34" s="79" t="b">
        <v>0</v>
      </c>
      <c r="AG34" s="79" t="s">
        <v>1154</v>
      </c>
      <c r="AH34" s="79"/>
      <c r="AI34" s="85" t="s">
        <v>1072</v>
      </c>
      <c r="AJ34" s="79" t="b">
        <v>0</v>
      </c>
      <c r="AK34" s="79">
        <v>0</v>
      </c>
      <c r="AL34" s="85" t="s">
        <v>1072</v>
      </c>
      <c r="AM34" s="79" t="s">
        <v>1160</v>
      </c>
      <c r="AN34" s="79" t="b">
        <v>0</v>
      </c>
      <c r="AO34" s="85" t="s">
        <v>974</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241</v>
      </c>
      <c r="B35" s="64" t="s">
        <v>295</v>
      </c>
      <c r="C35" s="65"/>
      <c r="D35" s="66"/>
      <c r="E35" s="67"/>
      <c r="F35" s="68"/>
      <c r="G35" s="65"/>
      <c r="H35" s="69"/>
      <c r="I35" s="70"/>
      <c r="J35" s="70"/>
      <c r="K35" s="34" t="s">
        <v>65</v>
      </c>
      <c r="L35" s="77">
        <v>87</v>
      </c>
      <c r="M35" s="77"/>
      <c r="N35" s="72"/>
      <c r="O35" s="79" t="s">
        <v>401</v>
      </c>
      <c r="P35" s="81">
        <v>43439.95959490741</v>
      </c>
      <c r="Q35" s="79" t="s">
        <v>431</v>
      </c>
      <c r="R35" s="79"/>
      <c r="S35" s="79"/>
      <c r="T35" s="79"/>
      <c r="U35" s="79"/>
      <c r="V35" s="82" t="s">
        <v>632</v>
      </c>
      <c r="W35" s="81">
        <v>43439.95959490741</v>
      </c>
      <c r="X35" s="82" t="s">
        <v>677</v>
      </c>
      <c r="Y35" s="79"/>
      <c r="Z35" s="79"/>
      <c r="AA35" s="85" t="s">
        <v>840</v>
      </c>
      <c r="AB35" s="85" t="s">
        <v>839</v>
      </c>
      <c r="AC35" s="79" t="b">
        <v>0</v>
      </c>
      <c r="AD35" s="79">
        <v>1</v>
      </c>
      <c r="AE35" s="85" t="s">
        <v>1071</v>
      </c>
      <c r="AF35" s="79" t="b">
        <v>0</v>
      </c>
      <c r="AG35" s="79" t="s">
        <v>1154</v>
      </c>
      <c r="AH35" s="79"/>
      <c r="AI35" s="85" t="s">
        <v>1072</v>
      </c>
      <c r="AJ35" s="79" t="b">
        <v>0</v>
      </c>
      <c r="AK35" s="79">
        <v>0</v>
      </c>
      <c r="AL35" s="85" t="s">
        <v>1072</v>
      </c>
      <c r="AM35" s="79" t="s">
        <v>1160</v>
      </c>
      <c r="AN35" s="79" t="b">
        <v>0</v>
      </c>
      <c r="AO35" s="85" t="s">
        <v>839</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296</v>
      </c>
      <c r="C36" s="65"/>
      <c r="D36" s="66"/>
      <c r="E36" s="67"/>
      <c r="F36" s="68"/>
      <c r="G36" s="65"/>
      <c r="H36" s="69"/>
      <c r="I36" s="70"/>
      <c r="J36" s="70"/>
      <c r="K36" s="34" t="s">
        <v>65</v>
      </c>
      <c r="L36" s="77">
        <v>88</v>
      </c>
      <c r="M36" s="77"/>
      <c r="N36" s="72"/>
      <c r="O36" s="79" t="s">
        <v>402</v>
      </c>
      <c r="P36" s="81">
        <v>43440.39400462963</v>
      </c>
      <c r="Q36" s="79" t="s">
        <v>432</v>
      </c>
      <c r="R36" s="79"/>
      <c r="S36" s="79"/>
      <c r="T36" s="79"/>
      <c r="U36" s="79"/>
      <c r="V36" s="82" t="s">
        <v>632</v>
      </c>
      <c r="W36" s="81">
        <v>43440.39400462963</v>
      </c>
      <c r="X36" s="82" t="s">
        <v>678</v>
      </c>
      <c r="Y36" s="79"/>
      <c r="Z36" s="79"/>
      <c r="AA36" s="85" t="s">
        <v>841</v>
      </c>
      <c r="AB36" s="85" t="s">
        <v>975</v>
      </c>
      <c r="AC36" s="79" t="b">
        <v>0</v>
      </c>
      <c r="AD36" s="79">
        <v>1</v>
      </c>
      <c r="AE36" s="85" t="s">
        <v>1077</v>
      </c>
      <c r="AF36" s="79" t="b">
        <v>0</v>
      </c>
      <c r="AG36" s="79" t="s">
        <v>1154</v>
      </c>
      <c r="AH36" s="79"/>
      <c r="AI36" s="85" t="s">
        <v>1072</v>
      </c>
      <c r="AJ36" s="79" t="b">
        <v>0</v>
      </c>
      <c r="AK36" s="79">
        <v>0</v>
      </c>
      <c r="AL36" s="85" t="s">
        <v>1072</v>
      </c>
      <c r="AM36" s="79" t="s">
        <v>1160</v>
      </c>
      <c r="AN36" s="79" t="b">
        <v>0</v>
      </c>
      <c r="AO36" s="85" t="s">
        <v>975</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1</v>
      </c>
      <c r="BE36" s="49">
        <v>3.125</v>
      </c>
      <c r="BF36" s="48">
        <v>1</v>
      </c>
      <c r="BG36" s="49">
        <v>3.125</v>
      </c>
      <c r="BH36" s="48">
        <v>0</v>
      </c>
      <c r="BI36" s="49">
        <v>0</v>
      </c>
      <c r="BJ36" s="48">
        <v>30</v>
      </c>
      <c r="BK36" s="49">
        <v>93.75</v>
      </c>
      <c r="BL36" s="48">
        <v>32</v>
      </c>
    </row>
    <row r="37" spans="1:64" ht="15">
      <c r="A37" s="64" t="s">
        <v>241</v>
      </c>
      <c r="B37" s="64" t="s">
        <v>297</v>
      </c>
      <c r="C37" s="65"/>
      <c r="D37" s="66"/>
      <c r="E37" s="67"/>
      <c r="F37" s="68"/>
      <c r="G37" s="65"/>
      <c r="H37" s="69"/>
      <c r="I37" s="70"/>
      <c r="J37" s="70"/>
      <c r="K37" s="34" t="s">
        <v>65</v>
      </c>
      <c r="L37" s="77">
        <v>89</v>
      </c>
      <c r="M37" s="77"/>
      <c r="N37" s="72"/>
      <c r="O37" s="79" t="s">
        <v>401</v>
      </c>
      <c r="P37" s="81">
        <v>43440.394895833335</v>
      </c>
      <c r="Q37" s="79" t="s">
        <v>433</v>
      </c>
      <c r="R37" s="79"/>
      <c r="S37" s="79"/>
      <c r="T37" s="79"/>
      <c r="U37" s="79"/>
      <c r="V37" s="82" t="s">
        <v>632</v>
      </c>
      <c r="W37" s="81">
        <v>43440.394895833335</v>
      </c>
      <c r="X37" s="82" t="s">
        <v>679</v>
      </c>
      <c r="Y37" s="79"/>
      <c r="Z37" s="79"/>
      <c r="AA37" s="85" t="s">
        <v>842</v>
      </c>
      <c r="AB37" s="85" t="s">
        <v>976</v>
      </c>
      <c r="AC37" s="79" t="b">
        <v>0</v>
      </c>
      <c r="AD37" s="79">
        <v>1</v>
      </c>
      <c r="AE37" s="85" t="s">
        <v>1078</v>
      </c>
      <c r="AF37" s="79" t="b">
        <v>0</v>
      </c>
      <c r="AG37" s="79" t="s">
        <v>1154</v>
      </c>
      <c r="AH37" s="79"/>
      <c r="AI37" s="85" t="s">
        <v>1072</v>
      </c>
      <c r="AJ37" s="79" t="b">
        <v>0</v>
      </c>
      <c r="AK37" s="79">
        <v>0</v>
      </c>
      <c r="AL37" s="85" t="s">
        <v>1072</v>
      </c>
      <c r="AM37" s="79" t="s">
        <v>1160</v>
      </c>
      <c r="AN37" s="79" t="b">
        <v>0</v>
      </c>
      <c r="AO37" s="85" t="s">
        <v>976</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242</v>
      </c>
      <c r="B38" s="64" t="s">
        <v>300</v>
      </c>
      <c r="C38" s="65"/>
      <c r="D38" s="66"/>
      <c r="E38" s="67"/>
      <c r="F38" s="68"/>
      <c r="G38" s="65"/>
      <c r="H38" s="69"/>
      <c r="I38" s="70"/>
      <c r="J38" s="70"/>
      <c r="K38" s="34" t="s">
        <v>65</v>
      </c>
      <c r="L38" s="77">
        <v>92</v>
      </c>
      <c r="M38" s="77"/>
      <c r="N38" s="72"/>
      <c r="O38" s="79" t="s">
        <v>401</v>
      </c>
      <c r="P38" s="81">
        <v>43443.84982638889</v>
      </c>
      <c r="Q38" s="79" t="s">
        <v>434</v>
      </c>
      <c r="R38" s="82" t="s">
        <v>574</v>
      </c>
      <c r="S38" s="79" t="s">
        <v>588</v>
      </c>
      <c r="T38" s="79" t="s">
        <v>599</v>
      </c>
      <c r="U38" s="79"/>
      <c r="V38" s="82" t="s">
        <v>633</v>
      </c>
      <c r="W38" s="81">
        <v>43443.84982638889</v>
      </c>
      <c r="X38" s="82" t="s">
        <v>680</v>
      </c>
      <c r="Y38" s="79"/>
      <c r="Z38" s="79"/>
      <c r="AA38" s="85" t="s">
        <v>843</v>
      </c>
      <c r="AB38" s="79"/>
      <c r="AC38" s="79" t="b">
        <v>0</v>
      </c>
      <c r="AD38" s="79">
        <v>0</v>
      </c>
      <c r="AE38" s="85" t="s">
        <v>1072</v>
      </c>
      <c r="AF38" s="79" t="b">
        <v>0</v>
      </c>
      <c r="AG38" s="79" t="s">
        <v>1154</v>
      </c>
      <c r="AH38" s="79"/>
      <c r="AI38" s="85" t="s">
        <v>1072</v>
      </c>
      <c r="AJ38" s="79" t="b">
        <v>0</v>
      </c>
      <c r="AK38" s="79">
        <v>0</v>
      </c>
      <c r="AL38" s="85" t="s">
        <v>1072</v>
      </c>
      <c r="AM38" s="79" t="s">
        <v>1159</v>
      </c>
      <c r="AN38" s="79" t="b">
        <v>0</v>
      </c>
      <c r="AO38" s="85" t="s">
        <v>843</v>
      </c>
      <c r="AP38" s="79" t="s">
        <v>176</v>
      </c>
      <c r="AQ38" s="79">
        <v>0</v>
      </c>
      <c r="AR38" s="79">
        <v>0</v>
      </c>
      <c r="AS38" s="79"/>
      <c r="AT38" s="79"/>
      <c r="AU38" s="79"/>
      <c r="AV38" s="79"/>
      <c r="AW38" s="79"/>
      <c r="AX38" s="79"/>
      <c r="AY38" s="79"/>
      <c r="AZ38" s="79"/>
      <c r="BA38">
        <v>1</v>
      </c>
      <c r="BB38" s="78" t="str">
        <f>REPLACE(INDEX(GroupVertices[Group],MATCH(Edges24[[#This Row],[Vertex 1]],GroupVertices[Vertex],0)),1,1,"")</f>
        <v>9</v>
      </c>
      <c r="BC38" s="78" t="str">
        <f>REPLACE(INDEX(GroupVertices[Group],MATCH(Edges24[[#This Row],[Vertex 2]],GroupVertices[Vertex],0)),1,1,"")</f>
        <v>9</v>
      </c>
      <c r="BD38" s="48"/>
      <c r="BE38" s="49"/>
      <c r="BF38" s="48"/>
      <c r="BG38" s="49"/>
      <c r="BH38" s="48"/>
      <c r="BI38" s="49"/>
      <c r="BJ38" s="48"/>
      <c r="BK38" s="49"/>
      <c r="BL38" s="48"/>
    </row>
    <row r="39" spans="1:64" ht="15">
      <c r="A39" s="64" t="s">
        <v>241</v>
      </c>
      <c r="B39" s="64" t="s">
        <v>300</v>
      </c>
      <c r="C39" s="65"/>
      <c r="D39" s="66"/>
      <c r="E39" s="67"/>
      <c r="F39" s="68"/>
      <c r="G39" s="65"/>
      <c r="H39" s="69"/>
      <c r="I39" s="70"/>
      <c r="J39" s="70"/>
      <c r="K39" s="34" t="s">
        <v>65</v>
      </c>
      <c r="L39" s="77">
        <v>93</v>
      </c>
      <c r="M39" s="77"/>
      <c r="N39" s="72"/>
      <c r="O39" s="79" t="s">
        <v>401</v>
      </c>
      <c r="P39" s="81">
        <v>43442.74869212963</v>
      </c>
      <c r="Q39" s="79" t="s">
        <v>435</v>
      </c>
      <c r="R39" s="82" t="s">
        <v>575</v>
      </c>
      <c r="S39" s="79" t="s">
        <v>588</v>
      </c>
      <c r="T39" s="79"/>
      <c r="U39" s="79"/>
      <c r="V39" s="82" t="s">
        <v>632</v>
      </c>
      <c r="W39" s="81">
        <v>43442.74869212963</v>
      </c>
      <c r="X39" s="82" t="s">
        <v>681</v>
      </c>
      <c r="Y39" s="79">
        <v>42.3577</v>
      </c>
      <c r="Z39" s="79">
        <v>-71.0565</v>
      </c>
      <c r="AA39" s="85" t="s">
        <v>844</v>
      </c>
      <c r="AB39" s="79"/>
      <c r="AC39" s="79" t="b">
        <v>0</v>
      </c>
      <c r="AD39" s="79">
        <v>3</v>
      </c>
      <c r="AE39" s="85" t="s">
        <v>1072</v>
      </c>
      <c r="AF39" s="79" t="b">
        <v>0</v>
      </c>
      <c r="AG39" s="79" t="s">
        <v>1154</v>
      </c>
      <c r="AH39" s="79"/>
      <c r="AI39" s="85" t="s">
        <v>1072</v>
      </c>
      <c r="AJ39" s="79" t="b">
        <v>0</v>
      </c>
      <c r="AK39" s="79">
        <v>1</v>
      </c>
      <c r="AL39" s="85" t="s">
        <v>1072</v>
      </c>
      <c r="AM39" s="79" t="s">
        <v>1159</v>
      </c>
      <c r="AN39" s="79" t="b">
        <v>0</v>
      </c>
      <c r="AO39" s="85" t="s">
        <v>844</v>
      </c>
      <c r="AP39" s="79" t="s">
        <v>176</v>
      </c>
      <c r="AQ39" s="79">
        <v>0</v>
      </c>
      <c r="AR39" s="79">
        <v>0</v>
      </c>
      <c r="AS39" s="79" t="s">
        <v>1169</v>
      </c>
      <c r="AT39" s="79" t="s">
        <v>1177</v>
      </c>
      <c r="AU39" s="79" t="s">
        <v>1178</v>
      </c>
      <c r="AV39" s="79" t="s">
        <v>1181</v>
      </c>
      <c r="AW39" s="79" t="s">
        <v>1190</v>
      </c>
      <c r="AX39" s="79" t="s">
        <v>1199</v>
      </c>
      <c r="AY39" s="79" t="s">
        <v>1206</v>
      </c>
      <c r="AZ39" s="82" t="s">
        <v>1210</v>
      </c>
      <c r="BA39">
        <v>1</v>
      </c>
      <c r="BB39" s="78" t="str">
        <f>REPLACE(INDEX(GroupVertices[Group],MATCH(Edges24[[#This Row],[Vertex 1]],GroupVertices[Vertex],0)),1,1,"")</f>
        <v>1</v>
      </c>
      <c r="BC39" s="78" t="str">
        <f>REPLACE(INDEX(GroupVertices[Group],MATCH(Edges24[[#This Row],[Vertex 2]],GroupVertices[Vertex],0)),1,1,"")</f>
        <v>9</v>
      </c>
      <c r="BD39" s="48"/>
      <c r="BE39" s="49"/>
      <c r="BF39" s="48"/>
      <c r="BG39" s="49"/>
      <c r="BH39" s="48"/>
      <c r="BI39" s="49"/>
      <c r="BJ39" s="48"/>
      <c r="BK39" s="49"/>
      <c r="BL39" s="48"/>
    </row>
    <row r="40" spans="1:64" ht="15">
      <c r="A40" s="64" t="s">
        <v>242</v>
      </c>
      <c r="B40" s="64" t="s">
        <v>241</v>
      </c>
      <c r="C40" s="65"/>
      <c r="D40" s="66"/>
      <c r="E40" s="67"/>
      <c r="F40" s="68"/>
      <c r="G40" s="65"/>
      <c r="H40" s="69"/>
      <c r="I40" s="70"/>
      <c r="J40" s="70"/>
      <c r="K40" s="34" t="s">
        <v>66</v>
      </c>
      <c r="L40" s="77">
        <v>97</v>
      </c>
      <c r="M40" s="77"/>
      <c r="N40" s="72"/>
      <c r="O40" s="79" t="s">
        <v>401</v>
      </c>
      <c r="P40" s="81">
        <v>43509.6096875</v>
      </c>
      <c r="Q40" s="79" t="s">
        <v>436</v>
      </c>
      <c r="R40" s="82" t="s">
        <v>576</v>
      </c>
      <c r="S40" s="79" t="s">
        <v>588</v>
      </c>
      <c r="T40" s="79" t="s">
        <v>600</v>
      </c>
      <c r="U40" s="79"/>
      <c r="V40" s="82" t="s">
        <v>633</v>
      </c>
      <c r="W40" s="81">
        <v>43509.6096875</v>
      </c>
      <c r="X40" s="82" t="s">
        <v>682</v>
      </c>
      <c r="Y40" s="79"/>
      <c r="Z40" s="79"/>
      <c r="AA40" s="85" t="s">
        <v>845</v>
      </c>
      <c r="AB40" s="79"/>
      <c r="AC40" s="79" t="b">
        <v>0</v>
      </c>
      <c r="AD40" s="79">
        <v>0</v>
      </c>
      <c r="AE40" s="85" t="s">
        <v>1072</v>
      </c>
      <c r="AF40" s="79" t="b">
        <v>0</v>
      </c>
      <c r="AG40" s="79" t="s">
        <v>1154</v>
      </c>
      <c r="AH40" s="79"/>
      <c r="AI40" s="85" t="s">
        <v>1072</v>
      </c>
      <c r="AJ40" s="79" t="b">
        <v>0</v>
      </c>
      <c r="AK40" s="79">
        <v>0</v>
      </c>
      <c r="AL40" s="85" t="s">
        <v>1072</v>
      </c>
      <c r="AM40" s="79" t="s">
        <v>1159</v>
      </c>
      <c r="AN40" s="79" t="b">
        <v>0</v>
      </c>
      <c r="AO40" s="85" t="s">
        <v>845</v>
      </c>
      <c r="AP40" s="79" t="s">
        <v>176</v>
      </c>
      <c r="AQ40" s="79">
        <v>0</v>
      </c>
      <c r="AR40" s="79">
        <v>0</v>
      </c>
      <c r="AS40" s="79"/>
      <c r="AT40" s="79"/>
      <c r="AU40" s="79"/>
      <c r="AV40" s="79"/>
      <c r="AW40" s="79"/>
      <c r="AX40" s="79"/>
      <c r="AY40" s="79"/>
      <c r="AZ40" s="79"/>
      <c r="BA40">
        <v>2</v>
      </c>
      <c r="BB40" s="78" t="str">
        <f>REPLACE(INDEX(GroupVertices[Group],MATCH(Edges24[[#This Row],[Vertex 1]],GroupVertices[Vertex],0)),1,1,"")</f>
        <v>9</v>
      </c>
      <c r="BC40" s="78" t="str">
        <f>REPLACE(INDEX(GroupVertices[Group],MATCH(Edges24[[#This Row],[Vertex 2]],GroupVertices[Vertex],0)),1,1,"")</f>
        <v>1</v>
      </c>
      <c r="BD40" s="48">
        <v>1</v>
      </c>
      <c r="BE40" s="49">
        <v>5.2631578947368425</v>
      </c>
      <c r="BF40" s="48">
        <v>0</v>
      </c>
      <c r="BG40" s="49">
        <v>0</v>
      </c>
      <c r="BH40" s="48">
        <v>0</v>
      </c>
      <c r="BI40" s="49">
        <v>0</v>
      </c>
      <c r="BJ40" s="48">
        <v>18</v>
      </c>
      <c r="BK40" s="49">
        <v>94.73684210526316</v>
      </c>
      <c r="BL40" s="48">
        <v>19</v>
      </c>
    </row>
    <row r="41" spans="1:64" ht="15">
      <c r="A41" s="64" t="s">
        <v>241</v>
      </c>
      <c r="B41" s="64" t="s">
        <v>302</v>
      </c>
      <c r="C41" s="65"/>
      <c r="D41" s="66"/>
      <c r="E41" s="67"/>
      <c r="F41" s="68"/>
      <c r="G41" s="65"/>
      <c r="H41" s="69"/>
      <c r="I41" s="70"/>
      <c r="J41" s="70"/>
      <c r="K41" s="34" t="s">
        <v>65</v>
      </c>
      <c r="L41" s="77">
        <v>99</v>
      </c>
      <c r="M41" s="77"/>
      <c r="N41" s="72"/>
      <c r="O41" s="79" t="s">
        <v>402</v>
      </c>
      <c r="P41" s="81">
        <v>43445.67291666667</v>
      </c>
      <c r="Q41" s="79" t="s">
        <v>437</v>
      </c>
      <c r="R41" s="79"/>
      <c r="S41" s="79"/>
      <c r="T41" s="79"/>
      <c r="U41" s="79"/>
      <c r="V41" s="82" t="s">
        <v>632</v>
      </c>
      <c r="W41" s="81">
        <v>43445.67291666667</v>
      </c>
      <c r="X41" s="82" t="s">
        <v>683</v>
      </c>
      <c r="Y41" s="79"/>
      <c r="Z41" s="79"/>
      <c r="AA41" s="85" t="s">
        <v>846</v>
      </c>
      <c r="AB41" s="85" t="s">
        <v>977</v>
      </c>
      <c r="AC41" s="79" t="b">
        <v>0</v>
      </c>
      <c r="AD41" s="79">
        <v>3</v>
      </c>
      <c r="AE41" s="85" t="s">
        <v>1079</v>
      </c>
      <c r="AF41" s="79" t="b">
        <v>0</v>
      </c>
      <c r="AG41" s="79" t="s">
        <v>1154</v>
      </c>
      <c r="AH41" s="79"/>
      <c r="AI41" s="85" t="s">
        <v>1072</v>
      </c>
      <c r="AJ41" s="79" t="b">
        <v>0</v>
      </c>
      <c r="AK41" s="79">
        <v>0</v>
      </c>
      <c r="AL41" s="85" t="s">
        <v>1072</v>
      </c>
      <c r="AM41" s="79" t="s">
        <v>1160</v>
      </c>
      <c r="AN41" s="79" t="b">
        <v>0</v>
      </c>
      <c r="AO41" s="85" t="s">
        <v>977</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8</v>
      </c>
      <c r="BK41" s="49">
        <v>100</v>
      </c>
      <c r="BL41" s="48">
        <v>8</v>
      </c>
    </row>
    <row r="42" spans="1:64" ht="15">
      <c r="A42" s="64" t="s">
        <v>243</v>
      </c>
      <c r="B42" s="64" t="s">
        <v>303</v>
      </c>
      <c r="C42" s="65"/>
      <c r="D42" s="66"/>
      <c r="E42" s="67"/>
      <c r="F42" s="68"/>
      <c r="G42" s="65"/>
      <c r="H42" s="69"/>
      <c r="I42" s="70"/>
      <c r="J42" s="70"/>
      <c r="K42" s="34" t="s">
        <v>65</v>
      </c>
      <c r="L42" s="77">
        <v>100</v>
      </c>
      <c r="M42" s="77"/>
      <c r="N42" s="72"/>
      <c r="O42" s="79" t="s">
        <v>401</v>
      </c>
      <c r="P42" s="81">
        <v>43445.891921296294</v>
      </c>
      <c r="Q42" s="79" t="s">
        <v>438</v>
      </c>
      <c r="R42" s="79"/>
      <c r="S42" s="79"/>
      <c r="T42" s="79"/>
      <c r="U42" s="79"/>
      <c r="V42" s="82" t="s">
        <v>634</v>
      </c>
      <c r="W42" s="81">
        <v>43445.891921296294</v>
      </c>
      <c r="X42" s="82" t="s">
        <v>684</v>
      </c>
      <c r="Y42" s="79"/>
      <c r="Z42" s="79"/>
      <c r="AA42" s="85" t="s">
        <v>847</v>
      </c>
      <c r="AB42" s="85" t="s">
        <v>848</v>
      </c>
      <c r="AC42" s="79" t="b">
        <v>0</v>
      </c>
      <c r="AD42" s="79">
        <v>0</v>
      </c>
      <c r="AE42" s="85" t="s">
        <v>1071</v>
      </c>
      <c r="AF42" s="79" t="b">
        <v>0</v>
      </c>
      <c r="AG42" s="79" t="s">
        <v>1153</v>
      </c>
      <c r="AH42" s="79"/>
      <c r="AI42" s="85" t="s">
        <v>1072</v>
      </c>
      <c r="AJ42" s="79" t="b">
        <v>0</v>
      </c>
      <c r="AK42" s="79">
        <v>0</v>
      </c>
      <c r="AL42" s="85" t="s">
        <v>1072</v>
      </c>
      <c r="AM42" s="79" t="s">
        <v>1160</v>
      </c>
      <c r="AN42" s="79" t="b">
        <v>0</v>
      </c>
      <c r="AO42" s="85" t="s">
        <v>848</v>
      </c>
      <c r="AP42" s="79" t="s">
        <v>176</v>
      </c>
      <c r="AQ42" s="79">
        <v>0</v>
      </c>
      <c r="AR42" s="79">
        <v>0</v>
      </c>
      <c r="AS42" s="79" t="s">
        <v>1170</v>
      </c>
      <c r="AT42" s="79" t="s">
        <v>1177</v>
      </c>
      <c r="AU42" s="79" t="s">
        <v>1178</v>
      </c>
      <c r="AV42" s="79" t="s">
        <v>1182</v>
      </c>
      <c r="AW42" s="79" t="s">
        <v>1191</v>
      </c>
      <c r="AX42" s="79" t="s">
        <v>1200</v>
      </c>
      <c r="AY42" s="79" t="s">
        <v>1206</v>
      </c>
      <c r="AZ42" s="82" t="s">
        <v>1211</v>
      </c>
      <c r="BA42">
        <v>1</v>
      </c>
      <c r="BB42" s="78" t="str">
        <f>REPLACE(INDEX(GroupVertices[Group],MATCH(Edges24[[#This Row],[Vertex 1]],GroupVertices[Vertex],0)),1,1,"")</f>
        <v>8</v>
      </c>
      <c r="BC42" s="78" t="str">
        <f>REPLACE(INDEX(GroupVertices[Group],MATCH(Edges24[[#This Row],[Vertex 2]],GroupVertices[Vertex],0)),1,1,"")</f>
        <v>8</v>
      </c>
      <c r="BD42" s="48"/>
      <c r="BE42" s="49"/>
      <c r="BF42" s="48"/>
      <c r="BG42" s="49"/>
      <c r="BH42" s="48"/>
      <c r="BI42" s="49"/>
      <c r="BJ42" s="48"/>
      <c r="BK42" s="49"/>
      <c r="BL42" s="48"/>
    </row>
    <row r="43" spans="1:64" ht="15">
      <c r="A43" s="64" t="s">
        <v>241</v>
      </c>
      <c r="B43" s="64" t="s">
        <v>303</v>
      </c>
      <c r="C43" s="65"/>
      <c r="D43" s="66"/>
      <c r="E43" s="67"/>
      <c r="F43" s="68"/>
      <c r="G43" s="65"/>
      <c r="H43" s="69"/>
      <c r="I43" s="70"/>
      <c r="J43" s="70"/>
      <c r="K43" s="34" t="s">
        <v>65</v>
      </c>
      <c r="L43" s="77">
        <v>101</v>
      </c>
      <c r="M43" s="77"/>
      <c r="N43" s="72"/>
      <c r="O43" s="79" t="s">
        <v>401</v>
      </c>
      <c r="P43" s="81">
        <v>43445.88949074074</v>
      </c>
      <c r="Q43" s="79" t="s">
        <v>439</v>
      </c>
      <c r="R43" s="79"/>
      <c r="S43" s="79"/>
      <c r="T43" s="79"/>
      <c r="U43" s="79"/>
      <c r="V43" s="82" t="s">
        <v>632</v>
      </c>
      <c r="W43" s="81">
        <v>43445.88949074074</v>
      </c>
      <c r="X43" s="82" t="s">
        <v>685</v>
      </c>
      <c r="Y43" s="79"/>
      <c r="Z43" s="79"/>
      <c r="AA43" s="85" t="s">
        <v>848</v>
      </c>
      <c r="AB43" s="85" t="s">
        <v>978</v>
      </c>
      <c r="AC43" s="79" t="b">
        <v>0</v>
      </c>
      <c r="AD43" s="79">
        <v>0</v>
      </c>
      <c r="AE43" s="85" t="s">
        <v>1080</v>
      </c>
      <c r="AF43" s="79" t="b">
        <v>0</v>
      </c>
      <c r="AG43" s="79" t="s">
        <v>1154</v>
      </c>
      <c r="AH43" s="79"/>
      <c r="AI43" s="85" t="s">
        <v>1072</v>
      </c>
      <c r="AJ43" s="79" t="b">
        <v>0</v>
      </c>
      <c r="AK43" s="79">
        <v>0</v>
      </c>
      <c r="AL43" s="85" t="s">
        <v>1072</v>
      </c>
      <c r="AM43" s="79" t="s">
        <v>1160</v>
      </c>
      <c r="AN43" s="79" t="b">
        <v>0</v>
      </c>
      <c r="AO43" s="85" t="s">
        <v>978</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8</v>
      </c>
      <c r="BD43" s="48"/>
      <c r="BE43" s="49"/>
      <c r="BF43" s="48"/>
      <c r="BG43" s="49"/>
      <c r="BH43" s="48"/>
      <c r="BI43" s="49"/>
      <c r="BJ43" s="48"/>
      <c r="BK43" s="49"/>
      <c r="BL43" s="48"/>
    </row>
    <row r="44" spans="1:64" ht="15">
      <c r="A44" s="64" t="s">
        <v>241</v>
      </c>
      <c r="B44" s="64" t="s">
        <v>305</v>
      </c>
      <c r="C44" s="65"/>
      <c r="D44" s="66"/>
      <c r="E44" s="67"/>
      <c r="F44" s="68"/>
      <c r="G44" s="65"/>
      <c r="H44" s="69"/>
      <c r="I44" s="70"/>
      <c r="J44" s="70"/>
      <c r="K44" s="34" t="s">
        <v>65</v>
      </c>
      <c r="L44" s="77">
        <v>104</v>
      </c>
      <c r="M44" s="77"/>
      <c r="N44" s="72"/>
      <c r="O44" s="79" t="s">
        <v>402</v>
      </c>
      <c r="P44" s="81">
        <v>43448.18121527778</v>
      </c>
      <c r="Q44" s="79" t="s">
        <v>440</v>
      </c>
      <c r="R44" s="79"/>
      <c r="S44" s="79"/>
      <c r="T44" s="79"/>
      <c r="U44" s="79"/>
      <c r="V44" s="82" t="s">
        <v>632</v>
      </c>
      <c r="W44" s="81">
        <v>43448.18121527778</v>
      </c>
      <c r="X44" s="82" t="s">
        <v>686</v>
      </c>
      <c r="Y44" s="79"/>
      <c r="Z44" s="79"/>
      <c r="AA44" s="85" t="s">
        <v>849</v>
      </c>
      <c r="AB44" s="85" t="s">
        <v>979</v>
      </c>
      <c r="AC44" s="79" t="b">
        <v>0</v>
      </c>
      <c r="AD44" s="79">
        <v>0</v>
      </c>
      <c r="AE44" s="85" t="s">
        <v>1081</v>
      </c>
      <c r="AF44" s="79" t="b">
        <v>0</v>
      </c>
      <c r="AG44" s="79" t="s">
        <v>1154</v>
      </c>
      <c r="AH44" s="79"/>
      <c r="AI44" s="85" t="s">
        <v>1072</v>
      </c>
      <c r="AJ44" s="79" t="b">
        <v>0</v>
      </c>
      <c r="AK44" s="79">
        <v>0</v>
      </c>
      <c r="AL44" s="85" t="s">
        <v>1072</v>
      </c>
      <c r="AM44" s="79" t="s">
        <v>1160</v>
      </c>
      <c r="AN44" s="79" t="b">
        <v>0</v>
      </c>
      <c r="AO44" s="85" t="s">
        <v>979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33.333333333333336</v>
      </c>
      <c r="BF44" s="48">
        <v>0</v>
      </c>
      <c r="BG44" s="49">
        <v>0</v>
      </c>
      <c r="BH44" s="48">
        <v>0</v>
      </c>
      <c r="BI44" s="49">
        <v>0</v>
      </c>
      <c r="BJ44" s="48">
        <v>2</v>
      </c>
      <c r="BK44" s="49">
        <v>66.66666666666667</v>
      </c>
      <c r="BL44" s="48">
        <v>3</v>
      </c>
    </row>
    <row r="45" spans="1:64" ht="15">
      <c r="A45" s="64" t="s">
        <v>241</v>
      </c>
      <c r="B45" s="64" t="s">
        <v>306</v>
      </c>
      <c r="C45" s="65"/>
      <c r="D45" s="66"/>
      <c r="E45" s="67"/>
      <c r="F45" s="68"/>
      <c r="G45" s="65"/>
      <c r="H45" s="69"/>
      <c r="I45" s="70"/>
      <c r="J45" s="70"/>
      <c r="K45" s="34" t="s">
        <v>65</v>
      </c>
      <c r="L45" s="77">
        <v>105</v>
      </c>
      <c r="M45" s="77"/>
      <c r="N45" s="72"/>
      <c r="O45" s="79" t="s">
        <v>402</v>
      </c>
      <c r="P45" s="81">
        <v>43448.28980324074</v>
      </c>
      <c r="Q45" s="79" t="s">
        <v>441</v>
      </c>
      <c r="R45" s="79"/>
      <c r="S45" s="79"/>
      <c r="T45" s="79"/>
      <c r="U45" s="79"/>
      <c r="V45" s="82" t="s">
        <v>632</v>
      </c>
      <c r="W45" s="81">
        <v>43448.28980324074</v>
      </c>
      <c r="X45" s="82" t="s">
        <v>687</v>
      </c>
      <c r="Y45" s="79"/>
      <c r="Z45" s="79"/>
      <c r="AA45" s="85" t="s">
        <v>850</v>
      </c>
      <c r="AB45" s="85" t="s">
        <v>980</v>
      </c>
      <c r="AC45" s="79" t="b">
        <v>0</v>
      </c>
      <c r="AD45" s="79">
        <v>0</v>
      </c>
      <c r="AE45" s="85" t="s">
        <v>1082</v>
      </c>
      <c r="AF45" s="79" t="b">
        <v>0</v>
      </c>
      <c r="AG45" s="79" t="s">
        <v>1154</v>
      </c>
      <c r="AH45" s="79"/>
      <c r="AI45" s="85" t="s">
        <v>1072</v>
      </c>
      <c r="AJ45" s="79" t="b">
        <v>0</v>
      </c>
      <c r="AK45" s="79">
        <v>0</v>
      </c>
      <c r="AL45" s="85" t="s">
        <v>1072</v>
      </c>
      <c r="AM45" s="79" t="s">
        <v>1160</v>
      </c>
      <c r="AN45" s="79" t="b">
        <v>0</v>
      </c>
      <c r="AO45" s="85" t="s">
        <v>980</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6.666666666666667</v>
      </c>
      <c r="BF45" s="48">
        <v>0</v>
      </c>
      <c r="BG45" s="49">
        <v>0</v>
      </c>
      <c r="BH45" s="48">
        <v>0</v>
      </c>
      <c r="BI45" s="49">
        <v>0</v>
      </c>
      <c r="BJ45" s="48">
        <v>14</v>
      </c>
      <c r="BK45" s="49">
        <v>93.33333333333333</v>
      </c>
      <c r="BL45" s="48">
        <v>15</v>
      </c>
    </row>
    <row r="46" spans="1:64" ht="15">
      <c r="A46" s="64" t="s">
        <v>241</v>
      </c>
      <c r="B46" s="64" t="s">
        <v>278</v>
      </c>
      <c r="C46" s="65"/>
      <c r="D46" s="66"/>
      <c r="E46" s="67"/>
      <c r="F46" s="68"/>
      <c r="G46" s="65"/>
      <c r="H46" s="69"/>
      <c r="I46" s="70"/>
      <c r="J46" s="70"/>
      <c r="K46" s="34" t="s">
        <v>65</v>
      </c>
      <c r="L46" s="77">
        <v>106</v>
      </c>
      <c r="M46" s="77"/>
      <c r="N46" s="72"/>
      <c r="O46" s="79" t="s">
        <v>401</v>
      </c>
      <c r="P46" s="81">
        <v>43448.73170138889</v>
      </c>
      <c r="Q46" s="79" t="s">
        <v>442</v>
      </c>
      <c r="R46" s="79"/>
      <c r="S46" s="79"/>
      <c r="T46" s="79"/>
      <c r="U46" s="79"/>
      <c r="V46" s="82" t="s">
        <v>632</v>
      </c>
      <c r="W46" s="81">
        <v>43448.73170138889</v>
      </c>
      <c r="X46" s="82" t="s">
        <v>688</v>
      </c>
      <c r="Y46" s="79"/>
      <c r="Z46" s="79"/>
      <c r="AA46" s="85" t="s">
        <v>851</v>
      </c>
      <c r="AB46" s="85" t="s">
        <v>981</v>
      </c>
      <c r="AC46" s="79" t="b">
        <v>0</v>
      </c>
      <c r="AD46" s="79">
        <v>2</v>
      </c>
      <c r="AE46" s="85" t="s">
        <v>1083</v>
      </c>
      <c r="AF46" s="79" t="b">
        <v>0</v>
      </c>
      <c r="AG46" s="79" t="s">
        <v>1154</v>
      </c>
      <c r="AH46" s="79"/>
      <c r="AI46" s="85" t="s">
        <v>1072</v>
      </c>
      <c r="AJ46" s="79" t="b">
        <v>0</v>
      </c>
      <c r="AK46" s="79">
        <v>0</v>
      </c>
      <c r="AL46" s="85" t="s">
        <v>1072</v>
      </c>
      <c r="AM46" s="79" t="s">
        <v>1160</v>
      </c>
      <c r="AN46" s="79" t="b">
        <v>0</v>
      </c>
      <c r="AO46" s="85" t="s">
        <v>981</v>
      </c>
      <c r="AP46" s="79" t="s">
        <v>176</v>
      </c>
      <c r="AQ46" s="79">
        <v>0</v>
      </c>
      <c r="AR46" s="79">
        <v>0</v>
      </c>
      <c r="AS46" s="79" t="s">
        <v>1171</v>
      </c>
      <c r="AT46" s="79" t="s">
        <v>1177</v>
      </c>
      <c r="AU46" s="79" t="s">
        <v>1178</v>
      </c>
      <c r="AV46" s="79" t="s">
        <v>1183</v>
      </c>
      <c r="AW46" s="79" t="s">
        <v>1192</v>
      </c>
      <c r="AX46" s="79" t="s">
        <v>1201</v>
      </c>
      <c r="AY46" s="79" t="s">
        <v>1207</v>
      </c>
      <c r="AZ46" s="82" t="s">
        <v>1212</v>
      </c>
      <c r="BA46">
        <v>1</v>
      </c>
      <c r="BB46" s="78" t="str">
        <f>REPLACE(INDEX(GroupVertices[Group],MATCH(Edges24[[#This Row],[Vertex 1]],GroupVertices[Vertex],0)),1,1,"")</f>
        <v>1</v>
      </c>
      <c r="BC46" s="78" t="str">
        <f>REPLACE(INDEX(GroupVertices[Group],MATCH(Edges24[[#This Row],[Vertex 2]],GroupVertices[Vertex],0)),1,1,"")</f>
        <v>7</v>
      </c>
      <c r="BD46" s="48"/>
      <c r="BE46" s="49"/>
      <c r="BF46" s="48"/>
      <c r="BG46" s="49"/>
      <c r="BH46" s="48"/>
      <c r="BI46" s="49"/>
      <c r="BJ46" s="48"/>
      <c r="BK46" s="49"/>
      <c r="BL46" s="48"/>
    </row>
    <row r="47" spans="1:64" ht="15">
      <c r="A47" s="64" t="s">
        <v>241</v>
      </c>
      <c r="B47" s="64" t="s">
        <v>307</v>
      </c>
      <c r="C47" s="65"/>
      <c r="D47" s="66"/>
      <c r="E47" s="67"/>
      <c r="F47" s="68"/>
      <c r="G47" s="65"/>
      <c r="H47" s="69"/>
      <c r="I47" s="70"/>
      <c r="J47" s="70"/>
      <c r="K47" s="34" t="s">
        <v>65</v>
      </c>
      <c r="L47" s="77">
        <v>109</v>
      </c>
      <c r="M47" s="77"/>
      <c r="N47" s="72"/>
      <c r="O47" s="79" t="s">
        <v>402</v>
      </c>
      <c r="P47" s="81">
        <v>43448.85865740741</v>
      </c>
      <c r="Q47" s="79" t="s">
        <v>443</v>
      </c>
      <c r="R47" s="79"/>
      <c r="S47" s="79"/>
      <c r="T47" s="79"/>
      <c r="U47" s="79"/>
      <c r="V47" s="82" t="s">
        <v>632</v>
      </c>
      <c r="W47" s="81">
        <v>43448.85865740741</v>
      </c>
      <c r="X47" s="82" t="s">
        <v>689</v>
      </c>
      <c r="Y47" s="79"/>
      <c r="Z47" s="79"/>
      <c r="AA47" s="85" t="s">
        <v>852</v>
      </c>
      <c r="AB47" s="85" t="s">
        <v>982</v>
      </c>
      <c r="AC47" s="79" t="b">
        <v>0</v>
      </c>
      <c r="AD47" s="79">
        <v>1</v>
      </c>
      <c r="AE47" s="85" t="s">
        <v>1084</v>
      </c>
      <c r="AF47" s="79" t="b">
        <v>0</v>
      </c>
      <c r="AG47" s="79" t="s">
        <v>1154</v>
      </c>
      <c r="AH47" s="79"/>
      <c r="AI47" s="85" t="s">
        <v>1072</v>
      </c>
      <c r="AJ47" s="79" t="b">
        <v>0</v>
      </c>
      <c r="AK47" s="79">
        <v>0</v>
      </c>
      <c r="AL47" s="85" t="s">
        <v>1072</v>
      </c>
      <c r="AM47" s="79" t="s">
        <v>1160</v>
      </c>
      <c r="AN47" s="79" t="b">
        <v>0</v>
      </c>
      <c r="AO47" s="85" t="s">
        <v>982</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3</v>
      </c>
      <c r="BE47" s="49">
        <v>21.428571428571427</v>
      </c>
      <c r="BF47" s="48">
        <v>2</v>
      </c>
      <c r="BG47" s="49">
        <v>14.285714285714286</v>
      </c>
      <c r="BH47" s="48">
        <v>0</v>
      </c>
      <c r="BI47" s="49">
        <v>0</v>
      </c>
      <c r="BJ47" s="48">
        <v>9</v>
      </c>
      <c r="BK47" s="49">
        <v>64.28571428571429</v>
      </c>
      <c r="BL47" s="48">
        <v>14</v>
      </c>
    </row>
    <row r="48" spans="1:64" ht="15">
      <c r="A48" s="64" t="s">
        <v>241</v>
      </c>
      <c r="B48" s="64" t="s">
        <v>308</v>
      </c>
      <c r="C48" s="65"/>
      <c r="D48" s="66"/>
      <c r="E48" s="67"/>
      <c r="F48" s="68"/>
      <c r="G48" s="65"/>
      <c r="H48" s="69"/>
      <c r="I48" s="70"/>
      <c r="J48" s="70"/>
      <c r="K48" s="34" t="s">
        <v>65</v>
      </c>
      <c r="L48" s="77">
        <v>110</v>
      </c>
      <c r="M48" s="77"/>
      <c r="N48" s="72"/>
      <c r="O48" s="79" t="s">
        <v>401</v>
      </c>
      <c r="P48" s="81">
        <v>43449.31041666667</v>
      </c>
      <c r="Q48" s="79" t="s">
        <v>444</v>
      </c>
      <c r="R48" s="79"/>
      <c r="S48" s="79"/>
      <c r="T48" s="79"/>
      <c r="U48" s="79"/>
      <c r="V48" s="82" t="s">
        <v>632</v>
      </c>
      <c r="W48" s="81">
        <v>43449.31041666667</v>
      </c>
      <c r="X48" s="82" t="s">
        <v>690</v>
      </c>
      <c r="Y48" s="79"/>
      <c r="Z48" s="79"/>
      <c r="AA48" s="85" t="s">
        <v>853</v>
      </c>
      <c r="AB48" s="85" t="s">
        <v>930</v>
      </c>
      <c r="AC48" s="79" t="b">
        <v>0</v>
      </c>
      <c r="AD48" s="79">
        <v>0</v>
      </c>
      <c r="AE48" s="85" t="s">
        <v>1071</v>
      </c>
      <c r="AF48" s="79" t="b">
        <v>0</v>
      </c>
      <c r="AG48" s="79" t="s">
        <v>1154</v>
      </c>
      <c r="AH48" s="79"/>
      <c r="AI48" s="85" t="s">
        <v>1072</v>
      </c>
      <c r="AJ48" s="79" t="b">
        <v>0</v>
      </c>
      <c r="AK48" s="79">
        <v>0</v>
      </c>
      <c r="AL48" s="85" t="s">
        <v>1072</v>
      </c>
      <c r="AM48" s="79" t="s">
        <v>1160</v>
      </c>
      <c r="AN48" s="79" t="b">
        <v>0</v>
      </c>
      <c r="AO48" s="85" t="s">
        <v>930</v>
      </c>
      <c r="AP48" s="79" t="s">
        <v>176</v>
      </c>
      <c r="AQ48" s="79">
        <v>0</v>
      </c>
      <c r="AR48" s="79">
        <v>0</v>
      </c>
      <c r="AS48" s="79" t="s">
        <v>1171</v>
      </c>
      <c r="AT48" s="79" t="s">
        <v>1177</v>
      </c>
      <c r="AU48" s="79" t="s">
        <v>1178</v>
      </c>
      <c r="AV48" s="79" t="s">
        <v>1183</v>
      </c>
      <c r="AW48" s="79" t="s">
        <v>1192</v>
      </c>
      <c r="AX48" s="79" t="s">
        <v>1201</v>
      </c>
      <c r="AY48" s="79" t="s">
        <v>1207</v>
      </c>
      <c r="AZ48" s="82" t="s">
        <v>1212</v>
      </c>
      <c r="BA48">
        <v>1</v>
      </c>
      <c r="BB48" s="78" t="str">
        <f>REPLACE(INDEX(GroupVertices[Group],MATCH(Edges24[[#This Row],[Vertex 1]],GroupVertices[Vertex],0)),1,1,"")</f>
        <v>1</v>
      </c>
      <c r="BC48" s="78" t="str">
        <f>REPLACE(INDEX(GroupVertices[Group],MATCH(Edges24[[#This Row],[Vertex 2]],GroupVertices[Vertex],0)),1,1,"")</f>
        <v>1</v>
      </c>
      <c r="BD48" s="48">
        <v>3</v>
      </c>
      <c r="BE48" s="49">
        <v>13.043478260869565</v>
      </c>
      <c r="BF48" s="48">
        <v>0</v>
      </c>
      <c r="BG48" s="49">
        <v>0</v>
      </c>
      <c r="BH48" s="48">
        <v>0</v>
      </c>
      <c r="BI48" s="49">
        <v>0</v>
      </c>
      <c r="BJ48" s="48">
        <v>20</v>
      </c>
      <c r="BK48" s="49">
        <v>86.95652173913044</v>
      </c>
      <c r="BL48" s="48">
        <v>23</v>
      </c>
    </row>
    <row r="49" spans="1:64" ht="15">
      <c r="A49" s="64" t="s">
        <v>227</v>
      </c>
      <c r="B49" s="64" t="s">
        <v>310</v>
      </c>
      <c r="C49" s="65"/>
      <c r="D49" s="66"/>
      <c r="E49" s="67"/>
      <c r="F49" s="68"/>
      <c r="G49" s="65"/>
      <c r="H49" s="69"/>
      <c r="I49" s="70"/>
      <c r="J49" s="70"/>
      <c r="K49" s="34" t="s">
        <v>65</v>
      </c>
      <c r="L49" s="77">
        <v>113</v>
      </c>
      <c r="M49" s="77"/>
      <c r="N49" s="72"/>
      <c r="O49" s="79" t="s">
        <v>401</v>
      </c>
      <c r="P49" s="81">
        <v>43497.64048611111</v>
      </c>
      <c r="Q49" s="79" t="s">
        <v>445</v>
      </c>
      <c r="R49" s="79"/>
      <c r="S49" s="79"/>
      <c r="T49" s="79"/>
      <c r="U49" s="79"/>
      <c r="V49" s="82" t="s">
        <v>618</v>
      </c>
      <c r="W49" s="81">
        <v>43497.64048611111</v>
      </c>
      <c r="X49" s="82" t="s">
        <v>691</v>
      </c>
      <c r="Y49" s="79"/>
      <c r="Z49" s="79"/>
      <c r="AA49" s="85" t="s">
        <v>854</v>
      </c>
      <c r="AB49" s="85" t="s">
        <v>924</v>
      </c>
      <c r="AC49" s="79" t="b">
        <v>0</v>
      </c>
      <c r="AD49" s="79">
        <v>0</v>
      </c>
      <c r="AE49" s="85" t="s">
        <v>1071</v>
      </c>
      <c r="AF49" s="79" t="b">
        <v>0</v>
      </c>
      <c r="AG49" s="79" t="s">
        <v>1154</v>
      </c>
      <c r="AH49" s="79"/>
      <c r="AI49" s="85" t="s">
        <v>1072</v>
      </c>
      <c r="AJ49" s="79" t="b">
        <v>0</v>
      </c>
      <c r="AK49" s="79">
        <v>0</v>
      </c>
      <c r="AL49" s="85" t="s">
        <v>1072</v>
      </c>
      <c r="AM49" s="79" t="s">
        <v>1160</v>
      </c>
      <c r="AN49" s="79" t="b">
        <v>0</v>
      </c>
      <c r="AO49" s="85" t="s">
        <v>924</v>
      </c>
      <c r="AP49" s="79" t="s">
        <v>176</v>
      </c>
      <c r="AQ49" s="79">
        <v>0</v>
      </c>
      <c r="AR49" s="79">
        <v>0</v>
      </c>
      <c r="AS49" s="79"/>
      <c r="AT49" s="79"/>
      <c r="AU49" s="79"/>
      <c r="AV49" s="79"/>
      <c r="AW49" s="79"/>
      <c r="AX49" s="79"/>
      <c r="AY49" s="79"/>
      <c r="AZ49" s="79"/>
      <c r="BA49">
        <v>1</v>
      </c>
      <c r="BB49" s="78" t="str">
        <f>REPLACE(INDEX(GroupVertices[Group],MATCH(Edges24[[#This Row],[Vertex 1]],GroupVertices[Vertex],0)),1,1,"")</f>
        <v>5</v>
      </c>
      <c r="BC49" s="78" t="str">
        <f>REPLACE(INDEX(GroupVertices[Group],MATCH(Edges24[[#This Row],[Vertex 2]],GroupVertices[Vertex],0)),1,1,"")</f>
        <v>5</v>
      </c>
      <c r="BD49" s="48">
        <v>0</v>
      </c>
      <c r="BE49" s="49">
        <v>0</v>
      </c>
      <c r="BF49" s="48">
        <v>0</v>
      </c>
      <c r="BG49" s="49">
        <v>0</v>
      </c>
      <c r="BH49" s="48">
        <v>0</v>
      </c>
      <c r="BI49" s="49">
        <v>0</v>
      </c>
      <c r="BJ49" s="48">
        <v>5</v>
      </c>
      <c r="BK49" s="49">
        <v>100</v>
      </c>
      <c r="BL49" s="48">
        <v>5</v>
      </c>
    </row>
    <row r="50" spans="1:64" ht="15">
      <c r="A50" s="64" t="s">
        <v>241</v>
      </c>
      <c r="B50" s="64" t="s">
        <v>227</v>
      </c>
      <c r="C50" s="65"/>
      <c r="D50" s="66"/>
      <c r="E50" s="67"/>
      <c r="F50" s="68"/>
      <c r="G50" s="65"/>
      <c r="H50" s="69"/>
      <c r="I50" s="70"/>
      <c r="J50" s="70"/>
      <c r="K50" s="34" t="s">
        <v>66</v>
      </c>
      <c r="L50" s="77">
        <v>116</v>
      </c>
      <c r="M50" s="77"/>
      <c r="N50" s="72"/>
      <c r="O50" s="79" t="s">
        <v>402</v>
      </c>
      <c r="P50" s="81">
        <v>43449.69445601852</v>
      </c>
      <c r="Q50" s="79" t="s">
        <v>446</v>
      </c>
      <c r="R50" s="79"/>
      <c r="S50" s="79"/>
      <c r="T50" s="79"/>
      <c r="U50" s="79"/>
      <c r="V50" s="82" t="s">
        <v>632</v>
      </c>
      <c r="W50" s="81">
        <v>43449.69445601852</v>
      </c>
      <c r="X50" s="82" t="s">
        <v>692</v>
      </c>
      <c r="Y50" s="79"/>
      <c r="Z50" s="79"/>
      <c r="AA50" s="85" t="s">
        <v>855</v>
      </c>
      <c r="AB50" s="85" t="s">
        <v>983</v>
      </c>
      <c r="AC50" s="79" t="b">
        <v>0</v>
      </c>
      <c r="AD50" s="79">
        <v>2</v>
      </c>
      <c r="AE50" s="85" t="s">
        <v>1085</v>
      </c>
      <c r="AF50" s="79" t="b">
        <v>0</v>
      </c>
      <c r="AG50" s="79" t="s">
        <v>1154</v>
      </c>
      <c r="AH50" s="79"/>
      <c r="AI50" s="85" t="s">
        <v>1072</v>
      </c>
      <c r="AJ50" s="79" t="b">
        <v>0</v>
      </c>
      <c r="AK50" s="79">
        <v>0</v>
      </c>
      <c r="AL50" s="85" t="s">
        <v>1072</v>
      </c>
      <c r="AM50" s="79" t="s">
        <v>1160</v>
      </c>
      <c r="AN50" s="79" t="b">
        <v>0</v>
      </c>
      <c r="AO50" s="85" t="s">
        <v>983</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5</v>
      </c>
      <c r="BD50" s="48"/>
      <c r="BE50" s="49"/>
      <c r="BF50" s="48"/>
      <c r="BG50" s="49"/>
      <c r="BH50" s="48"/>
      <c r="BI50" s="49"/>
      <c r="BJ50" s="48"/>
      <c r="BK50" s="49"/>
      <c r="BL50" s="48"/>
    </row>
    <row r="51" spans="1:64" ht="15">
      <c r="A51" s="64" t="s">
        <v>241</v>
      </c>
      <c r="B51" s="64" t="s">
        <v>309</v>
      </c>
      <c r="C51" s="65"/>
      <c r="D51" s="66"/>
      <c r="E51" s="67"/>
      <c r="F51" s="68"/>
      <c r="G51" s="65"/>
      <c r="H51" s="69"/>
      <c r="I51" s="70"/>
      <c r="J51" s="70"/>
      <c r="K51" s="34" t="s">
        <v>65</v>
      </c>
      <c r="L51" s="77">
        <v>117</v>
      </c>
      <c r="M51" s="77"/>
      <c r="N51" s="72"/>
      <c r="O51" s="79" t="s">
        <v>402</v>
      </c>
      <c r="P51" s="81">
        <v>43449.69322916667</v>
      </c>
      <c r="Q51" s="79" t="s">
        <v>447</v>
      </c>
      <c r="R51" s="79"/>
      <c r="S51" s="79"/>
      <c r="T51" s="79"/>
      <c r="U51" s="79"/>
      <c r="V51" s="82" t="s">
        <v>632</v>
      </c>
      <c r="W51" s="81">
        <v>43449.69322916667</v>
      </c>
      <c r="X51" s="82" t="s">
        <v>693</v>
      </c>
      <c r="Y51" s="79"/>
      <c r="Z51" s="79"/>
      <c r="AA51" s="85" t="s">
        <v>856</v>
      </c>
      <c r="AB51" s="85" t="s">
        <v>984</v>
      </c>
      <c r="AC51" s="79" t="b">
        <v>0</v>
      </c>
      <c r="AD51" s="79">
        <v>1</v>
      </c>
      <c r="AE51" s="85" t="s">
        <v>1086</v>
      </c>
      <c r="AF51" s="79" t="b">
        <v>0</v>
      </c>
      <c r="AG51" s="79" t="s">
        <v>1154</v>
      </c>
      <c r="AH51" s="79"/>
      <c r="AI51" s="85" t="s">
        <v>1072</v>
      </c>
      <c r="AJ51" s="79" t="b">
        <v>0</v>
      </c>
      <c r="AK51" s="79">
        <v>0</v>
      </c>
      <c r="AL51" s="85" t="s">
        <v>1072</v>
      </c>
      <c r="AM51" s="79" t="s">
        <v>1160</v>
      </c>
      <c r="AN51" s="79" t="b">
        <v>0</v>
      </c>
      <c r="AO51" s="85" t="s">
        <v>984</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5</v>
      </c>
      <c r="BD51" s="48">
        <v>6</v>
      </c>
      <c r="BE51" s="49">
        <v>12.244897959183673</v>
      </c>
      <c r="BF51" s="48">
        <v>1</v>
      </c>
      <c r="BG51" s="49">
        <v>2.0408163265306123</v>
      </c>
      <c r="BH51" s="48">
        <v>0</v>
      </c>
      <c r="BI51" s="49">
        <v>0</v>
      </c>
      <c r="BJ51" s="48">
        <v>42</v>
      </c>
      <c r="BK51" s="49">
        <v>85.71428571428571</v>
      </c>
      <c r="BL51" s="48">
        <v>49</v>
      </c>
    </row>
    <row r="52" spans="1:64" ht="15">
      <c r="A52" s="64" t="s">
        <v>241</v>
      </c>
      <c r="B52" s="64" t="s">
        <v>309</v>
      </c>
      <c r="C52" s="65"/>
      <c r="D52" s="66"/>
      <c r="E52" s="67"/>
      <c r="F52" s="68"/>
      <c r="G52" s="65"/>
      <c r="H52" s="69"/>
      <c r="I52" s="70"/>
      <c r="J52" s="70"/>
      <c r="K52" s="34" t="s">
        <v>65</v>
      </c>
      <c r="L52" s="77">
        <v>119</v>
      </c>
      <c r="M52" s="77"/>
      <c r="N52" s="72"/>
      <c r="O52" s="79" t="s">
        <v>402</v>
      </c>
      <c r="P52" s="81">
        <v>43449.696921296294</v>
      </c>
      <c r="Q52" s="79" t="s">
        <v>448</v>
      </c>
      <c r="R52" s="79"/>
      <c r="S52" s="79"/>
      <c r="T52" s="79"/>
      <c r="U52" s="79"/>
      <c r="V52" s="82" t="s">
        <v>632</v>
      </c>
      <c r="W52" s="81">
        <v>43449.696921296294</v>
      </c>
      <c r="X52" s="82" t="s">
        <v>694</v>
      </c>
      <c r="Y52" s="79"/>
      <c r="Z52" s="79"/>
      <c r="AA52" s="85" t="s">
        <v>857</v>
      </c>
      <c r="AB52" s="85" t="s">
        <v>984</v>
      </c>
      <c r="AC52" s="79" t="b">
        <v>0</v>
      </c>
      <c r="AD52" s="79">
        <v>1</v>
      </c>
      <c r="AE52" s="85" t="s">
        <v>1086</v>
      </c>
      <c r="AF52" s="79" t="b">
        <v>0</v>
      </c>
      <c r="AG52" s="79" t="s">
        <v>1154</v>
      </c>
      <c r="AH52" s="79"/>
      <c r="AI52" s="85" t="s">
        <v>1072</v>
      </c>
      <c r="AJ52" s="79" t="b">
        <v>0</v>
      </c>
      <c r="AK52" s="79">
        <v>0</v>
      </c>
      <c r="AL52" s="85" t="s">
        <v>1072</v>
      </c>
      <c r="AM52" s="79" t="s">
        <v>1160</v>
      </c>
      <c r="AN52" s="79" t="b">
        <v>0</v>
      </c>
      <c r="AO52" s="85" t="s">
        <v>984</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5</v>
      </c>
      <c r="BD52" s="48">
        <v>4</v>
      </c>
      <c r="BE52" s="49">
        <v>8.88888888888889</v>
      </c>
      <c r="BF52" s="48">
        <v>0</v>
      </c>
      <c r="BG52" s="49">
        <v>0</v>
      </c>
      <c r="BH52" s="48">
        <v>0</v>
      </c>
      <c r="BI52" s="49">
        <v>0</v>
      </c>
      <c r="BJ52" s="48">
        <v>41</v>
      </c>
      <c r="BK52" s="49">
        <v>91.11111111111111</v>
      </c>
      <c r="BL52" s="48">
        <v>45</v>
      </c>
    </row>
    <row r="53" spans="1:64" ht="15">
      <c r="A53" s="64" t="s">
        <v>241</v>
      </c>
      <c r="B53" s="64" t="s">
        <v>311</v>
      </c>
      <c r="C53" s="65"/>
      <c r="D53" s="66"/>
      <c r="E53" s="67"/>
      <c r="F53" s="68"/>
      <c r="G53" s="65"/>
      <c r="H53" s="69"/>
      <c r="I53" s="70"/>
      <c r="J53" s="70"/>
      <c r="K53" s="34" t="s">
        <v>65</v>
      </c>
      <c r="L53" s="77">
        <v>120</v>
      </c>
      <c r="M53" s="77"/>
      <c r="N53" s="72"/>
      <c r="O53" s="79" t="s">
        <v>401</v>
      </c>
      <c r="P53" s="81">
        <v>43454.1109375</v>
      </c>
      <c r="Q53" s="79" t="s">
        <v>449</v>
      </c>
      <c r="R53" s="79"/>
      <c r="S53" s="79"/>
      <c r="T53" s="79"/>
      <c r="U53" s="79"/>
      <c r="V53" s="82" t="s">
        <v>632</v>
      </c>
      <c r="W53" s="81">
        <v>43454.1109375</v>
      </c>
      <c r="X53" s="82" t="s">
        <v>695</v>
      </c>
      <c r="Y53" s="79"/>
      <c r="Z53" s="79"/>
      <c r="AA53" s="85" t="s">
        <v>858</v>
      </c>
      <c r="AB53" s="85" t="s">
        <v>985</v>
      </c>
      <c r="AC53" s="79" t="b">
        <v>0</v>
      </c>
      <c r="AD53" s="79">
        <v>0</v>
      </c>
      <c r="AE53" s="85" t="s">
        <v>1087</v>
      </c>
      <c r="AF53" s="79" t="b">
        <v>0</v>
      </c>
      <c r="AG53" s="79" t="s">
        <v>1154</v>
      </c>
      <c r="AH53" s="79"/>
      <c r="AI53" s="85" t="s">
        <v>1072</v>
      </c>
      <c r="AJ53" s="79" t="b">
        <v>0</v>
      </c>
      <c r="AK53" s="79">
        <v>0</v>
      </c>
      <c r="AL53" s="85" t="s">
        <v>1072</v>
      </c>
      <c r="AM53" s="79" t="s">
        <v>1160</v>
      </c>
      <c r="AN53" s="79" t="b">
        <v>0</v>
      </c>
      <c r="AO53" s="85" t="s">
        <v>985</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241</v>
      </c>
      <c r="B54" s="64" t="s">
        <v>312</v>
      </c>
      <c r="C54" s="65"/>
      <c r="D54" s="66"/>
      <c r="E54" s="67"/>
      <c r="F54" s="68"/>
      <c r="G54" s="65"/>
      <c r="H54" s="69"/>
      <c r="I54" s="70"/>
      <c r="J54" s="70"/>
      <c r="K54" s="34" t="s">
        <v>65</v>
      </c>
      <c r="L54" s="77">
        <v>121</v>
      </c>
      <c r="M54" s="77"/>
      <c r="N54" s="72"/>
      <c r="O54" s="79" t="s">
        <v>402</v>
      </c>
      <c r="P54" s="81">
        <v>43454.68037037037</v>
      </c>
      <c r="Q54" s="79" t="s">
        <v>450</v>
      </c>
      <c r="R54" s="79"/>
      <c r="S54" s="79"/>
      <c r="T54" s="79"/>
      <c r="U54" s="79"/>
      <c r="V54" s="82" t="s">
        <v>632</v>
      </c>
      <c r="W54" s="81">
        <v>43454.68037037037</v>
      </c>
      <c r="X54" s="82" t="s">
        <v>696</v>
      </c>
      <c r="Y54" s="79"/>
      <c r="Z54" s="79"/>
      <c r="AA54" s="85" t="s">
        <v>859</v>
      </c>
      <c r="AB54" s="85" t="s">
        <v>986</v>
      </c>
      <c r="AC54" s="79" t="b">
        <v>0</v>
      </c>
      <c r="AD54" s="79">
        <v>5</v>
      </c>
      <c r="AE54" s="85" t="s">
        <v>1088</v>
      </c>
      <c r="AF54" s="79" t="b">
        <v>0</v>
      </c>
      <c r="AG54" s="79" t="s">
        <v>1154</v>
      </c>
      <c r="AH54" s="79"/>
      <c r="AI54" s="85" t="s">
        <v>1072</v>
      </c>
      <c r="AJ54" s="79" t="b">
        <v>0</v>
      </c>
      <c r="AK54" s="79">
        <v>0</v>
      </c>
      <c r="AL54" s="85" t="s">
        <v>1072</v>
      </c>
      <c r="AM54" s="79" t="s">
        <v>1160</v>
      </c>
      <c r="AN54" s="79" t="b">
        <v>0</v>
      </c>
      <c r="AO54" s="85" t="s">
        <v>986</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3.8461538461538463</v>
      </c>
      <c r="BF54" s="48">
        <v>1</v>
      </c>
      <c r="BG54" s="49">
        <v>3.8461538461538463</v>
      </c>
      <c r="BH54" s="48">
        <v>0</v>
      </c>
      <c r="BI54" s="49">
        <v>0</v>
      </c>
      <c r="BJ54" s="48">
        <v>24</v>
      </c>
      <c r="BK54" s="49">
        <v>92.3076923076923</v>
      </c>
      <c r="BL54" s="48">
        <v>26</v>
      </c>
    </row>
    <row r="55" spans="1:64" ht="15">
      <c r="A55" s="64" t="s">
        <v>241</v>
      </c>
      <c r="B55" s="64" t="s">
        <v>313</v>
      </c>
      <c r="C55" s="65"/>
      <c r="D55" s="66"/>
      <c r="E55" s="67"/>
      <c r="F55" s="68"/>
      <c r="G55" s="65"/>
      <c r="H55" s="69"/>
      <c r="I55" s="70"/>
      <c r="J55" s="70"/>
      <c r="K55" s="34" t="s">
        <v>65</v>
      </c>
      <c r="L55" s="77">
        <v>122</v>
      </c>
      <c r="M55" s="77"/>
      <c r="N55" s="72"/>
      <c r="O55" s="79" t="s">
        <v>402</v>
      </c>
      <c r="P55" s="81">
        <v>43454.683657407404</v>
      </c>
      <c r="Q55" s="79" t="s">
        <v>451</v>
      </c>
      <c r="R55" s="79"/>
      <c r="S55" s="79"/>
      <c r="T55" s="79"/>
      <c r="U55" s="79"/>
      <c r="V55" s="82" t="s">
        <v>632</v>
      </c>
      <c r="W55" s="81">
        <v>43454.683657407404</v>
      </c>
      <c r="X55" s="82" t="s">
        <v>697</v>
      </c>
      <c r="Y55" s="79"/>
      <c r="Z55" s="79"/>
      <c r="AA55" s="85" t="s">
        <v>860</v>
      </c>
      <c r="AB55" s="85" t="s">
        <v>987</v>
      </c>
      <c r="AC55" s="79" t="b">
        <v>0</v>
      </c>
      <c r="AD55" s="79">
        <v>0</v>
      </c>
      <c r="AE55" s="85" t="s">
        <v>1089</v>
      </c>
      <c r="AF55" s="79" t="b">
        <v>0</v>
      </c>
      <c r="AG55" s="79" t="s">
        <v>1153</v>
      </c>
      <c r="AH55" s="79"/>
      <c r="AI55" s="85" t="s">
        <v>1072</v>
      </c>
      <c r="AJ55" s="79" t="b">
        <v>0</v>
      </c>
      <c r="AK55" s="79">
        <v>0</v>
      </c>
      <c r="AL55" s="85" t="s">
        <v>1072</v>
      </c>
      <c r="AM55" s="79" t="s">
        <v>1160</v>
      </c>
      <c r="AN55" s="79" t="b">
        <v>0</v>
      </c>
      <c r="AO55" s="85" t="s">
        <v>987</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1</v>
      </c>
      <c r="BK55" s="49">
        <v>100</v>
      </c>
      <c r="BL55" s="48">
        <v>1</v>
      </c>
    </row>
    <row r="56" spans="1:64" ht="15">
      <c r="A56" s="64" t="s">
        <v>241</v>
      </c>
      <c r="B56" s="64" t="s">
        <v>314</v>
      </c>
      <c r="C56" s="65"/>
      <c r="D56" s="66"/>
      <c r="E56" s="67"/>
      <c r="F56" s="68"/>
      <c r="G56" s="65"/>
      <c r="H56" s="69"/>
      <c r="I56" s="70"/>
      <c r="J56" s="70"/>
      <c r="K56" s="34" t="s">
        <v>65</v>
      </c>
      <c r="L56" s="77">
        <v>123</v>
      </c>
      <c r="M56" s="77"/>
      <c r="N56" s="72"/>
      <c r="O56" s="79" t="s">
        <v>401</v>
      </c>
      <c r="P56" s="81">
        <v>43455.039513888885</v>
      </c>
      <c r="Q56" s="79" t="s">
        <v>452</v>
      </c>
      <c r="R56" s="79"/>
      <c r="S56" s="79"/>
      <c r="T56" s="79"/>
      <c r="U56" s="79"/>
      <c r="V56" s="82" t="s">
        <v>632</v>
      </c>
      <c r="W56" s="81">
        <v>43455.039513888885</v>
      </c>
      <c r="X56" s="82" t="s">
        <v>698</v>
      </c>
      <c r="Y56" s="79"/>
      <c r="Z56" s="79"/>
      <c r="AA56" s="85" t="s">
        <v>861</v>
      </c>
      <c r="AB56" s="85" t="s">
        <v>988</v>
      </c>
      <c r="AC56" s="79" t="b">
        <v>0</v>
      </c>
      <c r="AD56" s="79">
        <v>1</v>
      </c>
      <c r="AE56" s="85" t="s">
        <v>1090</v>
      </c>
      <c r="AF56" s="79" t="b">
        <v>0</v>
      </c>
      <c r="AG56" s="79" t="s">
        <v>1154</v>
      </c>
      <c r="AH56" s="79"/>
      <c r="AI56" s="85" t="s">
        <v>1072</v>
      </c>
      <c r="AJ56" s="79" t="b">
        <v>0</v>
      </c>
      <c r="AK56" s="79">
        <v>0</v>
      </c>
      <c r="AL56" s="85" t="s">
        <v>1072</v>
      </c>
      <c r="AM56" s="79" t="s">
        <v>1160</v>
      </c>
      <c r="AN56" s="79" t="b">
        <v>0</v>
      </c>
      <c r="AO56" s="85" t="s">
        <v>988</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1</v>
      </c>
      <c r="BG56" s="49">
        <v>14.285714285714286</v>
      </c>
      <c r="BH56" s="48">
        <v>1</v>
      </c>
      <c r="BI56" s="49">
        <v>14.285714285714286</v>
      </c>
      <c r="BJ56" s="48">
        <v>6</v>
      </c>
      <c r="BK56" s="49">
        <v>85.71428571428571</v>
      </c>
      <c r="BL56" s="48">
        <v>7</v>
      </c>
    </row>
    <row r="57" spans="1:64" ht="15">
      <c r="A57" s="64" t="s">
        <v>244</v>
      </c>
      <c r="B57" s="64" t="s">
        <v>315</v>
      </c>
      <c r="C57" s="65"/>
      <c r="D57" s="66"/>
      <c r="E57" s="67"/>
      <c r="F57" s="68"/>
      <c r="G57" s="65"/>
      <c r="H57" s="69"/>
      <c r="I57" s="70"/>
      <c r="J57" s="70"/>
      <c r="K57" s="34" t="s">
        <v>65</v>
      </c>
      <c r="L57" s="77">
        <v>124</v>
      </c>
      <c r="M57" s="77"/>
      <c r="N57" s="72"/>
      <c r="O57" s="79" t="s">
        <v>401</v>
      </c>
      <c r="P57" s="81">
        <v>43455.651770833334</v>
      </c>
      <c r="Q57" s="79" t="s">
        <v>453</v>
      </c>
      <c r="R57" s="79"/>
      <c r="S57" s="79"/>
      <c r="T57" s="79"/>
      <c r="U57" s="79"/>
      <c r="V57" s="82" t="s">
        <v>635</v>
      </c>
      <c r="W57" s="81">
        <v>43455.651770833334</v>
      </c>
      <c r="X57" s="82" t="s">
        <v>699</v>
      </c>
      <c r="Y57" s="79"/>
      <c r="Z57" s="79"/>
      <c r="AA57" s="85" t="s">
        <v>862</v>
      </c>
      <c r="AB57" s="85" t="s">
        <v>914</v>
      </c>
      <c r="AC57" s="79" t="b">
        <v>0</v>
      </c>
      <c r="AD57" s="79">
        <v>0</v>
      </c>
      <c r="AE57" s="85" t="s">
        <v>1071</v>
      </c>
      <c r="AF57" s="79" t="b">
        <v>0</v>
      </c>
      <c r="AG57" s="79" t="s">
        <v>1154</v>
      </c>
      <c r="AH57" s="79"/>
      <c r="AI57" s="85" t="s">
        <v>1072</v>
      </c>
      <c r="AJ57" s="79" t="b">
        <v>0</v>
      </c>
      <c r="AK57" s="79">
        <v>0</v>
      </c>
      <c r="AL57" s="85" t="s">
        <v>1072</v>
      </c>
      <c r="AM57" s="79" t="s">
        <v>1165</v>
      </c>
      <c r="AN57" s="79" t="b">
        <v>0</v>
      </c>
      <c r="AO57" s="85" t="s">
        <v>914</v>
      </c>
      <c r="AP57" s="79" t="s">
        <v>176</v>
      </c>
      <c r="AQ57" s="79">
        <v>0</v>
      </c>
      <c r="AR57" s="79">
        <v>0</v>
      </c>
      <c r="AS57" s="79"/>
      <c r="AT57" s="79"/>
      <c r="AU57" s="79"/>
      <c r="AV57" s="79"/>
      <c r="AW57" s="79"/>
      <c r="AX57" s="79"/>
      <c r="AY57" s="79"/>
      <c r="AZ57" s="79"/>
      <c r="BA57">
        <v>2</v>
      </c>
      <c r="BB57" s="78" t="str">
        <f>REPLACE(INDEX(GroupVertices[Group],MATCH(Edges24[[#This Row],[Vertex 1]],GroupVertices[Vertex],0)),1,1,"")</f>
        <v>12</v>
      </c>
      <c r="BC57" s="78" t="str">
        <f>REPLACE(INDEX(GroupVertices[Group],MATCH(Edges24[[#This Row],[Vertex 2]],GroupVertices[Vertex],0)),1,1,"")</f>
        <v>12</v>
      </c>
      <c r="BD57" s="48">
        <v>0</v>
      </c>
      <c r="BE57" s="49">
        <v>0</v>
      </c>
      <c r="BF57" s="48">
        <v>1</v>
      </c>
      <c r="BG57" s="49">
        <v>33.333333333333336</v>
      </c>
      <c r="BH57" s="48">
        <v>0</v>
      </c>
      <c r="BI57" s="49">
        <v>0</v>
      </c>
      <c r="BJ57" s="48">
        <v>2</v>
      </c>
      <c r="BK57" s="49">
        <v>66.66666666666667</v>
      </c>
      <c r="BL57" s="48">
        <v>3</v>
      </c>
    </row>
    <row r="58" spans="1:64" ht="15">
      <c r="A58" s="64" t="s">
        <v>244</v>
      </c>
      <c r="B58" s="64" t="s">
        <v>315</v>
      </c>
      <c r="C58" s="65"/>
      <c r="D58" s="66"/>
      <c r="E58" s="67"/>
      <c r="F58" s="68"/>
      <c r="G58" s="65"/>
      <c r="H58" s="69"/>
      <c r="I58" s="70"/>
      <c r="J58" s="70"/>
      <c r="K58" s="34" t="s">
        <v>65</v>
      </c>
      <c r="L58" s="77">
        <v>126</v>
      </c>
      <c r="M58" s="77"/>
      <c r="N58" s="72"/>
      <c r="O58" s="79" t="s">
        <v>401</v>
      </c>
      <c r="P58" s="81">
        <v>43455.71094907408</v>
      </c>
      <c r="Q58" s="79" t="s">
        <v>454</v>
      </c>
      <c r="R58" s="79"/>
      <c r="S58" s="79"/>
      <c r="T58" s="79"/>
      <c r="U58" s="79"/>
      <c r="V58" s="82" t="s">
        <v>635</v>
      </c>
      <c r="W58" s="81">
        <v>43455.71094907408</v>
      </c>
      <c r="X58" s="82" t="s">
        <v>700</v>
      </c>
      <c r="Y58" s="79"/>
      <c r="Z58" s="79"/>
      <c r="AA58" s="85" t="s">
        <v>863</v>
      </c>
      <c r="AB58" s="85" t="s">
        <v>864</v>
      </c>
      <c r="AC58" s="79" t="b">
        <v>0</v>
      </c>
      <c r="AD58" s="79">
        <v>0</v>
      </c>
      <c r="AE58" s="85" t="s">
        <v>1071</v>
      </c>
      <c r="AF58" s="79" t="b">
        <v>0</v>
      </c>
      <c r="AG58" s="79" t="s">
        <v>1154</v>
      </c>
      <c r="AH58" s="79"/>
      <c r="AI58" s="85" t="s">
        <v>1072</v>
      </c>
      <c r="AJ58" s="79" t="b">
        <v>0</v>
      </c>
      <c r="AK58" s="79">
        <v>0</v>
      </c>
      <c r="AL58" s="85" t="s">
        <v>1072</v>
      </c>
      <c r="AM58" s="79" t="s">
        <v>1165</v>
      </c>
      <c r="AN58" s="79" t="b">
        <v>0</v>
      </c>
      <c r="AO58" s="85" t="s">
        <v>864</v>
      </c>
      <c r="AP58" s="79" t="s">
        <v>176</v>
      </c>
      <c r="AQ58" s="79">
        <v>0</v>
      </c>
      <c r="AR58" s="79">
        <v>0</v>
      </c>
      <c r="AS58" s="79"/>
      <c r="AT58" s="79"/>
      <c r="AU58" s="79"/>
      <c r="AV58" s="79"/>
      <c r="AW58" s="79"/>
      <c r="AX58" s="79"/>
      <c r="AY58" s="79"/>
      <c r="AZ58" s="79"/>
      <c r="BA58">
        <v>2</v>
      </c>
      <c r="BB58" s="78" t="str">
        <f>REPLACE(INDEX(GroupVertices[Group],MATCH(Edges24[[#This Row],[Vertex 1]],GroupVertices[Vertex],0)),1,1,"")</f>
        <v>12</v>
      </c>
      <c r="BC58" s="78" t="str">
        <f>REPLACE(INDEX(GroupVertices[Group],MATCH(Edges24[[#This Row],[Vertex 2]],GroupVertices[Vertex],0)),1,1,"")</f>
        <v>12</v>
      </c>
      <c r="BD58" s="48">
        <v>0</v>
      </c>
      <c r="BE58" s="49">
        <v>0</v>
      </c>
      <c r="BF58" s="48">
        <v>0</v>
      </c>
      <c r="BG58" s="49">
        <v>0</v>
      </c>
      <c r="BH58" s="48">
        <v>0</v>
      </c>
      <c r="BI58" s="49">
        <v>0</v>
      </c>
      <c r="BJ58" s="48">
        <v>11</v>
      </c>
      <c r="BK58" s="49">
        <v>100</v>
      </c>
      <c r="BL58" s="48">
        <v>11</v>
      </c>
    </row>
    <row r="59" spans="1:64" ht="15">
      <c r="A59" s="64" t="s">
        <v>241</v>
      </c>
      <c r="B59" s="64" t="s">
        <v>244</v>
      </c>
      <c r="C59" s="65"/>
      <c r="D59" s="66"/>
      <c r="E59" s="67"/>
      <c r="F59" s="68"/>
      <c r="G59" s="65"/>
      <c r="H59" s="69"/>
      <c r="I59" s="70"/>
      <c r="J59" s="70"/>
      <c r="K59" s="34" t="s">
        <v>66</v>
      </c>
      <c r="L59" s="77">
        <v>128</v>
      </c>
      <c r="M59" s="77"/>
      <c r="N59" s="72"/>
      <c r="O59" s="79" t="s">
        <v>402</v>
      </c>
      <c r="P59" s="81">
        <v>43455.672002314815</v>
      </c>
      <c r="Q59" s="79" t="s">
        <v>455</v>
      </c>
      <c r="R59" s="79"/>
      <c r="S59" s="79"/>
      <c r="T59" s="79"/>
      <c r="U59" s="79"/>
      <c r="V59" s="82" t="s">
        <v>632</v>
      </c>
      <c r="W59" s="81">
        <v>43455.672002314815</v>
      </c>
      <c r="X59" s="82" t="s">
        <v>701</v>
      </c>
      <c r="Y59" s="79"/>
      <c r="Z59" s="79"/>
      <c r="AA59" s="85" t="s">
        <v>864</v>
      </c>
      <c r="AB59" s="85" t="s">
        <v>862</v>
      </c>
      <c r="AC59" s="79" t="b">
        <v>0</v>
      </c>
      <c r="AD59" s="79">
        <v>0</v>
      </c>
      <c r="AE59" s="85" t="s">
        <v>1091</v>
      </c>
      <c r="AF59" s="79" t="b">
        <v>0</v>
      </c>
      <c r="AG59" s="79" t="s">
        <v>1154</v>
      </c>
      <c r="AH59" s="79"/>
      <c r="AI59" s="85" t="s">
        <v>1072</v>
      </c>
      <c r="AJ59" s="79" t="b">
        <v>0</v>
      </c>
      <c r="AK59" s="79">
        <v>0</v>
      </c>
      <c r="AL59" s="85" t="s">
        <v>1072</v>
      </c>
      <c r="AM59" s="79" t="s">
        <v>1160</v>
      </c>
      <c r="AN59" s="79" t="b">
        <v>0</v>
      </c>
      <c r="AO59" s="85" t="s">
        <v>862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12</v>
      </c>
      <c r="BD59" s="48"/>
      <c r="BE59" s="49"/>
      <c r="BF59" s="48"/>
      <c r="BG59" s="49"/>
      <c r="BH59" s="48"/>
      <c r="BI59" s="49"/>
      <c r="BJ59" s="48"/>
      <c r="BK59" s="49"/>
      <c r="BL59" s="48"/>
    </row>
    <row r="60" spans="1:64" ht="15">
      <c r="A60" s="64" t="s">
        <v>245</v>
      </c>
      <c r="B60" s="64" t="s">
        <v>316</v>
      </c>
      <c r="C60" s="65"/>
      <c r="D60" s="66"/>
      <c r="E60" s="67"/>
      <c r="F60" s="68"/>
      <c r="G60" s="65"/>
      <c r="H60" s="69"/>
      <c r="I60" s="70"/>
      <c r="J60" s="70"/>
      <c r="K60" s="34" t="s">
        <v>65</v>
      </c>
      <c r="L60" s="77">
        <v>129</v>
      </c>
      <c r="M60" s="77"/>
      <c r="N60" s="72"/>
      <c r="O60" s="79" t="s">
        <v>401</v>
      </c>
      <c r="P60" s="81">
        <v>43455.67820601852</v>
      </c>
      <c r="Q60" s="79" t="s">
        <v>456</v>
      </c>
      <c r="R60" s="79"/>
      <c r="S60" s="79"/>
      <c r="T60" s="79"/>
      <c r="U60" s="79"/>
      <c r="V60" s="82" t="s">
        <v>636</v>
      </c>
      <c r="W60" s="81">
        <v>43455.67820601852</v>
      </c>
      <c r="X60" s="82" t="s">
        <v>702</v>
      </c>
      <c r="Y60" s="79"/>
      <c r="Z60" s="79"/>
      <c r="AA60" s="85" t="s">
        <v>865</v>
      </c>
      <c r="AB60" s="85" t="s">
        <v>866</v>
      </c>
      <c r="AC60" s="79" t="b">
        <v>0</v>
      </c>
      <c r="AD60" s="79">
        <v>0</v>
      </c>
      <c r="AE60" s="85" t="s">
        <v>1071</v>
      </c>
      <c r="AF60" s="79" t="b">
        <v>0</v>
      </c>
      <c r="AG60" s="79" t="s">
        <v>1154</v>
      </c>
      <c r="AH60" s="79"/>
      <c r="AI60" s="85" t="s">
        <v>1072</v>
      </c>
      <c r="AJ60" s="79" t="b">
        <v>0</v>
      </c>
      <c r="AK60" s="79">
        <v>0</v>
      </c>
      <c r="AL60" s="85" t="s">
        <v>1072</v>
      </c>
      <c r="AM60" s="79" t="s">
        <v>1162</v>
      </c>
      <c r="AN60" s="79" t="b">
        <v>0</v>
      </c>
      <c r="AO60" s="85" t="s">
        <v>866</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0</v>
      </c>
      <c r="BE60" s="49">
        <v>0</v>
      </c>
      <c r="BF60" s="48">
        <v>1</v>
      </c>
      <c r="BG60" s="49">
        <v>14.285714285714286</v>
      </c>
      <c r="BH60" s="48">
        <v>0</v>
      </c>
      <c r="BI60" s="49">
        <v>0</v>
      </c>
      <c r="BJ60" s="48">
        <v>6</v>
      </c>
      <c r="BK60" s="49">
        <v>85.71428571428571</v>
      </c>
      <c r="BL60" s="48">
        <v>7</v>
      </c>
    </row>
    <row r="61" spans="1:64" ht="15">
      <c r="A61" s="64" t="s">
        <v>241</v>
      </c>
      <c r="B61" s="64" t="s">
        <v>316</v>
      </c>
      <c r="C61" s="65"/>
      <c r="D61" s="66"/>
      <c r="E61" s="67"/>
      <c r="F61" s="68"/>
      <c r="G61" s="65"/>
      <c r="H61" s="69"/>
      <c r="I61" s="70"/>
      <c r="J61" s="70"/>
      <c r="K61" s="34" t="s">
        <v>65</v>
      </c>
      <c r="L61" s="77">
        <v>130</v>
      </c>
      <c r="M61" s="77"/>
      <c r="N61" s="72"/>
      <c r="O61" s="79" t="s">
        <v>401</v>
      </c>
      <c r="P61" s="81">
        <v>43455.642800925925</v>
      </c>
      <c r="Q61" s="79" t="s">
        <v>457</v>
      </c>
      <c r="R61" s="79"/>
      <c r="S61" s="79"/>
      <c r="T61" s="79"/>
      <c r="U61" s="79"/>
      <c r="V61" s="82" t="s">
        <v>632</v>
      </c>
      <c r="W61" s="81">
        <v>43455.642800925925</v>
      </c>
      <c r="X61" s="82" t="s">
        <v>703</v>
      </c>
      <c r="Y61" s="79"/>
      <c r="Z61" s="79"/>
      <c r="AA61" s="85" t="s">
        <v>866</v>
      </c>
      <c r="AB61" s="85" t="s">
        <v>989</v>
      </c>
      <c r="AC61" s="79" t="b">
        <v>0</v>
      </c>
      <c r="AD61" s="79">
        <v>2</v>
      </c>
      <c r="AE61" s="85" t="s">
        <v>1090</v>
      </c>
      <c r="AF61" s="79" t="b">
        <v>0</v>
      </c>
      <c r="AG61" s="79" t="s">
        <v>1154</v>
      </c>
      <c r="AH61" s="79"/>
      <c r="AI61" s="85" t="s">
        <v>1072</v>
      </c>
      <c r="AJ61" s="79" t="b">
        <v>0</v>
      </c>
      <c r="AK61" s="79">
        <v>0</v>
      </c>
      <c r="AL61" s="85" t="s">
        <v>1072</v>
      </c>
      <c r="AM61" s="79" t="s">
        <v>1160</v>
      </c>
      <c r="AN61" s="79" t="b">
        <v>0</v>
      </c>
      <c r="AO61" s="85" t="s">
        <v>989</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2</v>
      </c>
      <c r="BD61" s="48">
        <v>0</v>
      </c>
      <c r="BE61" s="49">
        <v>0</v>
      </c>
      <c r="BF61" s="48">
        <v>0</v>
      </c>
      <c r="BG61" s="49">
        <v>0</v>
      </c>
      <c r="BH61" s="48">
        <v>0</v>
      </c>
      <c r="BI61" s="49">
        <v>0</v>
      </c>
      <c r="BJ61" s="48">
        <v>11</v>
      </c>
      <c r="BK61" s="49">
        <v>100</v>
      </c>
      <c r="BL61" s="48">
        <v>11</v>
      </c>
    </row>
    <row r="62" spans="1:64" ht="15">
      <c r="A62" s="64" t="s">
        <v>241</v>
      </c>
      <c r="B62" s="64" t="s">
        <v>316</v>
      </c>
      <c r="C62" s="65"/>
      <c r="D62" s="66"/>
      <c r="E62" s="67"/>
      <c r="F62" s="68"/>
      <c r="G62" s="65"/>
      <c r="H62" s="69"/>
      <c r="I62" s="70"/>
      <c r="J62" s="70"/>
      <c r="K62" s="34" t="s">
        <v>65</v>
      </c>
      <c r="L62" s="77">
        <v>131</v>
      </c>
      <c r="M62" s="77"/>
      <c r="N62" s="72"/>
      <c r="O62" s="79" t="s">
        <v>401</v>
      </c>
      <c r="P62" s="81">
        <v>43455.67935185185</v>
      </c>
      <c r="Q62" s="79" t="s">
        <v>458</v>
      </c>
      <c r="R62" s="79"/>
      <c r="S62" s="79"/>
      <c r="T62" s="79"/>
      <c r="U62" s="79"/>
      <c r="V62" s="82" t="s">
        <v>632</v>
      </c>
      <c r="W62" s="81">
        <v>43455.67935185185</v>
      </c>
      <c r="X62" s="82" t="s">
        <v>704</v>
      </c>
      <c r="Y62" s="79"/>
      <c r="Z62" s="79"/>
      <c r="AA62" s="85" t="s">
        <v>867</v>
      </c>
      <c r="AB62" s="85" t="s">
        <v>865</v>
      </c>
      <c r="AC62" s="79" t="b">
        <v>0</v>
      </c>
      <c r="AD62" s="79">
        <v>2</v>
      </c>
      <c r="AE62" s="85" t="s">
        <v>1090</v>
      </c>
      <c r="AF62" s="79" t="b">
        <v>0</v>
      </c>
      <c r="AG62" s="79" t="s">
        <v>1154</v>
      </c>
      <c r="AH62" s="79"/>
      <c r="AI62" s="85" t="s">
        <v>1072</v>
      </c>
      <c r="AJ62" s="79" t="b">
        <v>0</v>
      </c>
      <c r="AK62" s="79">
        <v>0</v>
      </c>
      <c r="AL62" s="85" t="s">
        <v>1072</v>
      </c>
      <c r="AM62" s="79" t="s">
        <v>1160</v>
      </c>
      <c r="AN62" s="79" t="b">
        <v>0</v>
      </c>
      <c r="AO62" s="85" t="s">
        <v>865</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2</v>
      </c>
      <c r="BD62" s="48">
        <v>0</v>
      </c>
      <c r="BE62" s="49">
        <v>0</v>
      </c>
      <c r="BF62" s="48">
        <v>0</v>
      </c>
      <c r="BG62" s="49">
        <v>0</v>
      </c>
      <c r="BH62" s="48">
        <v>0</v>
      </c>
      <c r="BI62" s="49">
        <v>0</v>
      </c>
      <c r="BJ62" s="48">
        <v>16</v>
      </c>
      <c r="BK62" s="49">
        <v>100</v>
      </c>
      <c r="BL62" s="48">
        <v>16</v>
      </c>
    </row>
    <row r="63" spans="1:64" ht="15">
      <c r="A63" s="64" t="s">
        <v>241</v>
      </c>
      <c r="B63" s="64" t="s">
        <v>317</v>
      </c>
      <c r="C63" s="65"/>
      <c r="D63" s="66"/>
      <c r="E63" s="67"/>
      <c r="F63" s="68"/>
      <c r="G63" s="65"/>
      <c r="H63" s="69"/>
      <c r="I63" s="70"/>
      <c r="J63" s="70"/>
      <c r="K63" s="34" t="s">
        <v>65</v>
      </c>
      <c r="L63" s="77">
        <v>132</v>
      </c>
      <c r="M63" s="77"/>
      <c r="N63" s="72"/>
      <c r="O63" s="79" t="s">
        <v>401</v>
      </c>
      <c r="P63" s="81">
        <v>43459.73094907407</v>
      </c>
      <c r="Q63" s="79" t="s">
        <v>459</v>
      </c>
      <c r="R63" s="79"/>
      <c r="S63" s="79"/>
      <c r="T63" s="79"/>
      <c r="U63" s="79"/>
      <c r="V63" s="82" t="s">
        <v>632</v>
      </c>
      <c r="W63" s="81">
        <v>43459.73094907407</v>
      </c>
      <c r="X63" s="82" t="s">
        <v>705</v>
      </c>
      <c r="Y63" s="79"/>
      <c r="Z63" s="79"/>
      <c r="AA63" s="85" t="s">
        <v>868</v>
      </c>
      <c r="AB63" s="85" t="s">
        <v>990</v>
      </c>
      <c r="AC63" s="79" t="b">
        <v>0</v>
      </c>
      <c r="AD63" s="79">
        <v>2</v>
      </c>
      <c r="AE63" s="85" t="s">
        <v>1092</v>
      </c>
      <c r="AF63" s="79" t="b">
        <v>0</v>
      </c>
      <c r="AG63" s="79" t="s">
        <v>1154</v>
      </c>
      <c r="AH63" s="79"/>
      <c r="AI63" s="85" t="s">
        <v>1072</v>
      </c>
      <c r="AJ63" s="79" t="b">
        <v>0</v>
      </c>
      <c r="AK63" s="79">
        <v>0</v>
      </c>
      <c r="AL63" s="85" t="s">
        <v>1072</v>
      </c>
      <c r="AM63" s="79" t="s">
        <v>1160</v>
      </c>
      <c r="AN63" s="79" t="b">
        <v>0</v>
      </c>
      <c r="AO63" s="85" t="s">
        <v>990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241</v>
      </c>
      <c r="B64" s="64" t="s">
        <v>320</v>
      </c>
      <c r="C64" s="65"/>
      <c r="D64" s="66"/>
      <c r="E64" s="67"/>
      <c r="F64" s="68"/>
      <c r="G64" s="65"/>
      <c r="H64" s="69"/>
      <c r="I64" s="70"/>
      <c r="J64" s="70"/>
      <c r="K64" s="34" t="s">
        <v>65</v>
      </c>
      <c r="L64" s="77">
        <v>135</v>
      </c>
      <c r="M64" s="77"/>
      <c r="N64" s="72"/>
      <c r="O64" s="79" t="s">
        <v>402</v>
      </c>
      <c r="P64" s="81">
        <v>43459.73269675926</v>
      </c>
      <c r="Q64" s="79" t="s">
        <v>460</v>
      </c>
      <c r="R64" s="79"/>
      <c r="S64" s="79"/>
      <c r="T64" s="79"/>
      <c r="U64" s="79"/>
      <c r="V64" s="82" t="s">
        <v>632</v>
      </c>
      <c r="W64" s="81">
        <v>43459.73269675926</v>
      </c>
      <c r="X64" s="82" t="s">
        <v>706</v>
      </c>
      <c r="Y64" s="79"/>
      <c r="Z64" s="79"/>
      <c r="AA64" s="85" t="s">
        <v>869</v>
      </c>
      <c r="AB64" s="85" t="s">
        <v>991</v>
      </c>
      <c r="AC64" s="79" t="b">
        <v>0</v>
      </c>
      <c r="AD64" s="79">
        <v>2</v>
      </c>
      <c r="AE64" s="85" t="s">
        <v>1093</v>
      </c>
      <c r="AF64" s="79" t="b">
        <v>0</v>
      </c>
      <c r="AG64" s="79" t="s">
        <v>1154</v>
      </c>
      <c r="AH64" s="79"/>
      <c r="AI64" s="85" t="s">
        <v>1072</v>
      </c>
      <c r="AJ64" s="79" t="b">
        <v>0</v>
      </c>
      <c r="AK64" s="79">
        <v>0</v>
      </c>
      <c r="AL64" s="85" t="s">
        <v>1072</v>
      </c>
      <c r="AM64" s="79" t="s">
        <v>1160</v>
      </c>
      <c r="AN64" s="79" t="b">
        <v>0</v>
      </c>
      <c r="AO64" s="85" t="s">
        <v>991</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2</v>
      </c>
      <c r="BE64" s="49">
        <v>22.22222222222222</v>
      </c>
      <c r="BF64" s="48">
        <v>0</v>
      </c>
      <c r="BG64" s="49">
        <v>0</v>
      </c>
      <c r="BH64" s="48">
        <v>0</v>
      </c>
      <c r="BI64" s="49">
        <v>0</v>
      </c>
      <c r="BJ64" s="48">
        <v>7</v>
      </c>
      <c r="BK64" s="49">
        <v>77.77777777777777</v>
      </c>
      <c r="BL64" s="48">
        <v>9</v>
      </c>
    </row>
    <row r="65" spans="1:64" ht="15">
      <c r="A65" s="64" t="s">
        <v>241</v>
      </c>
      <c r="B65" s="64" t="s">
        <v>321</v>
      </c>
      <c r="C65" s="65"/>
      <c r="D65" s="66"/>
      <c r="E65" s="67"/>
      <c r="F65" s="68"/>
      <c r="G65" s="65"/>
      <c r="H65" s="69"/>
      <c r="I65" s="70"/>
      <c r="J65" s="70"/>
      <c r="K65" s="34" t="s">
        <v>65</v>
      </c>
      <c r="L65" s="77">
        <v>136</v>
      </c>
      <c r="M65" s="77"/>
      <c r="N65" s="72"/>
      <c r="O65" s="79" t="s">
        <v>402</v>
      </c>
      <c r="P65" s="81">
        <v>43461.65702546296</v>
      </c>
      <c r="Q65" s="79" t="s">
        <v>461</v>
      </c>
      <c r="R65" s="79"/>
      <c r="S65" s="79"/>
      <c r="T65" s="79"/>
      <c r="U65" s="79"/>
      <c r="V65" s="82" t="s">
        <v>632</v>
      </c>
      <c r="W65" s="81">
        <v>43461.65702546296</v>
      </c>
      <c r="X65" s="82" t="s">
        <v>707</v>
      </c>
      <c r="Y65" s="79"/>
      <c r="Z65" s="79"/>
      <c r="AA65" s="85" t="s">
        <v>870</v>
      </c>
      <c r="AB65" s="85" t="s">
        <v>992</v>
      </c>
      <c r="AC65" s="79" t="b">
        <v>0</v>
      </c>
      <c r="AD65" s="79">
        <v>3</v>
      </c>
      <c r="AE65" s="85" t="s">
        <v>1094</v>
      </c>
      <c r="AF65" s="79" t="b">
        <v>0</v>
      </c>
      <c r="AG65" s="79" t="s">
        <v>1154</v>
      </c>
      <c r="AH65" s="79"/>
      <c r="AI65" s="85" t="s">
        <v>1072</v>
      </c>
      <c r="AJ65" s="79" t="b">
        <v>0</v>
      </c>
      <c r="AK65" s="79">
        <v>0</v>
      </c>
      <c r="AL65" s="85" t="s">
        <v>1072</v>
      </c>
      <c r="AM65" s="79" t="s">
        <v>1160</v>
      </c>
      <c r="AN65" s="79" t="b">
        <v>0</v>
      </c>
      <c r="AO65" s="85" t="s">
        <v>992</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1</v>
      </c>
      <c r="BE65" s="49">
        <v>7.142857142857143</v>
      </c>
      <c r="BF65" s="48">
        <v>1</v>
      </c>
      <c r="BG65" s="49">
        <v>7.142857142857143</v>
      </c>
      <c r="BH65" s="48">
        <v>0</v>
      </c>
      <c r="BI65" s="49">
        <v>0</v>
      </c>
      <c r="BJ65" s="48">
        <v>12</v>
      </c>
      <c r="BK65" s="49">
        <v>85.71428571428571</v>
      </c>
      <c r="BL65" s="48">
        <v>14</v>
      </c>
    </row>
    <row r="66" spans="1:64" ht="15">
      <c r="A66" s="64" t="s">
        <v>241</v>
      </c>
      <c r="B66" s="64" t="s">
        <v>322</v>
      </c>
      <c r="C66" s="65"/>
      <c r="D66" s="66"/>
      <c r="E66" s="67"/>
      <c r="F66" s="68"/>
      <c r="G66" s="65"/>
      <c r="H66" s="69"/>
      <c r="I66" s="70"/>
      <c r="J66" s="70"/>
      <c r="K66" s="34" t="s">
        <v>65</v>
      </c>
      <c r="L66" s="77">
        <v>137</v>
      </c>
      <c r="M66" s="77"/>
      <c r="N66" s="72"/>
      <c r="O66" s="79" t="s">
        <v>401</v>
      </c>
      <c r="P66" s="81">
        <v>43463.744942129626</v>
      </c>
      <c r="Q66" s="79" t="s">
        <v>462</v>
      </c>
      <c r="R66" s="79"/>
      <c r="S66" s="79"/>
      <c r="T66" s="79"/>
      <c r="U66" s="79"/>
      <c r="V66" s="82" t="s">
        <v>632</v>
      </c>
      <c r="W66" s="81">
        <v>43463.744942129626</v>
      </c>
      <c r="X66" s="82" t="s">
        <v>708</v>
      </c>
      <c r="Y66" s="79"/>
      <c r="Z66" s="79"/>
      <c r="AA66" s="85" t="s">
        <v>871</v>
      </c>
      <c r="AB66" s="85" t="s">
        <v>993</v>
      </c>
      <c r="AC66" s="79" t="b">
        <v>0</v>
      </c>
      <c r="AD66" s="79">
        <v>2</v>
      </c>
      <c r="AE66" s="85" t="s">
        <v>1095</v>
      </c>
      <c r="AF66" s="79" t="b">
        <v>0</v>
      </c>
      <c r="AG66" s="79" t="s">
        <v>1154</v>
      </c>
      <c r="AH66" s="79"/>
      <c r="AI66" s="85" t="s">
        <v>1072</v>
      </c>
      <c r="AJ66" s="79" t="b">
        <v>0</v>
      </c>
      <c r="AK66" s="79">
        <v>0</v>
      </c>
      <c r="AL66" s="85" t="s">
        <v>1072</v>
      </c>
      <c r="AM66" s="79" t="s">
        <v>1160</v>
      </c>
      <c r="AN66" s="79" t="b">
        <v>0</v>
      </c>
      <c r="AO66" s="85" t="s">
        <v>993</v>
      </c>
      <c r="AP66" s="79" t="s">
        <v>176</v>
      </c>
      <c r="AQ66" s="79">
        <v>0</v>
      </c>
      <c r="AR66" s="79">
        <v>0</v>
      </c>
      <c r="AS66" s="79" t="s">
        <v>1171</v>
      </c>
      <c r="AT66" s="79" t="s">
        <v>1177</v>
      </c>
      <c r="AU66" s="79" t="s">
        <v>1178</v>
      </c>
      <c r="AV66" s="79" t="s">
        <v>1183</v>
      </c>
      <c r="AW66" s="79" t="s">
        <v>1192</v>
      </c>
      <c r="AX66" s="79" t="s">
        <v>1201</v>
      </c>
      <c r="AY66" s="79" t="s">
        <v>1207</v>
      </c>
      <c r="AZ66" s="82" t="s">
        <v>1212</v>
      </c>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241</v>
      </c>
      <c r="B67" s="64" t="s">
        <v>324</v>
      </c>
      <c r="C67" s="65"/>
      <c r="D67" s="66"/>
      <c r="E67" s="67"/>
      <c r="F67" s="68"/>
      <c r="G67" s="65"/>
      <c r="H67" s="69"/>
      <c r="I67" s="70"/>
      <c r="J67" s="70"/>
      <c r="K67" s="34" t="s">
        <v>65</v>
      </c>
      <c r="L67" s="77">
        <v>139</v>
      </c>
      <c r="M67" s="77"/>
      <c r="N67" s="72"/>
      <c r="O67" s="79" t="s">
        <v>401</v>
      </c>
      <c r="P67" s="81">
        <v>43466.29403935185</v>
      </c>
      <c r="Q67" s="79" t="s">
        <v>463</v>
      </c>
      <c r="R67" s="79"/>
      <c r="S67" s="79"/>
      <c r="T67" s="79"/>
      <c r="U67" s="79"/>
      <c r="V67" s="82" t="s">
        <v>632</v>
      </c>
      <c r="W67" s="81">
        <v>43466.29403935185</v>
      </c>
      <c r="X67" s="82" t="s">
        <v>709</v>
      </c>
      <c r="Y67" s="79"/>
      <c r="Z67" s="79"/>
      <c r="AA67" s="85" t="s">
        <v>872</v>
      </c>
      <c r="AB67" s="85" t="s">
        <v>873</v>
      </c>
      <c r="AC67" s="79" t="b">
        <v>0</v>
      </c>
      <c r="AD67" s="79">
        <v>0</v>
      </c>
      <c r="AE67" s="85" t="s">
        <v>1096</v>
      </c>
      <c r="AF67" s="79" t="b">
        <v>0</v>
      </c>
      <c r="AG67" s="79" t="s">
        <v>1154</v>
      </c>
      <c r="AH67" s="79"/>
      <c r="AI67" s="85" t="s">
        <v>1072</v>
      </c>
      <c r="AJ67" s="79" t="b">
        <v>0</v>
      </c>
      <c r="AK67" s="79">
        <v>0</v>
      </c>
      <c r="AL67" s="85" t="s">
        <v>1072</v>
      </c>
      <c r="AM67" s="79" t="s">
        <v>1160</v>
      </c>
      <c r="AN67" s="79" t="b">
        <v>0</v>
      </c>
      <c r="AO67" s="85" t="s">
        <v>873</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246</v>
      </c>
      <c r="B68" s="64" t="s">
        <v>251</v>
      </c>
      <c r="C68" s="65"/>
      <c r="D68" s="66"/>
      <c r="E68" s="67"/>
      <c r="F68" s="68"/>
      <c r="G68" s="65"/>
      <c r="H68" s="69"/>
      <c r="I68" s="70"/>
      <c r="J68" s="70"/>
      <c r="K68" s="34" t="s">
        <v>65</v>
      </c>
      <c r="L68" s="77">
        <v>140</v>
      </c>
      <c r="M68" s="77"/>
      <c r="N68" s="72"/>
      <c r="O68" s="79" t="s">
        <v>401</v>
      </c>
      <c r="P68" s="81">
        <v>43465.483078703706</v>
      </c>
      <c r="Q68" s="79" t="s">
        <v>464</v>
      </c>
      <c r="R68" s="82" t="s">
        <v>577</v>
      </c>
      <c r="S68" s="79" t="s">
        <v>589</v>
      </c>
      <c r="T68" s="79"/>
      <c r="U68" s="79"/>
      <c r="V68" s="82" t="s">
        <v>637</v>
      </c>
      <c r="W68" s="81">
        <v>43465.483078703706</v>
      </c>
      <c r="X68" s="82" t="s">
        <v>710</v>
      </c>
      <c r="Y68" s="79"/>
      <c r="Z68" s="79"/>
      <c r="AA68" s="85" t="s">
        <v>873</v>
      </c>
      <c r="AB68" s="85" t="s">
        <v>962</v>
      </c>
      <c r="AC68" s="79" t="b">
        <v>0</v>
      </c>
      <c r="AD68" s="79">
        <v>0</v>
      </c>
      <c r="AE68" s="85" t="s">
        <v>1071</v>
      </c>
      <c r="AF68" s="79" t="b">
        <v>0</v>
      </c>
      <c r="AG68" s="79" t="s">
        <v>1154</v>
      </c>
      <c r="AH68" s="79"/>
      <c r="AI68" s="85" t="s">
        <v>1072</v>
      </c>
      <c r="AJ68" s="79" t="b">
        <v>0</v>
      </c>
      <c r="AK68" s="79">
        <v>0</v>
      </c>
      <c r="AL68" s="85" t="s">
        <v>1072</v>
      </c>
      <c r="AM68" s="79" t="s">
        <v>1162</v>
      </c>
      <c r="AN68" s="79" t="b">
        <v>1</v>
      </c>
      <c r="AO68" s="85" t="s">
        <v>962</v>
      </c>
      <c r="AP68" s="79" t="s">
        <v>176</v>
      </c>
      <c r="AQ68" s="79">
        <v>0</v>
      </c>
      <c r="AR68" s="79">
        <v>0</v>
      </c>
      <c r="AS68" s="79"/>
      <c r="AT68" s="79"/>
      <c r="AU68" s="79"/>
      <c r="AV68" s="79"/>
      <c r="AW68" s="79"/>
      <c r="AX68" s="79"/>
      <c r="AY68" s="79"/>
      <c r="AZ68" s="79"/>
      <c r="BA68">
        <v>1</v>
      </c>
      <c r="BB68" s="78" t="str">
        <f>REPLACE(INDEX(GroupVertices[Group],MATCH(Edges24[[#This Row],[Vertex 1]],GroupVertices[Vertex],0)),1,1,"")</f>
        <v>4</v>
      </c>
      <c r="BC68" s="78" t="str">
        <f>REPLACE(INDEX(GroupVertices[Group],MATCH(Edges24[[#This Row],[Vertex 2]],GroupVertices[Vertex],0)),1,1,"")</f>
        <v>4</v>
      </c>
      <c r="BD68" s="48">
        <v>2</v>
      </c>
      <c r="BE68" s="49">
        <v>11.11111111111111</v>
      </c>
      <c r="BF68" s="48">
        <v>0</v>
      </c>
      <c r="BG68" s="49">
        <v>0</v>
      </c>
      <c r="BH68" s="48">
        <v>0</v>
      </c>
      <c r="BI68" s="49">
        <v>0</v>
      </c>
      <c r="BJ68" s="48">
        <v>16</v>
      </c>
      <c r="BK68" s="49">
        <v>88.88888888888889</v>
      </c>
      <c r="BL68" s="48">
        <v>18</v>
      </c>
    </row>
    <row r="69" spans="1:64" ht="15">
      <c r="A69" s="64" t="s">
        <v>241</v>
      </c>
      <c r="B69" s="64" t="s">
        <v>325</v>
      </c>
      <c r="C69" s="65"/>
      <c r="D69" s="66"/>
      <c r="E69" s="67"/>
      <c r="F69" s="68"/>
      <c r="G69" s="65"/>
      <c r="H69" s="69"/>
      <c r="I69" s="70"/>
      <c r="J69" s="70"/>
      <c r="K69" s="34" t="s">
        <v>65</v>
      </c>
      <c r="L69" s="77">
        <v>143</v>
      </c>
      <c r="M69" s="77"/>
      <c r="N69" s="72"/>
      <c r="O69" s="79" t="s">
        <v>401</v>
      </c>
      <c r="P69" s="81">
        <v>43466.3028587963</v>
      </c>
      <c r="Q69" s="79" t="s">
        <v>465</v>
      </c>
      <c r="R69" s="82" t="s">
        <v>578</v>
      </c>
      <c r="S69" s="79" t="s">
        <v>588</v>
      </c>
      <c r="T69" s="79"/>
      <c r="U69" s="79"/>
      <c r="V69" s="82" t="s">
        <v>632</v>
      </c>
      <c r="W69" s="81">
        <v>43466.3028587963</v>
      </c>
      <c r="X69" s="82" t="s">
        <v>711</v>
      </c>
      <c r="Y69" s="79">
        <v>36.6005</v>
      </c>
      <c r="Z69" s="79">
        <v>-121.8921</v>
      </c>
      <c r="AA69" s="85" t="s">
        <v>874</v>
      </c>
      <c r="AB69" s="79"/>
      <c r="AC69" s="79" t="b">
        <v>0</v>
      </c>
      <c r="AD69" s="79">
        <v>2</v>
      </c>
      <c r="AE69" s="85" t="s">
        <v>1072</v>
      </c>
      <c r="AF69" s="79" t="b">
        <v>0</v>
      </c>
      <c r="AG69" s="79" t="s">
        <v>1154</v>
      </c>
      <c r="AH69" s="79"/>
      <c r="AI69" s="85" t="s">
        <v>1072</v>
      </c>
      <c r="AJ69" s="79" t="b">
        <v>0</v>
      </c>
      <c r="AK69" s="79">
        <v>0</v>
      </c>
      <c r="AL69" s="85" t="s">
        <v>1072</v>
      </c>
      <c r="AM69" s="79" t="s">
        <v>1159</v>
      </c>
      <c r="AN69" s="79" t="b">
        <v>0</v>
      </c>
      <c r="AO69" s="85" t="s">
        <v>874</v>
      </c>
      <c r="AP69" s="79" t="s">
        <v>176</v>
      </c>
      <c r="AQ69" s="79">
        <v>0</v>
      </c>
      <c r="AR69" s="79">
        <v>0</v>
      </c>
      <c r="AS69" s="79" t="s">
        <v>1172</v>
      </c>
      <c r="AT69" s="79" t="s">
        <v>1177</v>
      </c>
      <c r="AU69" s="79" t="s">
        <v>1178</v>
      </c>
      <c r="AV69" s="79" t="s">
        <v>1184</v>
      </c>
      <c r="AW69" s="79" t="s">
        <v>1193</v>
      </c>
      <c r="AX69" s="79" t="s">
        <v>1202</v>
      </c>
      <c r="AY69" s="79" t="s">
        <v>1206</v>
      </c>
      <c r="AZ69" s="82" t="s">
        <v>1213</v>
      </c>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247</v>
      </c>
      <c r="B70" s="64" t="s">
        <v>327</v>
      </c>
      <c r="C70" s="65"/>
      <c r="D70" s="66"/>
      <c r="E70" s="67"/>
      <c r="F70" s="68"/>
      <c r="G70" s="65"/>
      <c r="H70" s="69"/>
      <c r="I70" s="70"/>
      <c r="J70" s="70"/>
      <c r="K70" s="34" t="s">
        <v>65</v>
      </c>
      <c r="L70" s="77">
        <v>145</v>
      </c>
      <c r="M70" s="77"/>
      <c r="N70" s="72"/>
      <c r="O70" s="79" t="s">
        <v>401</v>
      </c>
      <c r="P70" s="81">
        <v>43466.772361111114</v>
      </c>
      <c r="Q70" s="79" t="s">
        <v>466</v>
      </c>
      <c r="R70" s="79"/>
      <c r="S70" s="79"/>
      <c r="T70" s="79"/>
      <c r="U70" s="79"/>
      <c r="V70" s="82" t="s">
        <v>638</v>
      </c>
      <c r="W70" s="81">
        <v>43466.772361111114</v>
      </c>
      <c r="X70" s="82" t="s">
        <v>712</v>
      </c>
      <c r="Y70" s="79"/>
      <c r="Z70" s="79"/>
      <c r="AA70" s="85" t="s">
        <v>875</v>
      </c>
      <c r="AB70" s="85" t="s">
        <v>876</v>
      </c>
      <c r="AC70" s="79" t="b">
        <v>0</v>
      </c>
      <c r="AD70" s="79">
        <v>0</v>
      </c>
      <c r="AE70" s="85" t="s">
        <v>1071</v>
      </c>
      <c r="AF70" s="79" t="b">
        <v>0</v>
      </c>
      <c r="AG70" s="79" t="s">
        <v>1154</v>
      </c>
      <c r="AH70" s="79"/>
      <c r="AI70" s="85" t="s">
        <v>1072</v>
      </c>
      <c r="AJ70" s="79" t="b">
        <v>0</v>
      </c>
      <c r="AK70" s="79">
        <v>0</v>
      </c>
      <c r="AL70" s="85" t="s">
        <v>1072</v>
      </c>
      <c r="AM70" s="79" t="s">
        <v>1161</v>
      </c>
      <c r="AN70" s="79" t="b">
        <v>0</v>
      </c>
      <c r="AO70" s="85" t="s">
        <v>876</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241</v>
      </c>
      <c r="B71" s="64" t="s">
        <v>327</v>
      </c>
      <c r="C71" s="65"/>
      <c r="D71" s="66"/>
      <c r="E71" s="67"/>
      <c r="F71" s="68"/>
      <c r="G71" s="65"/>
      <c r="H71" s="69"/>
      <c r="I71" s="70"/>
      <c r="J71" s="70"/>
      <c r="K71" s="34" t="s">
        <v>65</v>
      </c>
      <c r="L71" s="77">
        <v>146</v>
      </c>
      <c r="M71" s="77"/>
      <c r="N71" s="72"/>
      <c r="O71" s="79" t="s">
        <v>401</v>
      </c>
      <c r="P71" s="81">
        <v>43466.725127314814</v>
      </c>
      <c r="Q71" s="79" t="s">
        <v>467</v>
      </c>
      <c r="R71" s="79"/>
      <c r="S71" s="79"/>
      <c r="T71" s="79"/>
      <c r="U71" s="79"/>
      <c r="V71" s="82" t="s">
        <v>632</v>
      </c>
      <c r="W71" s="81">
        <v>43466.725127314814</v>
      </c>
      <c r="X71" s="82" t="s">
        <v>713</v>
      </c>
      <c r="Y71" s="79"/>
      <c r="Z71" s="79"/>
      <c r="AA71" s="85" t="s">
        <v>876</v>
      </c>
      <c r="AB71" s="85" t="s">
        <v>994</v>
      </c>
      <c r="AC71" s="79" t="b">
        <v>0</v>
      </c>
      <c r="AD71" s="79">
        <v>1</v>
      </c>
      <c r="AE71" s="85" t="s">
        <v>1097</v>
      </c>
      <c r="AF71" s="79" t="b">
        <v>0</v>
      </c>
      <c r="AG71" s="79" t="s">
        <v>1154</v>
      </c>
      <c r="AH71" s="79"/>
      <c r="AI71" s="85" t="s">
        <v>1072</v>
      </c>
      <c r="AJ71" s="79" t="b">
        <v>0</v>
      </c>
      <c r="AK71" s="79">
        <v>0</v>
      </c>
      <c r="AL71" s="85" t="s">
        <v>1072</v>
      </c>
      <c r="AM71" s="79" t="s">
        <v>1160</v>
      </c>
      <c r="AN71" s="79" t="b">
        <v>0</v>
      </c>
      <c r="AO71" s="85" t="s">
        <v>994</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4</v>
      </c>
      <c r="BD71" s="48"/>
      <c r="BE71" s="49"/>
      <c r="BF71" s="48"/>
      <c r="BG71" s="49"/>
      <c r="BH71" s="48"/>
      <c r="BI71" s="49"/>
      <c r="BJ71" s="48"/>
      <c r="BK71" s="49"/>
      <c r="BL71" s="48"/>
    </row>
    <row r="72" spans="1:64" ht="15">
      <c r="A72" s="64" t="s">
        <v>241</v>
      </c>
      <c r="B72" s="64" t="s">
        <v>329</v>
      </c>
      <c r="C72" s="65"/>
      <c r="D72" s="66"/>
      <c r="E72" s="67"/>
      <c r="F72" s="68"/>
      <c r="G72" s="65"/>
      <c r="H72" s="69"/>
      <c r="I72" s="70"/>
      <c r="J72" s="70"/>
      <c r="K72" s="34" t="s">
        <v>65</v>
      </c>
      <c r="L72" s="77">
        <v>151</v>
      </c>
      <c r="M72" s="77"/>
      <c r="N72" s="72"/>
      <c r="O72" s="79" t="s">
        <v>402</v>
      </c>
      <c r="P72" s="81">
        <v>43466.72582175926</v>
      </c>
      <c r="Q72" s="79" t="s">
        <v>468</v>
      </c>
      <c r="R72" s="79"/>
      <c r="S72" s="79"/>
      <c r="T72" s="79"/>
      <c r="U72" s="79"/>
      <c r="V72" s="82" t="s">
        <v>632</v>
      </c>
      <c r="W72" s="81">
        <v>43466.72582175926</v>
      </c>
      <c r="X72" s="82" t="s">
        <v>714</v>
      </c>
      <c r="Y72" s="79"/>
      <c r="Z72" s="79"/>
      <c r="AA72" s="85" t="s">
        <v>877</v>
      </c>
      <c r="AB72" s="85" t="s">
        <v>995</v>
      </c>
      <c r="AC72" s="79" t="b">
        <v>0</v>
      </c>
      <c r="AD72" s="79">
        <v>0</v>
      </c>
      <c r="AE72" s="85" t="s">
        <v>1098</v>
      </c>
      <c r="AF72" s="79" t="b">
        <v>0</v>
      </c>
      <c r="AG72" s="79" t="s">
        <v>1154</v>
      </c>
      <c r="AH72" s="79"/>
      <c r="AI72" s="85" t="s">
        <v>1072</v>
      </c>
      <c r="AJ72" s="79" t="b">
        <v>0</v>
      </c>
      <c r="AK72" s="79">
        <v>0</v>
      </c>
      <c r="AL72" s="85" t="s">
        <v>1072</v>
      </c>
      <c r="AM72" s="79" t="s">
        <v>1160</v>
      </c>
      <c r="AN72" s="79" t="b">
        <v>0</v>
      </c>
      <c r="AO72" s="85" t="s">
        <v>995</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5</v>
      </c>
      <c r="BF72" s="48">
        <v>1</v>
      </c>
      <c r="BG72" s="49">
        <v>5</v>
      </c>
      <c r="BH72" s="48">
        <v>0</v>
      </c>
      <c r="BI72" s="49">
        <v>0</v>
      </c>
      <c r="BJ72" s="48">
        <v>18</v>
      </c>
      <c r="BK72" s="49">
        <v>90</v>
      </c>
      <c r="BL72" s="48">
        <v>20</v>
      </c>
    </row>
    <row r="73" spans="1:64" ht="15">
      <c r="A73" s="64" t="s">
        <v>241</v>
      </c>
      <c r="B73" s="64" t="s">
        <v>330</v>
      </c>
      <c r="C73" s="65"/>
      <c r="D73" s="66"/>
      <c r="E73" s="67"/>
      <c r="F73" s="68"/>
      <c r="G73" s="65"/>
      <c r="H73" s="69"/>
      <c r="I73" s="70"/>
      <c r="J73" s="70"/>
      <c r="K73" s="34" t="s">
        <v>65</v>
      </c>
      <c r="L73" s="77">
        <v>152</v>
      </c>
      <c r="M73" s="77"/>
      <c r="N73" s="72"/>
      <c r="O73" s="79" t="s">
        <v>401</v>
      </c>
      <c r="P73" s="81">
        <v>43467.33111111111</v>
      </c>
      <c r="Q73" s="79" t="s">
        <v>469</v>
      </c>
      <c r="R73" s="79"/>
      <c r="S73" s="79"/>
      <c r="T73" s="79"/>
      <c r="U73" s="79"/>
      <c r="V73" s="82" t="s">
        <v>632</v>
      </c>
      <c r="W73" s="81">
        <v>43467.33111111111</v>
      </c>
      <c r="X73" s="82" t="s">
        <v>715</v>
      </c>
      <c r="Y73" s="79"/>
      <c r="Z73" s="79"/>
      <c r="AA73" s="85" t="s">
        <v>878</v>
      </c>
      <c r="AB73" s="85" t="s">
        <v>996</v>
      </c>
      <c r="AC73" s="79" t="b">
        <v>0</v>
      </c>
      <c r="AD73" s="79">
        <v>0</v>
      </c>
      <c r="AE73" s="85" t="s">
        <v>1099</v>
      </c>
      <c r="AF73" s="79" t="b">
        <v>0</v>
      </c>
      <c r="AG73" s="79" t="s">
        <v>1154</v>
      </c>
      <c r="AH73" s="79"/>
      <c r="AI73" s="85" t="s">
        <v>1072</v>
      </c>
      <c r="AJ73" s="79" t="b">
        <v>0</v>
      </c>
      <c r="AK73" s="79">
        <v>0</v>
      </c>
      <c r="AL73" s="85" t="s">
        <v>1072</v>
      </c>
      <c r="AM73" s="79" t="s">
        <v>1160</v>
      </c>
      <c r="AN73" s="79" t="b">
        <v>0</v>
      </c>
      <c r="AO73" s="85" t="s">
        <v>996</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241</v>
      </c>
      <c r="B74" s="64" t="s">
        <v>332</v>
      </c>
      <c r="C74" s="65"/>
      <c r="D74" s="66"/>
      <c r="E74" s="67"/>
      <c r="F74" s="68"/>
      <c r="G74" s="65"/>
      <c r="H74" s="69"/>
      <c r="I74" s="70"/>
      <c r="J74" s="70"/>
      <c r="K74" s="34" t="s">
        <v>65</v>
      </c>
      <c r="L74" s="77">
        <v>154</v>
      </c>
      <c r="M74" s="77"/>
      <c r="N74" s="72"/>
      <c r="O74" s="79" t="s">
        <v>402</v>
      </c>
      <c r="P74" s="81">
        <v>43436.387974537036</v>
      </c>
      <c r="Q74" s="79" t="s">
        <v>470</v>
      </c>
      <c r="R74" s="79"/>
      <c r="S74" s="79"/>
      <c r="T74" s="79"/>
      <c r="U74" s="79"/>
      <c r="V74" s="82" t="s">
        <v>632</v>
      </c>
      <c r="W74" s="81">
        <v>43436.387974537036</v>
      </c>
      <c r="X74" s="82" t="s">
        <v>716</v>
      </c>
      <c r="Y74" s="79"/>
      <c r="Z74" s="79"/>
      <c r="AA74" s="85" t="s">
        <v>879</v>
      </c>
      <c r="AB74" s="85" t="s">
        <v>997</v>
      </c>
      <c r="AC74" s="79" t="b">
        <v>0</v>
      </c>
      <c r="AD74" s="79">
        <v>1</v>
      </c>
      <c r="AE74" s="85" t="s">
        <v>1100</v>
      </c>
      <c r="AF74" s="79" t="b">
        <v>0</v>
      </c>
      <c r="AG74" s="79" t="s">
        <v>1154</v>
      </c>
      <c r="AH74" s="79"/>
      <c r="AI74" s="85" t="s">
        <v>1072</v>
      </c>
      <c r="AJ74" s="79" t="b">
        <v>0</v>
      </c>
      <c r="AK74" s="79">
        <v>0</v>
      </c>
      <c r="AL74" s="85" t="s">
        <v>1072</v>
      </c>
      <c r="AM74" s="79" t="s">
        <v>1160</v>
      </c>
      <c r="AN74" s="79" t="b">
        <v>0</v>
      </c>
      <c r="AO74" s="85" t="s">
        <v>997</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2</v>
      </c>
      <c r="BE74" s="49">
        <v>7.407407407407407</v>
      </c>
      <c r="BF74" s="48">
        <v>0</v>
      </c>
      <c r="BG74" s="49">
        <v>0</v>
      </c>
      <c r="BH74" s="48">
        <v>0</v>
      </c>
      <c r="BI74" s="49">
        <v>0</v>
      </c>
      <c r="BJ74" s="48">
        <v>25</v>
      </c>
      <c r="BK74" s="49">
        <v>92.5925925925926</v>
      </c>
      <c r="BL74" s="48">
        <v>27</v>
      </c>
    </row>
    <row r="75" spans="1:64" ht="15">
      <c r="A75" s="64" t="s">
        <v>241</v>
      </c>
      <c r="B75" s="64" t="s">
        <v>332</v>
      </c>
      <c r="C75" s="65"/>
      <c r="D75" s="66"/>
      <c r="E75" s="67"/>
      <c r="F75" s="68"/>
      <c r="G75" s="65"/>
      <c r="H75" s="69"/>
      <c r="I75" s="70"/>
      <c r="J75" s="70"/>
      <c r="K75" s="34" t="s">
        <v>65</v>
      </c>
      <c r="L75" s="77">
        <v>155</v>
      </c>
      <c r="M75" s="77"/>
      <c r="N75" s="72"/>
      <c r="O75" s="79" t="s">
        <v>401</v>
      </c>
      <c r="P75" s="81">
        <v>43467.35016203704</v>
      </c>
      <c r="Q75" s="79" t="s">
        <v>471</v>
      </c>
      <c r="R75" s="79"/>
      <c r="S75" s="79"/>
      <c r="T75" s="79"/>
      <c r="U75" s="79"/>
      <c r="V75" s="82" t="s">
        <v>632</v>
      </c>
      <c r="W75" s="81">
        <v>43467.35016203704</v>
      </c>
      <c r="X75" s="82" t="s">
        <v>717</v>
      </c>
      <c r="Y75" s="79"/>
      <c r="Z75" s="79"/>
      <c r="AA75" s="85" t="s">
        <v>880</v>
      </c>
      <c r="AB75" s="85" t="s">
        <v>998</v>
      </c>
      <c r="AC75" s="79" t="b">
        <v>0</v>
      </c>
      <c r="AD75" s="79">
        <v>0</v>
      </c>
      <c r="AE75" s="85" t="s">
        <v>1101</v>
      </c>
      <c r="AF75" s="79" t="b">
        <v>0</v>
      </c>
      <c r="AG75" s="79" t="s">
        <v>1154</v>
      </c>
      <c r="AH75" s="79"/>
      <c r="AI75" s="85" t="s">
        <v>1072</v>
      </c>
      <c r="AJ75" s="79" t="b">
        <v>0</v>
      </c>
      <c r="AK75" s="79">
        <v>0</v>
      </c>
      <c r="AL75" s="85" t="s">
        <v>1072</v>
      </c>
      <c r="AM75" s="79" t="s">
        <v>1160</v>
      </c>
      <c r="AN75" s="79" t="b">
        <v>0</v>
      </c>
      <c r="AO75" s="85" t="s">
        <v>998</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241</v>
      </c>
      <c r="B76" s="64" t="s">
        <v>277</v>
      </c>
      <c r="C76" s="65"/>
      <c r="D76" s="66"/>
      <c r="E76" s="67"/>
      <c r="F76" s="68"/>
      <c r="G76" s="65"/>
      <c r="H76" s="69"/>
      <c r="I76" s="70"/>
      <c r="J76" s="70"/>
      <c r="K76" s="34" t="s">
        <v>65</v>
      </c>
      <c r="L76" s="77">
        <v>157</v>
      </c>
      <c r="M76" s="77"/>
      <c r="N76" s="72"/>
      <c r="O76" s="79" t="s">
        <v>401</v>
      </c>
      <c r="P76" s="81">
        <v>43467.70075231481</v>
      </c>
      <c r="Q76" s="79" t="s">
        <v>472</v>
      </c>
      <c r="R76" s="79"/>
      <c r="S76" s="79"/>
      <c r="T76" s="79"/>
      <c r="U76" s="79"/>
      <c r="V76" s="82" t="s">
        <v>632</v>
      </c>
      <c r="W76" s="81">
        <v>43467.70075231481</v>
      </c>
      <c r="X76" s="82" t="s">
        <v>718</v>
      </c>
      <c r="Y76" s="79"/>
      <c r="Z76" s="79"/>
      <c r="AA76" s="85" t="s">
        <v>881</v>
      </c>
      <c r="AB76" s="85" t="s">
        <v>999</v>
      </c>
      <c r="AC76" s="79" t="b">
        <v>0</v>
      </c>
      <c r="AD76" s="79">
        <v>3</v>
      </c>
      <c r="AE76" s="85" t="s">
        <v>1102</v>
      </c>
      <c r="AF76" s="79" t="b">
        <v>0</v>
      </c>
      <c r="AG76" s="79" t="s">
        <v>1154</v>
      </c>
      <c r="AH76" s="79"/>
      <c r="AI76" s="85" t="s">
        <v>1072</v>
      </c>
      <c r="AJ76" s="79" t="b">
        <v>0</v>
      </c>
      <c r="AK76" s="79">
        <v>0</v>
      </c>
      <c r="AL76" s="85" t="s">
        <v>1072</v>
      </c>
      <c r="AM76" s="79" t="s">
        <v>1160</v>
      </c>
      <c r="AN76" s="79" t="b">
        <v>0</v>
      </c>
      <c r="AO76" s="85" t="s">
        <v>999</v>
      </c>
      <c r="AP76" s="79" t="s">
        <v>176</v>
      </c>
      <c r="AQ76" s="79">
        <v>0</v>
      </c>
      <c r="AR76" s="79">
        <v>0</v>
      </c>
      <c r="AS76" s="79" t="s">
        <v>1171</v>
      </c>
      <c r="AT76" s="79" t="s">
        <v>1177</v>
      </c>
      <c r="AU76" s="79" t="s">
        <v>1178</v>
      </c>
      <c r="AV76" s="79" t="s">
        <v>1183</v>
      </c>
      <c r="AW76" s="79" t="s">
        <v>1192</v>
      </c>
      <c r="AX76" s="79" t="s">
        <v>1201</v>
      </c>
      <c r="AY76" s="79" t="s">
        <v>1207</v>
      </c>
      <c r="AZ76" s="82" t="s">
        <v>1212</v>
      </c>
      <c r="BA76">
        <v>2</v>
      </c>
      <c r="BB76" s="78" t="str">
        <f>REPLACE(INDEX(GroupVertices[Group],MATCH(Edges24[[#This Row],[Vertex 1]],GroupVertices[Vertex],0)),1,1,"")</f>
        <v>1</v>
      </c>
      <c r="BC76" s="78" t="str">
        <f>REPLACE(INDEX(GroupVertices[Group],MATCH(Edges24[[#This Row],[Vertex 2]],GroupVertices[Vertex],0)),1,1,"")</f>
        <v>7</v>
      </c>
      <c r="BD76" s="48"/>
      <c r="BE76" s="49"/>
      <c r="BF76" s="48"/>
      <c r="BG76" s="49"/>
      <c r="BH76" s="48"/>
      <c r="BI76" s="49"/>
      <c r="BJ76" s="48"/>
      <c r="BK76" s="49"/>
      <c r="BL76" s="48"/>
    </row>
    <row r="77" spans="1:64" ht="15">
      <c r="A77" s="64" t="s">
        <v>241</v>
      </c>
      <c r="B77" s="64" t="s">
        <v>335</v>
      </c>
      <c r="C77" s="65"/>
      <c r="D77" s="66"/>
      <c r="E77" s="67"/>
      <c r="F77" s="68"/>
      <c r="G77" s="65"/>
      <c r="H77" s="69"/>
      <c r="I77" s="70"/>
      <c r="J77" s="70"/>
      <c r="K77" s="34" t="s">
        <v>65</v>
      </c>
      <c r="L77" s="77">
        <v>161</v>
      </c>
      <c r="M77" s="77"/>
      <c r="N77" s="72"/>
      <c r="O77" s="79" t="s">
        <v>402</v>
      </c>
      <c r="P77" s="81">
        <v>43468.029282407406</v>
      </c>
      <c r="Q77" s="79" t="s">
        <v>473</v>
      </c>
      <c r="R77" s="79"/>
      <c r="S77" s="79"/>
      <c r="T77" s="79"/>
      <c r="U77" s="79"/>
      <c r="V77" s="82" t="s">
        <v>632</v>
      </c>
      <c r="W77" s="81">
        <v>43468.029282407406</v>
      </c>
      <c r="X77" s="82" t="s">
        <v>719</v>
      </c>
      <c r="Y77" s="79"/>
      <c r="Z77" s="79"/>
      <c r="AA77" s="85" t="s">
        <v>882</v>
      </c>
      <c r="AB77" s="85" t="s">
        <v>1000</v>
      </c>
      <c r="AC77" s="79" t="b">
        <v>0</v>
      </c>
      <c r="AD77" s="79">
        <v>2</v>
      </c>
      <c r="AE77" s="85" t="s">
        <v>1103</v>
      </c>
      <c r="AF77" s="79" t="b">
        <v>0</v>
      </c>
      <c r="AG77" s="79" t="s">
        <v>1154</v>
      </c>
      <c r="AH77" s="79"/>
      <c r="AI77" s="85" t="s">
        <v>1072</v>
      </c>
      <c r="AJ77" s="79" t="b">
        <v>0</v>
      </c>
      <c r="AK77" s="79">
        <v>0</v>
      </c>
      <c r="AL77" s="85" t="s">
        <v>1072</v>
      </c>
      <c r="AM77" s="79" t="s">
        <v>1160</v>
      </c>
      <c r="AN77" s="79" t="b">
        <v>0</v>
      </c>
      <c r="AO77" s="85" t="s">
        <v>1000</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248</v>
      </c>
      <c r="B78" s="64" t="s">
        <v>241</v>
      </c>
      <c r="C78" s="65"/>
      <c r="D78" s="66"/>
      <c r="E78" s="67"/>
      <c r="F78" s="68"/>
      <c r="G78" s="65"/>
      <c r="H78" s="69"/>
      <c r="I78" s="70"/>
      <c r="J78" s="70"/>
      <c r="K78" s="34" t="s">
        <v>66</v>
      </c>
      <c r="L78" s="77">
        <v>162</v>
      </c>
      <c r="M78" s="77"/>
      <c r="N78" s="72"/>
      <c r="O78" s="79" t="s">
        <v>402</v>
      </c>
      <c r="P78" s="81">
        <v>43468.03528935185</v>
      </c>
      <c r="Q78" s="79" t="s">
        <v>474</v>
      </c>
      <c r="R78" s="79"/>
      <c r="S78" s="79"/>
      <c r="T78" s="79"/>
      <c r="U78" s="79"/>
      <c r="V78" s="82" t="s">
        <v>639</v>
      </c>
      <c r="W78" s="81">
        <v>43468.03528935185</v>
      </c>
      <c r="X78" s="82" t="s">
        <v>720</v>
      </c>
      <c r="Y78" s="79"/>
      <c r="Z78" s="79"/>
      <c r="AA78" s="85" t="s">
        <v>883</v>
      </c>
      <c r="AB78" s="85" t="s">
        <v>884</v>
      </c>
      <c r="AC78" s="79" t="b">
        <v>0</v>
      </c>
      <c r="AD78" s="79">
        <v>0</v>
      </c>
      <c r="AE78" s="85" t="s">
        <v>1071</v>
      </c>
      <c r="AF78" s="79" t="b">
        <v>0</v>
      </c>
      <c r="AG78" s="79" t="s">
        <v>1154</v>
      </c>
      <c r="AH78" s="79"/>
      <c r="AI78" s="85" t="s">
        <v>1072</v>
      </c>
      <c r="AJ78" s="79" t="b">
        <v>0</v>
      </c>
      <c r="AK78" s="79">
        <v>0</v>
      </c>
      <c r="AL78" s="85" t="s">
        <v>1072</v>
      </c>
      <c r="AM78" s="79" t="s">
        <v>1161</v>
      </c>
      <c r="AN78" s="79" t="b">
        <v>0</v>
      </c>
      <c r="AO78" s="85" t="s">
        <v>884</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15</v>
      </c>
      <c r="BK78" s="49">
        <v>100</v>
      </c>
      <c r="BL78" s="48">
        <v>15</v>
      </c>
    </row>
    <row r="79" spans="1:64" ht="15">
      <c r="A79" s="64" t="s">
        <v>241</v>
      </c>
      <c r="B79" s="64" t="s">
        <v>248</v>
      </c>
      <c r="C79" s="65"/>
      <c r="D79" s="66"/>
      <c r="E79" s="67"/>
      <c r="F79" s="68"/>
      <c r="G79" s="65"/>
      <c r="H79" s="69"/>
      <c r="I79" s="70"/>
      <c r="J79" s="70"/>
      <c r="K79" s="34" t="s">
        <v>66</v>
      </c>
      <c r="L79" s="77">
        <v>163</v>
      </c>
      <c r="M79" s="77"/>
      <c r="N79" s="72"/>
      <c r="O79" s="79" t="s">
        <v>402</v>
      </c>
      <c r="P79" s="81">
        <v>43468.03061342592</v>
      </c>
      <c r="Q79" s="79" t="s">
        <v>475</v>
      </c>
      <c r="R79" s="79"/>
      <c r="S79" s="79"/>
      <c r="T79" s="79"/>
      <c r="U79" s="79"/>
      <c r="V79" s="82" t="s">
        <v>632</v>
      </c>
      <c r="W79" s="81">
        <v>43468.03061342592</v>
      </c>
      <c r="X79" s="82" t="s">
        <v>721</v>
      </c>
      <c r="Y79" s="79"/>
      <c r="Z79" s="79"/>
      <c r="AA79" s="85" t="s">
        <v>884</v>
      </c>
      <c r="AB79" s="85" t="s">
        <v>1001</v>
      </c>
      <c r="AC79" s="79" t="b">
        <v>0</v>
      </c>
      <c r="AD79" s="79">
        <v>2</v>
      </c>
      <c r="AE79" s="85" t="s">
        <v>1104</v>
      </c>
      <c r="AF79" s="79" t="b">
        <v>0</v>
      </c>
      <c r="AG79" s="79" t="s">
        <v>1154</v>
      </c>
      <c r="AH79" s="79"/>
      <c r="AI79" s="85" t="s">
        <v>1072</v>
      </c>
      <c r="AJ79" s="79" t="b">
        <v>0</v>
      </c>
      <c r="AK79" s="79">
        <v>0</v>
      </c>
      <c r="AL79" s="85" t="s">
        <v>1072</v>
      </c>
      <c r="AM79" s="79" t="s">
        <v>1160</v>
      </c>
      <c r="AN79" s="79" t="b">
        <v>0</v>
      </c>
      <c r="AO79" s="85" t="s">
        <v>1001</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3.3333333333333335</v>
      </c>
      <c r="BF79" s="48">
        <v>1</v>
      </c>
      <c r="BG79" s="49">
        <v>3.3333333333333335</v>
      </c>
      <c r="BH79" s="48">
        <v>0</v>
      </c>
      <c r="BI79" s="49">
        <v>0</v>
      </c>
      <c r="BJ79" s="48">
        <v>28</v>
      </c>
      <c r="BK79" s="49">
        <v>93.33333333333333</v>
      </c>
      <c r="BL79" s="48">
        <v>30</v>
      </c>
    </row>
    <row r="80" spans="1:64" ht="15">
      <c r="A80" s="64" t="s">
        <v>241</v>
      </c>
      <c r="B80" s="64" t="s">
        <v>336</v>
      </c>
      <c r="C80" s="65"/>
      <c r="D80" s="66"/>
      <c r="E80" s="67"/>
      <c r="F80" s="68"/>
      <c r="G80" s="65"/>
      <c r="H80" s="69"/>
      <c r="I80" s="70"/>
      <c r="J80" s="70"/>
      <c r="K80" s="34" t="s">
        <v>65</v>
      </c>
      <c r="L80" s="77">
        <v>164</v>
      </c>
      <c r="M80" s="77"/>
      <c r="N80" s="72"/>
      <c r="O80" s="79" t="s">
        <v>402</v>
      </c>
      <c r="P80" s="81">
        <v>43468.03314814815</v>
      </c>
      <c r="Q80" s="79" t="s">
        <v>476</v>
      </c>
      <c r="R80" s="79"/>
      <c r="S80" s="79"/>
      <c r="T80" s="79"/>
      <c r="U80" s="79"/>
      <c r="V80" s="82" t="s">
        <v>632</v>
      </c>
      <c r="W80" s="81">
        <v>43468.03314814815</v>
      </c>
      <c r="X80" s="82" t="s">
        <v>722</v>
      </c>
      <c r="Y80" s="79"/>
      <c r="Z80" s="79"/>
      <c r="AA80" s="85" t="s">
        <v>885</v>
      </c>
      <c r="AB80" s="85" t="s">
        <v>1002</v>
      </c>
      <c r="AC80" s="79" t="b">
        <v>0</v>
      </c>
      <c r="AD80" s="79">
        <v>1</v>
      </c>
      <c r="AE80" s="85" t="s">
        <v>1105</v>
      </c>
      <c r="AF80" s="79" t="b">
        <v>0</v>
      </c>
      <c r="AG80" s="79" t="s">
        <v>1154</v>
      </c>
      <c r="AH80" s="79"/>
      <c r="AI80" s="85" t="s">
        <v>1072</v>
      </c>
      <c r="AJ80" s="79" t="b">
        <v>0</v>
      </c>
      <c r="AK80" s="79">
        <v>0</v>
      </c>
      <c r="AL80" s="85" t="s">
        <v>1072</v>
      </c>
      <c r="AM80" s="79" t="s">
        <v>1160</v>
      </c>
      <c r="AN80" s="79" t="b">
        <v>0</v>
      </c>
      <c r="AO80" s="85" t="s">
        <v>1002</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14.285714285714286</v>
      </c>
      <c r="BF80" s="48">
        <v>0</v>
      </c>
      <c r="BG80" s="49">
        <v>0</v>
      </c>
      <c r="BH80" s="48">
        <v>0</v>
      </c>
      <c r="BI80" s="49">
        <v>0</v>
      </c>
      <c r="BJ80" s="48">
        <v>6</v>
      </c>
      <c r="BK80" s="49">
        <v>85.71428571428571</v>
      </c>
      <c r="BL80" s="48">
        <v>7</v>
      </c>
    </row>
    <row r="81" spans="1:64" ht="15">
      <c r="A81" s="64" t="s">
        <v>249</v>
      </c>
      <c r="B81" s="64" t="s">
        <v>241</v>
      </c>
      <c r="C81" s="65"/>
      <c r="D81" s="66"/>
      <c r="E81" s="67"/>
      <c r="F81" s="68"/>
      <c r="G81" s="65"/>
      <c r="H81" s="69"/>
      <c r="I81" s="70"/>
      <c r="J81" s="70"/>
      <c r="K81" s="34" t="s">
        <v>66</v>
      </c>
      <c r="L81" s="77">
        <v>165</v>
      </c>
      <c r="M81" s="77"/>
      <c r="N81" s="72"/>
      <c r="O81" s="79" t="s">
        <v>402</v>
      </c>
      <c r="P81" s="81">
        <v>43468.74931712963</v>
      </c>
      <c r="Q81" s="79" t="s">
        <v>477</v>
      </c>
      <c r="R81" s="79"/>
      <c r="S81" s="79"/>
      <c r="T81" s="79"/>
      <c r="U81" s="79"/>
      <c r="V81" s="82" t="s">
        <v>640</v>
      </c>
      <c r="W81" s="81">
        <v>43468.74931712963</v>
      </c>
      <c r="X81" s="82" t="s">
        <v>723</v>
      </c>
      <c r="Y81" s="79"/>
      <c r="Z81" s="79"/>
      <c r="AA81" s="85" t="s">
        <v>886</v>
      </c>
      <c r="AB81" s="85" t="s">
        <v>887</v>
      </c>
      <c r="AC81" s="79" t="b">
        <v>0</v>
      </c>
      <c r="AD81" s="79">
        <v>0</v>
      </c>
      <c r="AE81" s="85" t="s">
        <v>1071</v>
      </c>
      <c r="AF81" s="79" t="b">
        <v>0</v>
      </c>
      <c r="AG81" s="79" t="s">
        <v>1153</v>
      </c>
      <c r="AH81" s="79"/>
      <c r="AI81" s="85" t="s">
        <v>1072</v>
      </c>
      <c r="AJ81" s="79" t="b">
        <v>0</v>
      </c>
      <c r="AK81" s="79">
        <v>0</v>
      </c>
      <c r="AL81" s="85" t="s">
        <v>1072</v>
      </c>
      <c r="AM81" s="79" t="s">
        <v>1166</v>
      </c>
      <c r="AN81" s="79" t="b">
        <v>0</v>
      </c>
      <c r="AO81" s="85" t="s">
        <v>887</v>
      </c>
      <c r="AP81" s="79" t="s">
        <v>176</v>
      </c>
      <c r="AQ81" s="79">
        <v>0</v>
      </c>
      <c r="AR81" s="79">
        <v>0</v>
      </c>
      <c r="AS81" s="79"/>
      <c r="AT81" s="79"/>
      <c r="AU81" s="79"/>
      <c r="AV81" s="79"/>
      <c r="AW81" s="79"/>
      <c r="AX81" s="79"/>
      <c r="AY81" s="79"/>
      <c r="AZ81" s="79"/>
      <c r="BA81">
        <v>1</v>
      </c>
      <c r="BB81" s="78" t="str">
        <f>REPLACE(INDEX(GroupVertices[Group],MATCH(Edges24[[#This Row],[Vertex 1]],GroupVertices[Vertex],0)),1,1,"")</f>
        <v>6</v>
      </c>
      <c r="BC81" s="78" t="str">
        <f>REPLACE(INDEX(GroupVertices[Group],MATCH(Edges24[[#This Row],[Vertex 2]],GroupVertices[Vertex],0)),1,1,"")</f>
        <v>1</v>
      </c>
      <c r="BD81" s="48">
        <v>0</v>
      </c>
      <c r="BE81" s="49">
        <v>0</v>
      </c>
      <c r="BF81" s="48">
        <v>0</v>
      </c>
      <c r="BG81" s="49">
        <v>0</v>
      </c>
      <c r="BH81" s="48">
        <v>0</v>
      </c>
      <c r="BI81" s="49">
        <v>0</v>
      </c>
      <c r="BJ81" s="48">
        <v>1</v>
      </c>
      <c r="BK81" s="49">
        <v>100</v>
      </c>
      <c r="BL81" s="48">
        <v>1</v>
      </c>
    </row>
    <row r="82" spans="1:64" ht="15">
      <c r="A82" s="64" t="s">
        <v>241</v>
      </c>
      <c r="B82" s="64" t="s">
        <v>249</v>
      </c>
      <c r="C82" s="65"/>
      <c r="D82" s="66"/>
      <c r="E82" s="67"/>
      <c r="F82" s="68"/>
      <c r="G82" s="65"/>
      <c r="H82" s="69"/>
      <c r="I82" s="70"/>
      <c r="J82" s="70"/>
      <c r="K82" s="34" t="s">
        <v>66</v>
      </c>
      <c r="L82" s="77">
        <v>166</v>
      </c>
      <c r="M82" s="77"/>
      <c r="N82" s="72"/>
      <c r="O82" s="79" t="s">
        <v>401</v>
      </c>
      <c r="P82" s="81">
        <v>43468.17594907407</v>
      </c>
      <c r="Q82" s="79" t="s">
        <v>478</v>
      </c>
      <c r="R82" s="82" t="s">
        <v>579</v>
      </c>
      <c r="S82" s="79" t="s">
        <v>589</v>
      </c>
      <c r="T82" s="79"/>
      <c r="U82" s="79"/>
      <c r="V82" s="82" t="s">
        <v>632</v>
      </c>
      <c r="W82" s="81">
        <v>43468.17594907407</v>
      </c>
      <c r="X82" s="82" t="s">
        <v>724</v>
      </c>
      <c r="Y82" s="79"/>
      <c r="Z82" s="79"/>
      <c r="AA82" s="85" t="s">
        <v>887</v>
      </c>
      <c r="AB82" s="79"/>
      <c r="AC82" s="79" t="b">
        <v>0</v>
      </c>
      <c r="AD82" s="79">
        <v>0</v>
      </c>
      <c r="AE82" s="85" t="s">
        <v>1072</v>
      </c>
      <c r="AF82" s="79" t="b">
        <v>0</v>
      </c>
      <c r="AG82" s="79" t="s">
        <v>1154</v>
      </c>
      <c r="AH82" s="79"/>
      <c r="AI82" s="85" t="s">
        <v>1072</v>
      </c>
      <c r="AJ82" s="79" t="b">
        <v>0</v>
      </c>
      <c r="AK82" s="79">
        <v>0</v>
      </c>
      <c r="AL82" s="85" t="s">
        <v>1072</v>
      </c>
      <c r="AM82" s="79" t="s">
        <v>1160</v>
      </c>
      <c r="AN82" s="79" t="b">
        <v>1</v>
      </c>
      <c r="AO82" s="85" t="s">
        <v>887</v>
      </c>
      <c r="AP82" s="79" t="s">
        <v>176</v>
      </c>
      <c r="AQ82" s="79">
        <v>0</v>
      </c>
      <c r="AR82" s="79">
        <v>0</v>
      </c>
      <c r="AS82" s="79" t="s">
        <v>1173</v>
      </c>
      <c r="AT82" s="79" t="s">
        <v>1177</v>
      </c>
      <c r="AU82" s="79" t="s">
        <v>1178</v>
      </c>
      <c r="AV82" s="79" t="s">
        <v>1183</v>
      </c>
      <c r="AW82" s="79" t="s">
        <v>1192</v>
      </c>
      <c r="AX82" s="79" t="s">
        <v>1201</v>
      </c>
      <c r="AY82" s="79" t="s">
        <v>1207</v>
      </c>
      <c r="AZ82" s="82" t="s">
        <v>1212</v>
      </c>
      <c r="BA82">
        <v>1</v>
      </c>
      <c r="BB82" s="78" t="str">
        <f>REPLACE(INDEX(GroupVertices[Group],MATCH(Edges24[[#This Row],[Vertex 1]],GroupVertices[Vertex],0)),1,1,"")</f>
        <v>1</v>
      </c>
      <c r="BC82" s="78" t="str">
        <f>REPLACE(INDEX(GroupVertices[Group],MATCH(Edges24[[#This Row],[Vertex 2]],GroupVertices[Vertex],0)),1,1,"")</f>
        <v>6</v>
      </c>
      <c r="BD82" s="48">
        <v>0</v>
      </c>
      <c r="BE82" s="49">
        <v>0</v>
      </c>
      <c r="BF82" s="48">
        <v>0</v>
      </c>
      <c r="BG82" s="49">
        <v>0</v>
      </c>
      <c r="BH82" s="48">
        <v>0</v>
      </c>
      <c r="BI82" s="49">
        <v>0</v>
      </c>
      <c r="BJ82" s="48">
        <v>17</v>
      </c>
      <c r="BK82" s="49">
        <v>100</v>
      </c>
      <c r="BL82" s="48">
        <v>17</v>
      </c>
    </row>
    <row r="83" spans="1:64" ht="15">
      <c r="A83" s="64" t="s">
        <v>241</v>
      </c>
      <c r="B83" s="64" t="s">
        <v>337</v>
      </c>
      <c r="C83" s="65"/>
      <c r="D83" s="66"/>
      <c r="E83" s="67"/>
      <c r="F83" s="68"/>
      <c r="G83" s="65"/>
      <c r="H83" s="69"/>
      <c r="I83" s="70"/>
      <c r="J83" s="70"/>
      <c r="K83" s="34" t="s">
        <v>65</v>
      </c>
      <c r="L83" s="77">
        <v>167</v>
      </c>
      <c r="M83" s="77"/>
      <c r="N83" s="72"/>
      <c r="O83" s="79" t="s">
        <v>402</v>
      </c>
      <c r="P83" s="81">
        <v>43439.98165509259</v>
      </c>
      <c r="Q83" s="79" t="s">
        <v>479</v>
      </c>
      <c r="R83" s="79"/>
      <c r="S83" s="79"/>
      <c r="T83" s="79"/>
      <c r="U83" s="79"/>
      <c r="V83" s="82" t="s">
        <v>632</v>
      </c>
      <c r="W83" s="81">
        <v>43439.98165509259</v>
      </c>
      <c r="X83" s="82" t="s">
        <v>725</v>
      </c>
      <c r="Y83" s="79"/>
      <c r="Z83" s="79"/>
      <c r="AA83" s="85" t="s">
        <v>888</v>
      </c>
      <c r="AB83" s="85" t="s">
        <v>1003</v>
      </c>
      <c r="AC83" s="79" t="b">
        <v>0</v>
      </c>
      <c r="AD83" s="79">
        <v>2</v>
      </c>
      <c r="AE83" s="85" t="s">
        <v>1106</v>
      </c>
      <c r="AF83" s="79" t="b">
        <v>0</v>
      </c>
      <c r="AG83" s="79" t="s">
        <v>1154</v>
      </c>
      <c r="AH83" s="79"/>
      <c r="AI83" s="85" t="s">
        <v>1072</v>
      </c>
      <c r="AJ83" s="79" t="b">
        <v>0</v>
      </c>
      <c r="AK83" s="79">
        <v>1</v>
      </c>
      <c r="AL83" s="85" t="s">
        <v>1072</v>
      </c>
      <c r="AM83" s="79" t="s">
        <v>1160</v>
      </c>
      <c r="AN83" s="79" t="b">
        <v>0</v>
      </c>
      <c r="AO83" s="85" t="s">
        <v>1003</v>
      </c>
      <c r="AP83" s="79" t="s">
        <v>176</v>
      </c>
      <c r="AQ83" s="79">
        <v>0</v>
      </c>
      <c r="AR83" s="79">
        <v>0</v>
      </c>
      <c r="AS83" s="79"/>
      <c r="AT83" s="79"/>
      <c r="AU83" s="79"/>
      <c r="AV83" s="79"/>
      <c r="AW83" s="79"/>
      <c r="AX83" s="79"/>
      <c r="AY83" s="79"/>
      <c r="AZ83" s="79"/>
      <c r="BA83">
        <v>2</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241</v>
      </c>
      <c r="B84" s="64" t="s">
        <v>337</v>
      </c>
      <c r="C84" s="65"/>
      <c r="D84" s="66"/>
      <c r="E84" s="67"/>
      <c r="F84" s="68"/>
      <c r="G84" s="65"/>
      <c r="H84" s="69"/>
      <c r="I84" s="70"/>
      <c r="J84" s="70"/>
      <c r="K84" s="34" t="s">
        <v>65</v>
      </c>
      <c r="L84" s="77">
        <v>168</v>
      </c>
      <c r="M84" s="77"/>
      <c r="N84" s="72"/>
      <c r="O84" s="79" t="s">
        <v>402</v>
      </c>
      <c r="P84" s="81">
        <v>43469.63701388889</v>
      </c>
      <c r="Q84" s="79" t="s">
        <v>480</v>
      </c>
      <c r="R84" s="79"/>
      <c r="S84" s="79"/>
      <c r="T84" s="79"/>
      <c r="U84" s="79"/>
      <c r="V84" s="82" t="s">
        <v>632</v>
      </c>
      <c r="W84" s="81">
        <v>43469.63701388889</v>
      </c>
      <c r="X84" s="82" t="s">
        <v>726</v>
      </c>
      <c r="Y84" s="79"/>
      <c r="Z84" s="79"/>
      <c r="AA84" s="85" t="s">
        <v>889</v>
      </c>
      <c r="AB84" s="85" t="s">
        <v>1004</v>
      </c>
      <c r="AC84" s="79" t="b">
        <v>0</v>
      </c>
      <c r="AD84" s="79">
        <v>1</v>
      </c>
      <c r="AE84" s="85" t="s">
        <v>1106</v>
      </c>
      <c r="AF84" s="79" t="b">
        <v>0</v>
      </c>
      <c r="AG84" s="79" t="s">
        <v>1154</v>
      </c>
      <c r="AH84" s="79"/>
      <c r="AI84" s="85" t="s">
        <v>1072</v>
      </c>
      <c r="AJ84" s="79" t="b">
        <v>0</v>
      </c>
      <c r="AK84" s="79">
        <v>0</v>
      </c>
      <c r="AL84" s="85" t="s">
        <v>1072</v>
      </c>
      <c r="AM84" s="79" t="s">
        <v>1160</v>
      </c>
      <c r="AN84" s="79" t="b">
        <v>0</v>
      </c>
      <c r="AO84" s="85" t="s">
        <v>1004</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0</v>
      </c>
      <c r="BE84" s="49">
        <v>0</v>
      </c>
      <c r="BF84" s="48">
        <v>2</v>
      </c>
      <c r="BG84" s="49">
        <v>28.571428571428573</v>
      </c>
      <c r="BH84" s="48">
        <v>0</v>
      </c>
      <c r="BI84" s="49">
        <v>0</v>
      </c>
      <c r="BJ84" s="48">
        <v>5</v>
      </c>
      <c r="BK84" s="49">
        <v>71.42857142857143</v>
      </c>
      <c r="BL84" s="48">
        <v>7</v>
      </c>
    </row>
    <row r="85" spans="1:64" ht="15">
      <c r="A85" s="64" t="s">
        <v>241</v>
      </c>
      <c r="B85" s="64" t="s">
        <v>338</v>
      </c>
      <c r="C85" s="65"/>
      <c r="D85" s="66"/>
      <c r="E85" s="67"/>
      <c r="F85" s="68"/>
      <c r="G85" s="65"/>
      <c r="H85" s="69"/>
      <c r="I85" s="70"/>
      <c r="J85" s="70"/>
      <c r="K85" s="34" t="s">
        <v>65</v>
      </c>
      <c r="L85" s="77">
        <v>169</v>
      </c>
      <c r="M85" s="77"/>
      <c r="N85" s="72"/>
      <c r="O85" s="79" t="s">
        <v>401</v>
      </c>
      <c r="P85" s="81">
        <v>43472.07200231482</v>
      </c>
      <c r="Q85" s="79" t="s">
        <v>481</v>
      </c>
      <c r="R85" s="79"/>
      <c r="S85" s="79"/>
      <c r="T85" s="79"/>
      <c r="U85" s="79"/>
      <c r="V85" s="82" t="s">
        <v>632</v>
      </c>
      <c r="W85" s="81">
        <v>43472.07200231482</v>
      </c>
      <c r="X85" s="82" t="s">
        <v>727</v>
      </c>
      <c r="Y85" s="79"/>
      <c r="Z85" s="79"/>
      <c r="AA85" s="85" t="s">
        <v>890</v>
      </c>
      <c r="AB85" s="85" t="s">
        <v>1005</v>
      </c>
      <c r="AC85" s="79" t="b">
        <v>0</v>
      </c>
      <c r="AD85" s="79">
        <v>0</v>
      </c>
      <c r="AE85" s="85" t="s">
        <v>1107</v>
      </c>
      <c r="AF85" s="79" t="b">
        <v>0</v>
      </c>
      <c r="AG85" s="79" t="s">
        <v>1154</v>
      </c>
      <c r="AH85" s="79"/>
      <c r="AI85" s="85" t="s">
        <v>1072</v>
      </c>
      <c r="AJ85" s="79" t="b">
        <v>0</v>
      </c>
      <c r="AK85" s="79">
        <v>0</v>
      </c>
      <c r="AL85" s="85" t="s">
        <v>1072</v>
      </c>
      <c r="AM85" s="79" t="s">
        <v>1160</v>
      </c>
      <c r="AN85" s="79" t="b">
        <v>0</v>
      </c>
      <c r="AO85" s="85" t="s">
        <v>1005</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241</v>
      </c>
      <c r="B86" s="64" t="s">
        <v>339</v>
      </c>
      <c r="C86" s="65"/>
      <c r="D86" s="66"/>
      <c r="E86" s="67"/>
      <c r="F86" s="68"/>
      <c r="G86" s="65"/>
      <c r="H86" s="69"/>
      <c r="I86" s="70"/>
      <c r="J86" s="70"/>
      <c r="K86" s="34" t="s">
        <v>65</v>
      </c>
      <c r="L86" s="77">
        <v>170</v>
      </c>
      <c r="M86" s="77"/>
      <c r="N86" s="72"/>
      <c r="O86" s="79" t="s">
        <v>402</v>
      </c>
      <c r="P86" s="81">
        <v>43439.97965277778</v>
      </c>
      <c r="Q86" s="79" t="s">
        <v>482</v>
      </c>
      <c r="R86" s="79"/>
      <c r="S86" s="79"/>
      <c r="T86" s="79"/>
      <c r="U86" s="79"/>
      <c r="V86" s="82" t="s">
        <v>632</v>
      </c>
      <c r="W86" s="81">
        <v>43439.97965277778</v>
      </c>
      <c r="X86" s="82" t="s">
        <v>728</v>
      </c>
      <c r="Y86" s="79"/>
      <c r="Z86" s="79"/>
      <c r="AA86" s="85" t="s">
        <v>891</v>
      </c>
      <c r="AB86" s="85" t="s">
        <v>1006</v>
      </c>
      <c r="AC86" s="79" t="b">
        <v>0</v>
      </c>
      <c r="AD86" s="79">
        <v>0</v>
      </c>
      <c r="AE86" s="85" t="s">
        <v>1107</v>
      </c>
      <c r="AF86" s="79" t="b">
        <v>0</v>
      </c>
      <c r="AG86" s="79" t="s">
        <v>1154</v>
      </c>
      <c r="AH86" s="79"/>
      <c r="AI86" s="85" t="s">
        <v>1072</v>
      </c>
      <c r="AJ86" s="79" t="b">
        <v>0</v>
      </c>
      <c r="AK86" s="79">
        <v>0</v>
      </c>
      <c r="AL86" s="85" t="s">
        <v>1072</v>
      </c>
      <c r="AM86" s="79" t="s">
        <v>1160</v>
      </c>
      <c r="AN86" s="79" t="b">
        <v>0</v>
      </c>
      <c r="AO86" s="85" t="s">
        <v>1006</v>
      </c>
      <c r="AP86" s="79" t="s">
        <v>176</v>
      </c>
      <c r="AQ86" s="79">
        <v>0</v>
      </c>
      <c r="AR86" s="79">
        <v>0</v>
      </c>
      <c r="AS86" s="79"/>
      <c r="AT86" s="79"/>
      <c r="AU86" s="79"/>
      <c r="AV86" s="79"/>
      <c r="AW86" s="79"/>
      <c r="AX86" s="79"/>
      <c r="AY86" s="79"/>
      <c r="AZ86" s="79"/>
      <c r="BA86">
        <v>2</v>
      </c>
      <c r="BB86" s="78" t="str">
        <f>REPLACE(INDEX(GroupVertices[Group],MATCH(Edges24[[#This Row],[Vertex 1]],GroupVertices[Vertex],0)),1,1,"")</f>
        <v>1</v>
      </c>
      <c r="BC86" s="78" t="str">
        <f>REPLACE(INDEX(GroupVertices[Group],MATCH(Edges24[[#This Row],[Vertex 2]],GroupVertices[Vertex],0)),1,1,"")</f>
        <v>1</v>
      </c>
      <c r="BD86" s="48">
        <v>0</v>
      </c>
      <c r="BE86" s="49">
        <v>0</v>
      </c>
      <c r="BF86" s="48">
        <v>1</v>
      </c>
      <c r="BG86" s="49">
        <v>7.142857142857143</v>
      </c>
      <c r="BH86" s="48">
        <v>0</v>
      </c>
      <c r="BI86" s="49">
        <v>0</v>
      </c>
      <c r="BJ86" s="48">
        <v>13</v>
      </c>
      <c r="BK86" s="49">
        <v>92.85714285714286</v>
      </c>
      <c r="BL86" s="48">
        <v>14</v>
      </c>
    </row>
    <row r="87" spans="1:64" ht="15">
      <c r="A87" s="64" t="s">
        <v>241</v>
      </c>
      <c r="B87" s="64" t="s">
        <v>245</v>
      </c>
      <c r="C87" s="65"/>
      <c r="D87" s="66"/>
      <c r="E87" s="67"/>
      <c r="F87" s="68"/>
      <c r="G87" s="65"/>
      <c r="H87" s="69"/>
      <c r="I87" s="70"/>
      <c r="J87" s="70"/>
      <c r="K87" s="34" t="s">
        <v>66</v>
      </c>
      <c r="L87" s="77">
        <v>176</v>
      </c>
      <c r="M87" s="77"/>
      <c r="N87" s="72"/>
      <c r="O87" s="79" t="s">
        <v>402</v>
      </c>
      <c r="P87" s="81">
        <v>43476.07611111111</v>
      </c>
      <c r="Q87" s="79" t="s">
        <v>483</v>
      </c>
      <c r="R87" s="79"/>
      <c r="S87" s="79"/>
      <c r="T87" s="79"/>
      <c r="U87" s="79"/>
      <c r="V87" s="82" t="s">
        <v>632</v>
      </c>
      <c r="W87" s="81">
        <v>43476.07611111111</v>
      </c>
      <c r="X87" s="82" t="s">
        <v>729</v>
      </c>
      <c r="Y87" s="79"/>
      <c r="Z87" s="79"/>
      <c r="AA87" s="85" t="s">
        <v>892</v>
      </c>
      <c r="AB87" s="85" t="s">
        <v>1007</v>
      </c>
      <c r="AC87" s="79" t="b">
        <v>0</v>
      </c>
      <c r="AD87" s="79">
        <v>2</v>
      </c>
      <c r="AE87" s="85" t="s">
        <v>1090</v>
      </c>
      <c r="AF87" s="79" t="b">
        <v>0</v>
      </c>
      <c r="AG87" s="79" t="s">
        <v>1153</v>
      </c>
      <c r="AH87" s="79"/>
      <c r="AI87" s="85" t="s">
        <v>1072</v>
      </c>
      <c r="AJ87" s="79" t="b">
        <v>0</v>
      </c>
      <c r="AK87" s="79">
        <v>1</v>
      </c>
      <c r="AL87" s="85" t="s">
        <v>1072</v>
      </c>
      <c r="AM87" s="79" t="s">
        <v>1160</v>
      </c>
      <c r="AN87" s="79" t="b">
        <v>0</v>
      </c>
      <c r="AO87" s="85" t="s">
        <v>1007</v>
      </c>
      <c r="AP87" s="79" t="s">
        <v>176</v>
      </c>
      <c r="AQ87" s="79">
        <v>0</v>
      </c>
      <c r="AR87" s="79">
        <v>0</v>
      </c>
      <c r="AS87" s="79"/>
      <c r="AT87" s="79"/>
      <c r="AU87" s="79"/>
      <c r="AV87" s="79"/>
      <c r="AW87" s="79"/>
      <c r="AX87" s="79"/>
      <c r="AY87" s="79"/>
      <c r="AZ87" s="79"/>
      <c r="BA87">
        <v>4</v>
      </c>
      <c r="BB87" s="78" t="str">
        <f>REPLACE(INDEX(GroupVertices[Group],MATCH(Edges24[[#This Row],[Vertex 1]],GroupVertices[Vertex],0)),1,1,"")</f>
        <v>1</v>
      </c>
      <c r="BC87" s="78" t="str">
        <f>REPLACE(INDEX(GroupVertices[Group],MATCH(Edges24[[#This Row],[Vertex 2]],GroupVertices[Vertex],0)),1,1,"")</f>
        <v>2</v>
      </c>
      <c r="BD87" s="48">
        <v>0</v>
      </c>
      <c r="BE87" s="49">
        <v>0</v>
      </c>
      <c r="BF87" s="48">
        <v>0</v>
      </c>
      <c r="BG87" s="49">
        <v>0</v>
      </c>
      <c r="BH87" s="48">
        <v>0</v>
      </c>
      <c r="BI87" s="49">
        <v>0</v>
      </c>
      <c r="BJ87" s="48">
        <v>1</v>
      </c>
      <c r="BK87" s="49">
        <v>100</v>
      </c>
      <c r="BL87" s="48">
        <v>1</v>
      </c>
    </row>
    <row r="88" spans="1:64" ht="15">
      <c r="A88" s="64" t="s">
        <v>241</v>
      </c>
      <c r="B88" s="64" t="s">
        <v>340</v>
      </c>
      <c r="C88" s="65"/>
      <c r="D88" s="66"/>
      <c r="E88" s="67"/>
      <c r="F88" s="68"/>
      <c r="G88" s="65"/>
      <c r="H88" s="69"/>
      <c r="I88" s="70"/>
      <c r="J88" s="70"/>
      <c r="K88" s="34" t="s">
        <v>65</v>
      </c>
      <c r="L88" s="77">
        <v>177</v>
      </c>
      <c r="M88" s="77"/>
      <c r="N88" s="72"/>
      <c r="O88" s="79" t="s">
        <v>402</v>
      </c>
      <c r="P88" s="81">
        <v>43476.31285879629</v>
      </c>
      <c r="Q88" s="79" t="s">
        <v>484</v>
      </c>
      <c r="R88" s="79"/>
      <c r="S88" s="79"/>
      <c r="T88" s="79"/>
      <c r="U88" s="79"/>
      <c r="V88" s="82" t="s">
        <v>632</v>
      </c>
      <c r="W88" s="81">
        <v>43476.31285879629</v>
      </c>
      <c r="X88" s="82" t="s">
        <v>730</v>
      </c>
      <c r="Y88" s="79"/>
      <c r="Z88" s="79"/>
      <c r="AA88" s="85" t="s">
        <v>893</v>
      </c>
      <c r="AB88" s="85" t="s">
        <v>1008</v>
      </c>
      <c r="AC88" s="79" t="b">
        <v>0</v>
      </c>
      <c r="AD88" s="79">
        <v>1</v>
      </c>
      <c r="AE88" s="85" t="s">
        <v>1108</v>
      </c>
      <c r="AF88" s="79" t="b">
        <v>0</v>
      </c>
      <c r="AG88" s="79" t="s">
        <v>1154</v>
      </c>
      <c r="AH88" s="79"/>
      <c r="AI88" s="85" t="s">
        <v>1072</v>
      </c>
      <c r="AJ88" s="79" t="b">
        <v>0</v>
      </c>
      <c r="AK88" s="79">
        <v>0</v>
      </c>
      <c r="AL88" s="85" t="s">
        <v>1072</v>
      </c>
      <c r="AM88" s="79" t="s">
        <v>1160</v>
      </c>
      <c r="AN88" s="79" t="b">
        <v>0</v>
      </c>
      <c r="AO88" s="85" t="s">
        <v>1008</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1</v>
      </c>
      <c r="BE88" s="49">
        <v>4.761904761904762</v>
      </c>
      <c r="BF88" s="48">
        <v>0</v>
      </c>
      <c r="BG88" s="49">
        <v>0</v>
      </c>
      <c r="BH88" s="48">
        <v>0</v>
      </c>
      <c r="BI88" s="49">
        <v>0</v>
      </c>
      <c r="BJ88" s="48">
        <v>20</v>
      </c>
      <c r="BK88" s="49">
        <v>95.23809523809524</v>
      </c>
      <c r="BL88" s="48">
        <v>21</v>
      </c>
    </row>
    <row r="89" spans="1:64" ht="15">
      <c r="A89" s="64" t="s">
        <v>241</v>
      </c>
      <c r="B89" s="64" t="s">
        <v>341</v>
      </c>
      <c r="C89" s="65"/>
      <c r="D89" s="66"/>
      <c r="E89" s="67"/>
      <c r="F89" s="68"/>
      <c r="G89" s="65"/>
      <c r="H89" s="69"/>
      <c r="I89" s="70"/>
      <c r="J89" s="70"/>
      <c r="K89" s="34" t="s">
        <v>65</v>
      </c>
      <c r="L89" s="77">
        <v>178</v>
      </c>
      <c r="M89" s="77"/>
      <c r="N89" s="72"/>
      <c r="O89" s="79" t="s">
        <v>402</v>
      </c>
      <c r="P89" s="81">
        <v>43476.374074074076</v>
      </c>
      <c r="Q89" s="79" t="s">
        <v>485</v>
      </c>
      <c r="R89" s="79"/>
      <c r="S89" s="79"/>
      <c r="T89" s="79"/>
      <c r="U89" s="79"/>
      <c r="V89" s="82" t="s">
        <v>632</v>
      </c>
      <c r="W89" s="81">
        <v>43476.374074074076</v>
      </c>
      <c r="X89" s="82" t="s">
        <v>731</v>
      </c>
      <c r="Y89" s="79"/>
      <c r="Z89" s="79"/>
      <c r="AA89" s="85" t="s">
        <v>894</v>
      </c>
      <c r="AB89" s="85" t="s">
        <v>1009</v>
      </c>
      <c r="AC89" s="79" t="b">
        <v>0</v>
      </c>
      <c r="AD89" s="79">
        <v>0</v>
      </c>
      <c r="AE89" s="85" t="s">
        <v>1109</v>
      </c>
      <c r="AF89" s="79" t="b">
        <v>0</v>
      </c>
      <c r="AG89" s="79" t="s">
        <v>1154</v>
      </c>
      <c r="AH89" s="79"/>
      <c r="AI89" s="85" t="s">
        <v>1072</v>
      </c>
      <c r="AJ89" s="79" t="b">
        <v>0</v>
      </c>
      <c r="AK89" s="79">
        <v>0</v>
      </c>
      <c r="AL89" s="85" t="s">
        <v>1072</v>
      </c>
      <c r="AM89" s="79" t="s">
        <v>1160</v>
      </c>
      <c r="AN89" s="79" t="b">
        <v>0</v>
      </c>
      <c r="AO89" s="85" t="s">
        <v>1009</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3</v>
      </c>
      <c r="BK89" s="49">
        <v>100</v>
      </c>
      <c r="BL89" s="48">
        <v>3</v>
      </c>
    </row>
    <row r="90" spans="1:64" ht="15">
      <c r="A90" s="64" t="s">
        <v>241</v>
      </c>
      <c r="B90" s="64" t="s">
        <v>342</v>
      </c>
      <c r="C90" s="65"/>
      <c r="D90" s="66"/>
      <c r="E90" s="67"/>
      <c r="F90" s="68"/>
      <c r="G90" s="65"/>
      <c r="H90" s="69"/>
      <c r="I90" s="70"/>
      <c r="J90" s="70"/>
      <c r="K90" s="34" t="s">
        <v>65</v>
      </c>
      <c r="L90" s="77">
        <v>179</v>
      </c>
      <c r="M90" s="77"/>
      <c r="N90" s="72"/>
      <c r="O90" s="79" t="s">
        <v>401</v>
      </c>
      <c r="P90" s="81">
        <v>43479.7859837963</v>
      </c>
      <c r="Q90" s="79" t="s">
        <v>486</v>
      </c>
      <c r="R90" s="79"/>
      <c r="S90" s="79"/>
      <c r="T90" s="79"/>
      <c r="U90" s="79"/>
      <c r="V90" s="82" t="s">
        <v>632</v>
      </c>
      <c r="W90" s="81">
        <v>43479.7859837963</v>
      </c>
      <c r="X90" s="82" t="s">
        <v>732</v>
      </c>
      <c r="Y90" s="79"/>
      <c r="Z90" s="79"/>
      <c r="AA90" s="85" t="s">
        <v>895</v>
      </c>
      <c r="AB90" s="85" t="s">
        <v>1010</v>
      </c>
      <c r="AC90" s="79" t="b">
        <v>0</v>
      </c>
      <c r="AD90" s="79">
        <v>1</v>
      </c>
      <c r="AE90" s="85" t="s">
        <v>1110</v>
      </c>
      <c r="AF90" s="79" t="b">
        <v>0</v>
      </c>
      <c r="AG90" s="79" t="s">
        <v>1154</v>
      </c>
      <c r="AH90" s="79"/>
      <c r="AI90" s="85" t="s">
        <v>1072</v>
      </c>
      <c r="AJ90" s="79" t="b">
        <v>0</v>
      </c>
      <c r="AK90" s="79">
        <v>0</v>
      </c>
      <c r="AL90" s="85" t="s">
        <v>1072</v>
      </c>
      <c r="AM90" s="79" t="s">
        <v>1160</v>
      </c>
      <c r="AN90" s="79" t="b">
        <v>0</v>
      </c>
      <c r="AO90" s="85" t="s">
        <v>1010</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241</v>
      </c>
      <c r="B91" s="64" t="s">
        <v>346</v>
      </c>
      <c r="C91" s="65"/>
      <c r="D91" s="66"/>
      <c r="E91" s="67"/>
      <c r="F91" s="68"/>
      <c r="G91" s="65"/>
      <c r="H91" s="69"/>
      <c r="I91" s="70"/>
      <c r="J91" s="70"/>
      <c r="K91" s="34" t="s">
        <v>65</v>
      </c>
      <c r="L91" s="77">
        <v>183</v>
      </c>
      <c r="M91" s="77"/>
      <c r="N91" s="72"/>
      <c r="O91" s="79" t="s">
        <v>401</v>
      </c>
      <c r="P91" s="81">
        <v>43480.718206018515</v>
      </c>
      <c r="Q91" s="79" t="s">
        <v>487</v>
      </c>
      <c r="R91" s="79"/>
      <c r="S91" s="79"/>
      <c r="T91" s="79"/>
      <c r="U91" s="79"/>
      <c r="V91" s="82" t="s">
        <v>632</v>
      </c>
      <c r="W91" s="81">
        <v>43480.718206018515</v>
      </c>
      <c r="X91" s="82" t="s">
        <v>733</v>
      </c>
      <c r="Y91" s="79"/>
      <c r="Z91" s="79"/>
      <c r="AA91" s="85" t="s">
        <v>896</v>
      </c>
      <c r="AB91" s="85" t="s">
        <v>1011</v>
      </c>
      <c r="AC91" s="79" t="b">
        <v>0</v>
      </c>
      <c r="AD91" s="79">
        <v>0</v>
      </c>
      <c r="AE91" s="85" t="s">
        <v>1111</v>
      </c>
      <c r="AF91" s="79" t="b">
        <v>0</v>
      </c>
      <c r="AG91" s="79" t="s">
        <v>1154</v>
      </c>
      <c r="AH91" s="79"/>
      <c r="AI91" s="85" t="s">
        <v>1072</v>
      </c>
      <c r="AJ91" s="79" t="b">
        <v>0</v>
      </c>
      <c r="AK91" s="79">
        <v>0</v>
      </c>
      <c r="AL91" s="85" t="s">
        <v>1072</v>
      </c>
      <c r="AM91" s="79" t="s">
        <v>1160</v>
      </c>
      <c r="AN91" s="79" t="b">
        <v>0</v>
      </c>
      <c r="AO91" s="85" t="s">
        <v>1011</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241</v>
      </c>
      <c r="B92" s="64" t="s">
        <v>349</v>
      </c>
      <c r="C92" s="65"/>
      <c r="D92" s="66"/>
      <c r="E92" s="67"/>
      <c r="F92" s="68"/>
      <c r="G92" s="65"/>
      <c r="H92" s="69"/>
      <c r="I92" s="70"/>
      <c r="J92" s="70"/>
      <c r="K92" s="34" t="s">
        <v>65</v>
      </c>
      <c r="L92" s="77">
        <v>186</v>
      </c>
      <c r="M92" s="77"/>
      <c r="N92" s="72"/>
      <c r="O92" s="79" t="s">
        <v>401</v>
      </c>
      <c r="P92" s="81">
        <v>43480.719664351855</v>
      </c>
      <c r="Q92" s="79" t="s">
        <v>488</v>
      </c>
      <c r="R92" s="79"/>
      <c r="S92" s="79"/>
      <c r="T92" s="79"/>
      <c r="U92" s="79"/>
      <c r="V92" s="82" t="s">
        <v>632</v>
      </c>
      <c r="W92" s="81">
        <v>43480.719664351855</v>
      </c>
      <c r="X92" s="82" t="s">
        <v>734</v>
      </c>
      <c r="Y92" s="79"/>
      <c r="Z92" s="79"/>
      <c r="AA92" s="85" t="s">
        <v>897</v>
      </c>
      <c r="AB92" s="85" t="s">
        <v>1012</v>
      </c>
      <c r="AC92" s="79" t="b">
        <v>0</v>
      </c>
      <c r="AD92" s="79">
        <v>0</v>
      </c>
      <c r="AE92" s="85" t="s">
        <v>1112</v>
      </c>
      <c r="AF92" s="79" t="b">
        <v>0</v>
      </c>
      <c r="AG92" s="79" t="s">
        <v>1154</v>
      </c>
      <c r="AH92" s="79"/>
      <c r="AI92" s="85" t="s">
        <v>1072</v>
      </c>
      <c r="AJ92" s="79" t="b">
        <v>0</v>
      </c>
      <c r="AK92" s="79">
        <v>0</v>
      </c>
      <c r="AL92" s="85" t="s">
        <v>1072</v>
      </c>
      <c r="AM92" s="79" t="s">
        <v>1160</v>
      </c>
      <c r="AN92" s="79" t="b">
        <v>0</v>
      </c>
      <c r="AO92" s="85" t="s">
        <v>1012</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241</v>
      </c>
      <c r="B93" s="64" t="s">
        <v>351</v>
      </c>
      <c r="C93" s="65"/>
      <c r="D93" s="66"/>
      <c r="E93" s="67"/>
      <c r="F93" s="68"/>
      <c r="G93" s="65"/>
      <c r="H93" s="69"/>
      <c r="I93" s="70"/>
      <c r="J93" s="70"/>
      <c r="K93" s="34" t="s">
        <v>65</v>
      </c>
      <c r="L93" s="77">
        <v>188</v>
      </c>
      <c r="M93" s="77"/>
      <c r="N93" s="72"/>
      <c r="O93" s="79" t="s">
        <v>402</v>
      </c>
      <c r="P93" s="81">
        <v>43464.319872685184</v>
      </c>
      <c r="Q93" s="79" t="s">
        <v>489</v>
      </c>
      <c r="R93" s="79"/>
      <c r="S93" s="79"/>
      <c r="T93" s="79"/>
      <c r="U93" s="79"/>
      <c r="V93" s="82" t="s">
        <v>632</v>
      </c>
      <c r="W93" s="81">
        <v>43464.319872685184</v>
      </c>
      <c r="X93" s="82" t="s">
        <v>735</v>
      </c>
      <c r="Y93" s="79"/>
      <c r="Z93" s="79"/>
      <c r="AA93" s="85" t="s">
        <v>898</v>
      </c>
      <c r="AB93" s="85" t="s">
        <v>1013</v>
      </c>
      <c r="AC93" s="79" t="b">
        <v>0</v>
      </c>
      <c r="AD93" s="79">
        <v>0</v>
      </c>
      <c r="AE93" s="85" t="s">
        <v>1101</v>
      </c>
      <c r="AF93" s="79" t="b">
        <v>0</v>
      </c>
      <c r="AG93" s="79" t="s">
        <v>1154</v>
      </c>
      <c r="AH93" s="79"/>
      <c r="AI93" s="85" t="s">
        <v>1072</v>
      </c>
      <c r="AJ93" s="79" t="b">
        <v>0</v>
      </c>
      <c r="AK93" s="79">
        <v>0</v>
      </c>
      <c r="AL93" s="85" t="s">
        <v>1072</v>
      </c>
      <c r="AM93" s="79" t="s">
        <v>1160</v>
      </c>
      <c r="AN93" s="79" t="b">
        <v>0</v>
      </c>
      <c r="AO93" s="85" t="s">
        <v>1013</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15</v>
      </c>
      <c r="BK93" s="49">
        <v>100</v>
      </c>
      <c r="BL93" s="48">
        <v>15</v>
      </c>
    </row>
    <row r="94" spans="1:64" ht="15">
      <c r="A94" s="64" t="s">
        <v>241</v>
      </c>
      <c r="B94" s="64" t="s">
        <v>351</v>
      </c>
      <c r="C94" s="65"/>
      <c r="D94" s="66"/>
      <c r="E94" s="67"/>
      <c r="F94" s="68"/>
      <c r="G94" s="65"/>
      <c r="H94" s="69"/>
      <c r="I94" s="70"/>
      <c r="J94" s="70"/>
      <c r="K94" s="34" t="s">
        <v>65</v>
      </c>
      <c r="L94" s="77">
        <v>190</v>
      </c>
      <c r="M94" s="77"/>
      <c r="N94" s="72"/>
      <c r="O94" s="79" t="s">
        <v>402</v>
      </c>
      <c r="P94" s="81">
        <v>43469.91431712963</v>
      </c>
      <c r="Q94" s="79" t="s">
        <v>490</v>
      </c>
      <c r="R94" s="79"/>
      <c r="S94" s="79"/>
      <c r="T94" s="79"/>
      <c r="U94" s="79"/>
      <c r="V94" s="82" t="s">
        <v>632</v>
      </c>
      <c r="W94" s="81">
        <v>43469.91431712963</v>
      </c>
      <c r="X94" s="82" t="s">
        <v>736</v>
      </c>
      <c r="Y94" s="79"/>
      <c r="Z94" s="79"/>
      <c r="AA94" s="85" t="s">
        <v>899</v>
      </c>
      <c r="AB94" s="85" t="s">
        <v>1014</v>
      </c>
      <c r="AC94" s="79" t="b">
        <v>0</v>
      </c>
      <c r="AD94" s="79">
        <v>0</v>
      </c>
      <c r="AE94" s="85" t="s">
        <v>1101</v>
      </c>
      <c r="AF94" s="79" t="b">
        <v>0</v>
      </c>
      <c r="AG94" s="79" t="s">
        <v>1154</v>
      </c>
      <c r="AH94" s="79"/>
      <c r="AI94" s="85" t="s">
        <v>1072</v>
      </c>
      <c r="AJ94" s="79" t="b">
        <v>0</v>
      </c>
      <c r="AK94" s="79">
        <v>0</v>
      </c>
      <c r="AL94" s="85" t="s">
        <v>1072</v>
      </c>
      <c r="AM94" s="79" t="s">
        <v>1160</v>
      </c>
      <c r="AN94" s="79" t="b">
        <v>0</v>
      </c>
      <c r="AO94" s="85" t="s">
        <v>1014</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v>1</v>
      </c>
      <c r="BE94" s="49">
        <v>4</v>
      </c>
      <c r="BF94" s="48">
        <v>2</v>
      </c>
      <c r="BG94" s="49">
        <v>8</v>
      </c>
      <c r="BH94" s="48">
        <v>0</v>
      </c>
      <c r="BI94" s="49">
        <v>0</v>
      </c>
      <c r="BJ94" s="48">
        <v>22</v>
      </c>
      <c r="BK94" s="49">
        <v>88</v>
      </c>
      <c r="BL94" s="48">
        <v>25</v>
      </c>
    </row>
    <row r="95" spans="1:64" ht="15">
      <c r="A95" s="64" t="s">
        <v>241</v>
      </c>
      <c r="B95" s="64" t="s">
        <v>351</v>
      </c>
      <c r="C95" s="65"/>
      <c r="D95" s="66"/>
      <c r="E95" s="67"/>
      <c r="F95" s="68"/>
      <c r="G95" s="65"/>
      <c r="H95" s="69"/>
      <c r="I95" s="70"/>
      <c r="J95" s="70"/>
      <c r="K95" s="34" t="s">
        <v>65</v>
      </c>
      <c r="L95" s="77">
        <v>191</v>
      </c>
      <c r="M95" s="77"/>
      <c r="N95" s="72"/>
      <c r="O95" s="79" t="s">
        <v>402</v>
      </c>
      <c r="P95" s="81">
        <v>43481.86146990741</v>
      </c>
      <c r="Q95" s="79" t="s">
        <v>491</v>
      </c>
      <c r="R95" s="79"/>
      <c r="S95" s="79"/>
      <c r="T95" s="79"/>
      <c r="U95" s="79"/>
      <c r="V95" s="82" t="s">
        <v>632</v>
      </c>
      <c r="W95" s="81">
        <v>43481.86146990741</v>
      </c>
      <c r="X95" s="82" t="s">
        <v>737</v>
      </c>
      <c r="Y95" s="79"/>
      <c r="Z95" s="79"/>
      <c r="AA95" s="85" t="s">
        <v>900</v>
      </c>
      <c r="AB95" s="85" t="s">
        <v>1015</v>
      </c>
      <c r="AC95" s="79" t="b">
        <v>0</v>
      </c>
      <c r="AD95" s="79">
        <v>1</v>
      </c>
      <c r="AE95" s="85" t="s">
        <v>1101</v>
      </c>
      <c r="AF95" s="79" t="b">
        <v>0</v>
      </c>
      <c r="AG95" s="79" t="s">
        <v>1154</v>
      </c>
      <c r="AH95" s="79"/>
      <c r="AI95" s="85" t="s">
        <v>1072</v>
      </c>
      <c r="AJ95" s="79" t="b">
        <v>0</v>
      </c>
      <c r="AK95" s="79">
        <v>0</v>
      </c>
      <c r="AL95" s="85" t="s">
        <v>1072</v>
      </c>
      <c r="AM95" s="79" t="s">
        <v>1160</v>
      </c>
      <c r="AN95" s="79" t="b">
        <v>0</v>
      </c>
      <c r="AO95" s="85" t="s">
        <v>1015</v>
      </c>
      <c r="AP95" s="79" t="s">
        <v>176</v>
      </c>
      <c r="AQ95" s="79">
        <v>0</v>
      </c>
      <c r="AR95" s="79">
        <v>0</v>
      </c>
      <c r="AS95" s="79"/>
      <c r="AT95" s="79"/>
      <c r="AU95" s="79"/>
      <c r="AV95" s="79"/>
      <c r="AW95" s="79"/>
      <c r="AX95" s="79"/>
      <c r="AY95" s="79"/>
      <c r="AZ95" s="79"/>
      <c r="BA95">
        <v>4</v>
      </c>
      <c r="BB95" s="78" t="str">
        <f>REPLACE(INDEX(GroupVertices[Group],MATCH(Edges24[[#This Row],[Vertex 1]],GroupVertices[Vertex],0)),1,1,"")</f>
        <v>1</v>
      </c>
      <c r="BC95" s="78" t="str">
        <f>REPLACE(INDEX(GroupVertices[Group],MATCH(Edges24[[#This Row],[Vertex 2]],GroupVertices[Vertex],0)),1,1,"")</f>
        <v>1</v>
      </c>
      <c r="BD95" s="48">
        <v>2</v>
      </c>
      <c r="BE95" s="49">
        <v>4.545454545454546</v>
      </c>
      <c r="BF95" s="48">
        <v>0</v>
      </c>
      <c r="BG95" s="49">
        <v>0</v>
      </c>
      <c r="BH95" s="48">
        <v>0</v>
      </c>
      <c r="BI95" s="49">
        <v>0</v>
      </c>
      <c r="BJ95" s="48">
        <v>42</v>
      </c>
      <c r="BK95" s="49">
        <v>95.45454545454545</v>
      </c>
      <c r="BL95" s="48">
        <v>44</v>
      </c>
    </row>
    <row r="96" spans="1:64" ht="15">
      <c r="A96" s="64" t="s">
        <v>241</v>
      </c>
      <c r="B96" s="64" t="s">
        <v>352</v>
      </c>
      <c r="C96" s="65"/>
      <c r="D96" s="66"/>
      <c r="E96" s="67"/>
      <c r="F96" s="68"/>
      <c r="G96" s="65"/>
      <c r="H96" s="69"/>
      <c r="I96" s="70"/>
      <c r="J96" s="70"/>
      <c r="K96" s="34" t="s">
        <v>65</v>
      </c>
      <c r="L96" s="77">
        <v>192</v>
      </c>
      <c r="M96" s="77"/>
      <c r="N96" s="72"/>
      <c r="O96" s="79" t="s">
        <v>402</v>
      </c>
      <c r="P96" s="81">
        <v>43466.308344907404</v>
      </c>
      <c r="Q96" s="79" t="s">
        <v>492</v>
      </c>
      <c r="R96" s="79"/>
      <c r="S96" s="79"/>
      <c r="T96" s="79"/>
      <c r="U96" s="79"/>
      <c r="V96" s="82" t="s">
        <v>632</v>
      </c>
      <c r="W96" s="81">
        <v>43466.308344907404</v>
      </c>
      <c r="X96" s="82" t="s">
        <v>738</v>
      </c>
      <c r="Y96" s="79"/>
      <c r="Z96" s="79"/>
      <c r="AA96" s="85" t="s">
        <v>901</v>
      </c>
      <c r="AB96" s="85" t="s">
        <v>1016</v>
      </c>
      <c r="AC96" s="79" t="b">
        <v>0</v>
      </c>
      <c r="AD96" s="79">
        <v>0</v>
      </c>
      <c r="AE96" s="85" t="s">
        <v>1113</v>
      </c>
      <c r="AF96" s="79" t="b">
        <v>0</v>
      </c>
      <c r="AG96" s="79" t="s">
        <v>1153</v>
      </c>
      <c r="AH96" s="79"/>
      <c r="AI96" s="85" t="s">
        <v>1072</v>
      </c>
      <c r="AJ96" s="79" t="b">
        <v>0</v>
      </c>
      <c r="AK96" s="79">
        <v>0</v>
      </c>
      <c r="AL96" s="85" t="s">
        <v>1072</v>
      </c>
      <c r="AM96" s="79" t="s">
        <v>1160</v>
      </c>
      <c r="AN96" s="79" t="b">
        <v>0</v>
      </c>
      <c r="AO96" s="85" t="s">
        <v>1016</v>
      </c>
      <c r="AP96" s="79" t="s">
        <v>176</v>
      </c>
      <c r="AQ96" s="79">
        <v>0</v>
      </c>
      <c r="AR96" s="79">
        <v>0</v>
      </c>
      <c r="AS96" s="79" t="s">
        <v>1172</v>
      </c>
      <c r="AT96" s="79" t="s">
        <v>1177</v>
      </c>
      <c r="AU96" s="79" t="s">
        <v>1178</v>
      </c>
      <c r="AV96" s="79" t="s">
        <v>1184</v>
      </c>
      <c r="AW96" s="79" t="s">
        <v>1193</v>
      </c>
      <c r="AX96" s="79" t="s">
        <v>1202</v>
      </c>
      <c r="AY96" s="79" t="s">
        <v>1206</v>
      </c>
      <c r="AZ96" s="82" t="s">
        <v>1213</v>
      </c>
      <c r="BA96">
        <v>2</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1</v>
      </c>
      <c r="BK96" s="49">
        <v>100</v>
      </c>
      <c r="BL96" s="48">
        <v>1</v>
      </c>
    </row>
    <row r="97" spans="1:64" ht="15">
      <c r="A97" s="64" t="s">
        <v>241</v>
      </c>
      <c r="B97" s="64" t="s">
        <v>352</v>
      </c>
      <c r="C97" s="65"/>
      <c r="D97" s="66"/>
      <c r="E97" s="67"/>
      <c r="F97" s="68"/>
      <c r="G97" s="65"/>
      <c r="H97" s="69"/>
      <c r="I97" s="70"/>
      <c r="J97" s="70"/>
      <c r="K97" s="34" t="s">
        <v>65</v>
      </c>
      <c r="L97" s="77">
        <v>193</v>
      </c>
      <c r="M97" s="77"/>
      <c r="N97" s="72"/>
      <c r="O97" s="79" t="s">
        <v>402</v>
      </c>
      <c r="P97" s="81">
        <v>43481.86771990741</v>
      </c>
      <c r="Q97" s="79" t="s">
        <v>493</v>
      </c>
      <c r="R97" s="79"/>
      <c r="S97" s="79"/>
      <c r="T97" s="79"/>
      <c r="U97" s="79"/>
      <c r="V97" s="82" t="s">
        <v>632</v>
      </c>
      <c r="W97" s="81">
        <v>43481.86771990741</v>
      </c>
      <c r="X97" s="82" t="s">
        <v>739</v>
      </c>
      <c r="Y97" s="79"/>
      <c r="Z97" s="79"/>
      <c r="AA97" s="85" t="s">
        <v>902</v>
      </c>
      <c r="AB97" s="85" t="s">
        <v>1017</v>
      </c>
      <c r="AC97" s="79" t="b">
        <v>0</v>
      </c>
      <c r="AD97" s="79">
        <v>1</v>
      </c>
      <c r="AE97" s="85" t="s">
        <v>1113</v>
      </c>
      <c r="AF97" s="79" t="b">
        <v>0</v>
      </c>
      <c r="AG97" s="79" t="s">
        <v>1154</v>
      </c>
      <c r="AH97" s="79"/>
      <c r="AI97" s="85" t="s">
        <v>1072</v>
      </c>
      <c r="AJ97" s="79" t="b">
        <v>0</v>
      </c>
      <c r="AK97" s="79">
        <v>0</v>
      </c>
      <c r="AL97" s="85" t="s">
        <v>1072</v>
      </c>
      <c r="AM97" s="79" t="s">
        <v>1160</v>
      </c>
      <c r="AN97" s="79" t="b">
        <v>0</v>
      </c>
      <c r="AO97" s="85" t="s">
        <v>1017</v>
      </c>
      <c r="AP97" s="79" t="s">
        <v>176</v>
      </c>
      <c r="AQ97" s="79">
        <v>0</v>
      </c>
      <c r="AR97" s="79">
        <v>0</v>
      </c>
      <c r="AS97" s="79"/>
      <c r="AT97" s="79"/>
      <c r="AU97" s="79"/>
      <c r="AV97" s="79"/>
      <c r="AW97" s="79"/>
      <c r="AX97" s="79"/>
      <c r="AY97" s="79"/>
      <c r="AZ97" s="79"/>
      <c r="BA97">
        <v>2</v>
      </c>
      <c r="BB97" s="78" t="str">
        <f>REPLACE(INDEX(GroupVertices[Group],MATCH(Edges24[[#This Row],[Vertex 1]],GroupVertices[Vertex],0)),1,1,"")</f>
        <v>1</v>
      </c>
      <c r="BC97" s="78" t="str">
        <f>REPLACE(INDEX(GroupVertices[Group],MATCH(Edges24[[#This Row],[Vertex 2]],GroupVertices[Vertex],0)),1,1,"")</f>
        <v>1</v>
      </c>
      <c r="BD97" s="48">
        <v>1</v>
      </c>
      <c r="BE97" s="49">
        <v>4.3478260869565215</v>
      </c>
      <c r="BF97" s="48">
        <v>1</v>
      </c>
      <c r="BG97" s="49">
        <v>4.3478260869565215</v>
      </c>
      <c r="BH97" s="48">
        <v>0</v>
      </c>
      <c r="BI97" s="49">
        <v>0</v>
      </c>
      <c r="BJ97" s="48">
        <v>21</v>
      </c>
      <c r="BK97" s="49">
        <v>91.30434782608695</v>
      </c>
      <c r="BL97" s="48">
        <v>23</v>
      </c>
    </row>
    <row r="98" spans="1:64" ht="15">
      <c r="A98" s="64" t="s">
        <v>241</v>
      </c>
      <c r="B98" s="64" t="s">
        <v>328</v>
      </c>
      <c r="C98" s="65"/>
      <c r="D98" s="66"/>
      <c r="E98" s="67"/>
      <c r="F98" s="68"/>
      <c r="G98" s="65"/>
      <c r="H98" s="69"/>
      <c r="I98" s="70"/>
      <c r="J98" s="70"/>
      <c r="K98" s="34" t="s">
        <v>65</v>
      </c>
      <c r="L98" s="77">
        <v>195</v>
      </c>
      <c r="M98" s="77"/>
      <c r="N98" s="72"/>
      <c r="O98" s="79" t="s">
        <v>401</v>
      </c>
      <c r="P98" s="81">
        <v>43481.86981481482</v>
      </c>
      <c r="Q98" s="79" t="s">
        <v>494</v>
      </c>
      <c r="R98" s="79"/>
      <c r="S98" s="79"/>
      <c r="T98" s="79"/>
      <c r="U98" s="79"/>
      <c r="V98" s="82" t="s">
        <v>632</v>
      </c>
      <c r="W98" s="81">
        <v>43481.86981481482</v>
      </c>
      <c r="X98" s="82" t="s">
        <v>740</v>
      </c>
      <c r="Y98" s="79"/>
      <c r="Z98" s="79"/>
      <c r="AA98" s="85" t="s">
        <v>903</v>
      </c>
      <c r="AB98" s="85" t="s">
        <v>1018</v>
      </c>
      <c r="AC98" s="79" t="b">
        <v>0</v>
      </c>
      <c r="AD98" s="79">
        <v>1</v>
      </c>
      <c r="AE98" s="85" t="s">
        <v>1114</v>
      </c>
      <c r="AF98" s="79" t="b">
        <v>0</v>
      </c>
      <c r="AG98" s="79" t="s">
        <v>1154</v>
      </c>
      <c r="AH98" s="79"/>
      <c r="AI98" s="85" t="s">
        <v>1072</v>
      </c>
      <c r="AJ98" s="79" t="b">
        <v>0</v>
      </c>
      <c r="AK98" s="79">
        <v>0</v>
      </c>
      <c r="AL98" s="85" t="s">
        <v>1072</v>
      </c>
      <c r="AM98" s="79" t="s">
        <v>1160</v>
      </c>
      <c r="AN98" s="79" t="b">
        <v>0</v>
      </c>
      <c r="AO98" s="85" t="s">
        <v>1018</v>
      </c>
      <c r="AP98" s="79" t="s">
        <v>176</v>
      </c>
      <c r="AQ98" s="79">
        <v>0</v>
      </c>
      <c r="AR98" s="79">
        <v>0</v>
      </c>
      <c r="AS98" s="79" t="s">
        <v>1171</v>
      </c>
      <c r="AT98" s="79" t="s">
        <v>1177</v>
      </c>
      <c r="AU98" s="79" t="s">
        <v>1178</v>
      </c>
      <c r="AV98" s="79" t="s">
        <v>1183</v>
      </c>
      <c r="AW98" s="79" t="s">
        <v>1192</v>
      </c>
      <c r="AX98" s="79" t="s">
        <v>1201</v>
      </c>
      <c r="AY98" s="79" t="s">
        <v>1207</v>
      </c>
      <c r="AZ98" s="82" t="s">
        <v>1212</v>
      </c>
      <c r="BA98">
        <v>2</v>
      </c>
      <c r="BB98" s="78" t="str">
        <f>REPLACE(INDEX(GroupVertices[Group],MATCH(Edges24[[#This Row],[Vertex 1]],GroupVertices[Vertex],0)),1,1,"")</f>
        <v>1</v>
      </c>
      <c r="BC98" s="78" t="str">
        <f>REPLACE(INDEX(GroupVertices[Group],MATCH(Edges24[[#This Row],[Vertex 2]],GroupVertices[Vertex],0)),1,1,"")</f>
        <v>4</v>
      </c>
      <c r="BD98" s="48"/>
      <c r="BE98" s="49"/>
      <c r="BF98" s="48"/>
      <c r="BG98" s="49"/>
      <c r="BH98" s="48"/>
      <c r="BI98" s="49"/>
      <c r="BJ98" s="48"/>
      <c r="BK98" s="49"/>
      <c r="BL98" s="48"/>
    </row>
    <row r="99" spans="1:64" ht="15">
      <c r="A99" s="64" t="s">
        <v>241</v>
      </c>
      <c r="B99" s="64" t="s">
        <v>354</v>
      </c>
      <c r="C99" s="65"/>
      <c r="D99" s="66"/>
      <c r="E99" s="67"/>
      <c r="F99" s="68"/>
      <c r="G99" s="65"/>
      <c r="H99" s="69"/>
      <c r="I99" s="70"/>
      <c r="J99" s="70"/>
      <c r="K99" s="34" t="s">
        <v>65</v>
      </c>
      <c r="L99" s="77">
        <v>197</v>
      </c>
      <c r="M99" s="77"/>
      <c r="N99" s="72"/>
      <c r="O99" s="79" t="s">
        <v>401</v>
      </c>
      <c r="P99" s="81">
        <v>43481.879375</v>
      </c>
      <c r="Q99" s="79" t="s">
        <v>495</v>
      </c>
      <c r="R99" s="79"/>
      <c r="S99" s="79"/>
      <c r="T99" s="79"/>
      <c r="U99" s="79"/>
      <c r="V99" s="82" t="s">
        <v>632</v>
      </c>
      <c r="W99" s="81">
        <v>43481.879375</v>
      </c>
      <c r="X99" s="82" t="s">
        <v>741</v>
      </c>
      <c r="Y99" s="79"/>
      <c r="Z99" s="79"/>
      <c r="AA99" s="85" t="s">
        <v>904</v>
      </c>
      <c r="AB99" s="85" t="s">
        <v>1019</v>
      </c>
      <c r="AC99" s="79" t="b">
        <v>0</v>
      </c>
      <c r="AD99" s="79">
        <v>3</v>
      </c>
      <c r="AE99" s="85" t="s">
        <v>1115</v>
      </c>
      <c r="AF99" s="79" t="b">
        <v>0</v>
      </c>
      <c r="AG99" s="79" t="s">
        <v>1154</v>
      </c>
      <c r="AH99" s="79"/>
      <c r="AI99" s="85" t="s">
        <v>1072</v>
      </c>
      <c r="AJ99" s="79" t="b">
        <v>0</v>
      </c>
      <c r="AK99" s="79">
        <v>1</v>
      </c>
      <c r="AL99" s="85" t="s">
        <v>1072</v>
      </c>
      <c r="AM99" s="79" t="s">
        <v>1160</v>
      </c>
      <c r="AN99" s="79" t="b">
        <v>0</v>
      </c>
      <c r="AO99" s="85" t="s">
        <v>1019</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241</v>
      </c>
      <c r="B100" s="64" t="s">
        <v>356</v>
      </c>
      <c r="C100" s="65"/>
      <c r="D100" s="66"/>
      <c r="E100" s="67"/>
      <c r="F100" s="68"/>
      <c r="G100" s="65"/>
      <c r="H100" s="69"/>
      <c r="I100" s="70"/>
      <c r="J100" s="70"/>
      <c r="K100" s="34" t="s">
        <v>65</v>
      </c>
      <c r="L100" s="77">
        <v>199</v>
      </c>
      <c r="M100" s="77"/>
      <c r="N100" s="72"/>
      <c r="O100" s="79" t="s">
        <v>402</v>
      </c>
      <c r="P100" s="81">
        <v>43481.91137731481</v>
      </c>
      <c r="Q100" s="79" t="s">
        <v>496</v>
      </c>
      <c r="R100" s="79"/>
      <c r="S100" s="79"/>
      <c r="T100" s="79"/>
      <c r="U100" s="79"/>
      <c r="V100" s="82" t="s">
        <v>632</v>
      </c>
      <c r="W100" s="81">
        <v>43481.91137731481</v>
      </c>
      <c r="X100" s="82" t="s">
        <v>742</v>
      </c>
      <c r="Y100" s="79"/>
      <c r="Z100" s="79"/>
      <c r="AA100" s="85" t="s">
        <v>905</v>
      </c>
      <c r="AB100" s="85" t="s">
        <v>1020</v>
      </c>
      <c r="AC100" s="79" t="b">
        <v>0</v>
      </c>
      <c r="AD100" s="79">
        <v>0</v>
      </c>
      <c r="AE100" s="85" t="s">
        <v>1116</v>
      </c>
      <c r="AF100" s="79" t="b">
        <v>0</v>
      </c>
      <c r="AG100" s="79" t="s">
        <v>1154</v>
      </c>
      <c r="AH100" s="79"/>
      <c r="AI100" s="85" t="s">
        <v>1072</v>
      </c>
      <c r="AJ100" s="79" t="b">
        <v>0</v>
      </c>
      <c r="AK100" s="79">
        <v>0</v>
      </c>
      <c r="AL100" s="85" t="s">
        <v>1072</v>
      </c>
      <c r="AM100" s="79" t="s">
        <v>1160</v>
      </c>
      <c r="AN100" s="79" t="b">
        <v>0</v>
      </c>
      <c r="AO100" s="85" t="s">
        <v>1020</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1</v>
      </c>
      <c r="BG100" s="49">
        <v>12.5</v>
      </c>
      <c r="BH100" s="48">
        <v>0</v>
      </c>
      <c r="BI100" s="49">
        <v>0</v>
      </c>
      <c r="BJ100" s="48">
        <v>7</v>
      </c>
      <c r="BK100" s="49">
        <v>87.5</v>
      </c>
      <c r="BL100" s="48">
        <v>8</v>
      </c>
    </row>
    <row r="101" spans="1:64" ht="15">
      <c r="A101" s="64" t="s">
        <v>250</v>
      </c>
      <c r="B101" s="64" t="s">
        <v>241</v>
      </c>
      <c r="C101" s="65"/>
      <c r="D101" s="66"/>
      <c r="E101" s="67"/>
      <c r="F101" s="68"/>
      <c r="G101" s="65"/>
      <c r="H101" s="69"/>
      <c r="I101" s="70"/>
      <c r="J101" s="70"/>
      <c r="K101" s="34" t="s">
        <v>66</v>
      </c>
      <c r="L101" s="77">
        <v>200</v>
      </c>
      <c r="M101" s="77"/>
      <c r="N101" s="72"/>
      <c r="O101" s="79" t="s">
        <v>402</v>
      </c>
      <c r="P101" s="81">
        <v>43481.96871527778</v>
      </c>
      <c r="Q101" s="79" t="s">
        <v>497</v>
      </c>
      <c r="R101" s="79"/>
      <c r="S101" s="79"/>
      <c r="T101" s="79"/>
      <c r="U101" s="79"/>
      <c r="V101" s="82" t="s">
        <v>641</v>
      </c>
      <c r="W101" s="81">
        <v>43481.96871527778</v>
      </c>
      <c r="X101" s="82" t="s">
        <v>743</v>
      </c>
      <c r="Y101" s="79"/>
      <c r="Z101" s="79"/>
      <c r="AA101" s="85" t="s">
        <v>906</v>
      </c>
      <c r="AB101" s="85" t="s">
        <v>907</v>
      </c>
      <c r="AC101" s="79" t="b">
        <v>0</v>
      </c>
      <c r="AD101" s="79">
        <v>0</v>
      </c>
      <c r="AE101" s="85" t="s">
        <v>1071</v>
      </c>
      <c r="AF101" s="79" t="b">
        <v>0</v>
      </c>
      <c r="AG101" s="79" t="s">
        <v>1154</v>
      </c>
      <c r="AH101" s="79"/>
      <c r="AI101" s="85" t="s">
        <v>1072</v>
      </c>
      <c r="AJ101" s="79" t="b">
        <v>0</v>
      </c>
      <c r="AK101" s="79">
        <v>0</v>
      </c>
      <c r="AL101" s="85" t="s">
        <v>1072</v>
      </c>
      <c r="AM101" s="79" t="s">
        <v>1161</v>
      </c>
      <c r="AN101" s="79" t="b">
        <v>0</v>
      </c>
      <c r="AO101" s="85" t="s">
        <v>907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1</v>
      </c>
      <c r="BE101" s="49">
        <v>33.333333333333336</v>
      </c>
      <c r="BF101" s="48">
        <v>0</v>
      </c>
      <c r="BG101" s="49">
        <v>0</v>
      </c>
      <c r="BH101" s="48">
        <v>0</v>
      </c>
      <c r="BI101" s="49">
        <v>0</v>
      </c>
      <c r="BJ101" s="48">
        <v>2</v>
      </c>
      <c r="BK101" s="49">
        <v>66.66666666666667</v>
      </c>
      <c r="BL101" s="48">
        <v>3</v>
      </c>
    </row>
    <row r="102" spans="1:64" ht="15">
      <c r="A102" s="64" t="s">
        <v>241</v>
      </c>
      <c r="B102" s="64" t="s">
        <v>250</v>
      </c>
      <c r="C102" s="65"/>
      <c r="D102" s="66"/>
      <c r="E102" s="67"/>
      <c r="F102" s="68"/>
      <c r="G102" s="65"/>
      <c r="H102" s="69"/>
      <c r="I102" s="70"/>
      <c r="J102" s="70"/>
      <c r="K102" s="34" t="s">
        <v>66</v>
      </c>
      <c r="L102" s="77">
        <v>201</v>
      </c>
      <c r="M102" s="77"/>
      <c r="N102" s="72"/>
      <c r="O102" s="79" t="s">
        <v>402</v>
      </c>
      <c r="P102" s="81">
        <v>43481.96824074074</v>
      </c>
      <c r="Q102" s="79" t="s">
        <v>498</v>
      </c>
      <c r="R102" s="79"/>
      <c r="S102" s="79"/>
      <c r="T102" s="79"/>
      <c r="U102" s="79"/>
      <c r="V102" s="82" t="s">
        <v>632</v>
      </c>
      <c r="W102" s="81">
        <v>43481.96824074074</v>
      </c>
      <c r="X102" s="82" t="s">
        <v>744</v>
      </c>
      <c r="Y102" s="79"/>
      <c r="Z102" s="79"/>
      <c r="AA102" s="85" t="s">
        <v>907</v>
      </c>
      <c r="AB102" s="85" t="s">
        <v>1021</v>
      </c>
      <c r="AC102" s="79" t="b">
        <v>0</v>
      </c>
      <c r="AD102" s="79">
        <v>1</v>
      </c>
      <c r="AE102" s="85" t="s">
        <v>1117</v>
      </c>
      <c r="AF102" s="79" t="b">
        <v>0</v>
      </c>
      <c r="AG102" s="79" t="s">
        <v>1154</v>
      </c>
      <c r="AH102" s="79"/>
      <c r="AI102" s="85" t="s">
        <v>1072</v>
      </c>
      <c r="AJ102" s="79" t="b">
        <v>0</v>
      </c>
      <c r="AK102" s="79">
        <v>0</v>
      </c>
      <c r="AL102" s="85" t="s">
        <v>1072</v>
      </c>
      <c r="AM102" s="79" t="s">
        <v>1160</v>
      </c>
      <c r="AN102" s="79" t="b">
        <v>0</v>
      </c>
      <c r="AO102" s="85" t="s">
        <v>1021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3</v>
      </c>
      <c r="BE102" s="49">
        <v>15.789473684210526</v>
      </c>
      <c r="BF102" s="48">
        <v>0</v>
      </c>
      <c r="BG102" s="49">
        <v>0</v>
      </c>
      <c r="BH102" s="48">
        <v>0</v>
      </c>
      <c r="BI102" s="49">
        <v>0</v>
      </c>
      <c r="BJ102" s="48">
        <v>16</v>
      </c>
      <c r="BK102" s="49">
        <v>84.21052631578948</v>
      </c>
      <c r="BL102" s="48">
        <v>19</v>
      </c>
    </row>
    <row r="103" spans="1:64" ht="15">
      <c r="A103" s="64" t="s">
        <v>241</v>
      </c>
      <c r="B103" s="64" t="s">
        <v>357</v>
      </c>
      <c r="C103" s="65"/>
      <c r="D103" s="66"/>
      <c r="E103" s="67"/>
      <c r="F103" s="68"/>
      <c r="G103" s="65"/>
      <c r="H103" s="69"/>
      <c r="I103" s="70"/>
      <c r="J103" s="70"/>
      <c r="K103" s="34" t="s">
        <v>65</v>
      </c>
      <c r="L103" s="77">
        <v>202</v>
      </c>
      <c r="M103" s="77"/>
      <c r="N103" s="72"/>
      <c r="O103" s="79" t="s">
        <v>402</v>
      </c>
      <c r="P103" s="81">
        <v>43481.997719907406</v>
      </c>
      <c r="Q103" s="79" t="s">
        <v>499</v>
      </c>
      <c r="R103" s="79"/>
      <c r="S103" s="79"/>
      <c r="T103" s="79"/>
      <c r="U103" s="79"/>
      <c r="V103" s="82" t="s">
        <v>632</v>
      </c>
      <c r="W103" s="81">
        <v>43481.997719907406</v>
      </c>
      <c r="X103" s="82" t="s">
        <v>745</v>
      </c>
      <c r="Y103" s="79"/>
      <c r="Z103" s="79"/>
      <c r="AA103" s="85" t="s">
        <v>908</v>
      </c>
      <c r="AB103" s="85" t="s">
        <v>1022</v>
      </c>
      <c r="AC103" s="79" t="b">
        <v>0</v>
      </c>
      <c r="AD103" s="79">
        <v>1</v>
      </c>
      <c r="AE103" s="85" t="s">
        <v>1118</v>
      </c>
      <c r="AF103" s="79" t="b">
        <v>0</v>
      </c>
      <c r="AG103" s="79" t="s">
        <v>1154</v>
      </c>
      <c r="AH103" s="79"/>
      <c r="AI103" s="85" t="s">
        <v>1072</v>
      </c>
      <c r="AJ103" s="79" t="b">
        <v>0</v>
      </c>
      <c r="AK103" s="79">
        <v>0</v>
      </c>
      <c r="AL103" s="85" t="s">
        <v>1072</v>
      </c>
      <c r="AM103" s="79" t="s">
        <v>1160</v>
      </c>
      <c r="AN103" s="79" t="b">
        <v>0</v>
      </c>
      <c r="AO103" s="85" t="s">
        <v>1022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1</v>
      </c>
      <c r="BG103" s="49">
        <v>33.333333333333336</v>
      </c>
      <c r="BH103" s="48">
        <v>0</v>
      </c>
      <c r="BI103" s="49">
        <v>0</v>
      </c>
      <c r="BJ103" s="48">
        <v>2</v>
      </c>
      <c r="BK103" s="49">
        <v>66.66666666666667</v>
      </c>
      <c r="BL103" s="48">
        <v>3</v>
      </c>
    </row>
    <row r="104" spans="1:64" ht="15">
      <c r="A104" s="64" t="s">
        <v>241</v>
      </c>
      <c r="B104" s="64" t="s">
        <v>358</v>
      </c>
      <c r="C104" s="65"/>
      <c r="D104" s="66"/>
      <c r="E104" s="67"/>
      <c r="F104" s="68"/>
      <c r="G104" s="65"/>
      <c r="H104" s="69"/>
      <c r="I104" s="70"/>
      <c r="J104" s="70"/>
      <c r="K104" s="34" t="s">
        <v>65</v>
      </c>
      <c r="L104" s="77">
        <v>203</v>
      </c>
      <c r="M104" s="77"/>
      <c r="N104" s="72"/>
      <c r="O104" s="79" t="s">
        <v>402</v>
      </c>
      <c r="P104" s="81">
        <v>43441.56783564815</v>
      </c>
      <c r="Q104" s="79" t="s">
        <v>500</v>
      </c>
      <c r="R104" s="79"/>
      <c r="S104" s="79"/>
      <c r="T104" s="79"/>
      <c r="U104" s="79"/>
      <c r="V104" s="82" t="s">
        <v>632</v>
      </c>
      <c r="W104" s="81">
        <v>43441.56783564815</v>
      </c>
      <c r="X104" s="82" t="s">
        <v>746</v>
      </c>
      <c r="Y104" s="79"/>
      <c r="Z104" s="79"/>
      <c r="AA104" s="85" t="s">
        <v>909</v>
      </c>
      <c r="AB104" s="85" t="s">
        <v>1023</v>
      </c>
      <c r="AC104" s="79" t="b">
        <v>0</v>
      </c>
      <c r="AD104" s="79">
        <v>3</v>
      </c>
      <c r="AE104" s="85" t="s">
        <v>1119</v>
      </c>
      <c r="AF104" s="79" t="b">
        <v>0</v>
      </c>
      <c r="AG104" s="79" t="s">
        <v>1154</v>
      </c>
      <c r="AH104" s="79"/>
      <c r="AI104" s="85" t="s">
        <v>1072</v>
      </c>
      <c r="AJ104" s="79" t="b">
        <v>0</v>
      </c>
      <c r="AK104" s="79">
        <v>0</v>
      </c>
      <c r="AL104" s="85" t="s">
        <v>1072</v>
      </c>
      <c r="AM104" s="79" t="s">
        <v>1160</v>
      </c>
      <c r="AN104" s="79" t="b">
        <v>0</v>
      </c>
      <c r="AO104" s="85" t="s">
        <v>1023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1</v>
      </c>
      <c r="BG104" s="49">
        <v>3.7037037037037037</v>
      </c>
      <c r="BH104" s="48">
        <v>0</v>
      </c>
      <c r="BI104" s="49">
        <v>0</v>
      </c>
      <c r="BJ104" s="48">
        <v>26</v>
      </c>
      <c r="BK104" s="49">
        <v>96.29629629629629</v>
      </c>
      <c r="BL104" s="48">
        <v>27</v>
      </c>
    </row>
    <row r="105" spans="1:64" ht="15">
      <c r="A105" s="64" t="s">
        <v>241</v>
      </c>
      <c r="B105" s="64" t="s">
        <v>358</v>
      </c>
      <c r="C105" s="65"/>
      <c r="D105" s="66"/>
      <c r="E105" s="67"/>
      <c r="F105" s="68"/>
      <c r="G105" s="65"/>
      <c r="H105" s="69"/>
      <c r="I105" s="70"/>
      <c r="J105" s="70"/>
      <c r="K105" s="34" t="s">
        <v>65</v>
      </c>
      <c r="L105" s="77">
        <v>204</v>
      </c>
      <c r="M105" s="77"/>
      <c r="N105" s="72"/>
      <c r="O105" s="79" t="s">
        <v>401</v>
      </c>
      <c r="P105" s="81">
        <v>43482.000706018516</v>
      </c>
      <c r="Q105" s="79" t="s">
        <v>501</v>
      </c>
      <c r="R105" s="79"/>
      <c r="S105" s="79"/>
      <c r="T105" s="79"/>
      <c r="U105" s="79"/>
      <c r="V105" s="82" t="s">
        <v>632</v>
      </c>
      <c r="W105" s="81">
        <v>43482.000706018516</v>
      </c>
      <c r="X105" s="82" t="s">
        <v>747</v>
      </c>
      <c r="Y105" s="79"/>
      <c r="Z105" s="79"/>
      <c r="AA105" s="85" t="s">
        <v>910</v>
      </c>
      <c r="AB105" s="85" t="s">
        <v>1024</v>
      </c>
      <c r="AC105" s="79" t="b">
        <v>0</v>
      </c>
      <c r="AD105" s="79">
        <v>1</v>
      </c>
      <c r="AE105" s="85" t="s">
        <v>1120</v>
      </c>
      <c r="AF105" s="79" t="b">
        <v>0</v>
      </c>
      <c r="AG105" s="79" t="s">
        <v>1154</v>
      </c>
      <c r="AH105" s="79"/>
      <c r="AI105" s="85" t="s">
        <v>1072</v>
      </c>
      <c r="AJ105" s="79" t="b">
        <v>0</v>
      </c>
      <c r="AK105" s="79">
        <v>0</v>
      </c>
      <c r="AL105" s="85" t="s">
        <v>1072</v>
      </c>
      <c r="AM105" s="79" t="s">
        <v>1160</v>
      </c>
      <c r="AN105" s="79" t="b">
        <v>0</v>
      </c>
      <c r="AO105" s="85" t="s">
        <v>1024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241</v>
      </c>
      <c r="B106" s="64" t="s">
        <v>360</v>
      </c>
      <c r="C106" s="65"/>
      <c r="D106" s="66"/>
      <c r="E106" s="67"/>
      <c r="F106" s="68"/>
      <c r="G106" s="65"/>
      <c r="H106" s="69"/>
      <c r="I106" s="70"/>
      <c r="J106" s="70"/>
      <c r="K106" s="34" t="s">
        <v>65</v>
      </c>
      <c r="L106" s="77">
        <v>206</v>
      </c>
      <c r="M106" s="77"/>
      <c r="N106" s="72"/>
      <c r="O106" s="79" t="s">
        <v>402</v>
      </c>
      <c r="P106" s="81">
        <v>43483.315567129626</v>
      </c>
      <c r="Q106" s="79" t="s">
        <v>502</v>
      </c>
      <c r="R106" s="79"/>
      <c r="S106" s="79"/>
      <c r="T106" s="79"/>
      <c r="U106" s="79"/>
      <c r="V106" s="82" t="s">
        <v>632</v>
      </c>
      <c r="W106" s="81">
        <v>43483.315567129626</v>
      </c>
      <c r="X106" s="82" t="s">
        <v>748</v>
      </c>
      <c r="Y106" s="79"/>
      <c r="Z106" s="79"/>
      <c r="AA106" s="85" t="s">
        <v>911</v>
      </c>
      <c r="AB106" s="85" t="s">
        <v>1025</v>
      </c>
      <c r="AC106" s="79" t="b">
        <v>0</v>
      </c>
      <c r="AD106" s="79">
        <v>0</v>
      </c>
      <c r="AE106" s="85" t="s">
        <v>1121</v>
      </c>
      <c r="AF106" s="79" t="b">
        <v>0</v>
      </c>
      <c r="AG106" s="79" t="s">
        <v>1154</v>
      </c>
      <c r="AH106" s="79"/>
      <c r="AI106" s="85" t="s">
        <v>1072</v>
      </c>
      <c r="AJ106" s="79" t="b">
        <v>0</v>
      </c>
      <c r="AK106" s="79">
        <v>0</v>
      </c>
      <c r="AL106" s="85" t="s">
        <v>1072</v>
      </c>
      <c r="AM106" s="79" t="s">
        <v>1160</v>
      </c>
      <c r="AN106" s="79" t="b">
        <v>0</v>
      </c>
      <c r="AO106" s="85" t="s">
        <v>1025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6</v>
      </c>
      <c r="BK106" s="49">
        <v>100</v>
      </c>
      <c r="BL106" s="48">
        <v>6</v>
      </c>
    </row>
    <row r="107" spans="1:64" ht="15">
      <c r="A107" s="64" t="s">
        <v>241</v>
      </c>
      <c r="B107" s="64" t="s">
        <v>361</v>
      </c>
      <c r="C107" s="65"/>
      <c r="D107" s="66"/>
      <c r="E107" s="67"/>
      <c r="F107" s="68"/>
      <c r="G107" s="65"/>
      <c r="H107" s="69"/>
      <c r="I107" s="70"/>
      <c r="J107" s="70"/>
      <c r="K107" s="34" t="s">
        <v>65</v>
      </c>
      <c r="L107" s="77">
        <v>207</v>
      </c>
      <c r="M107" s="77"/>
      <c r="N107" s="72"/>
      <c r="O107" s="79" t="s">
        <v>402</v>
      </c>
      <c r="P107" s="81">
        <v>43483.31592592593</v>
      </c>
      <c r="Q107" s="79" t="s">
        <v>503</v>
      </c>
      <c r="R107" s="79"/>
      <c r="S107" s="79"/>
      <c r="T107" s="79"/>
      <c r="U107" s="79"/>
      <c r="V107" s="82" t="s">
        <v>632</v>
      </c>
      <c r="W107" s="81">
        <v>43483.31592592593</v>
      </c>
      <c r="X107" s="82" t="s">
        <v>749</v>
      </c>
      <c r="Y107" s="79"/>
      <c r="Z107" s="79"/>
      <c r="AA107" s="85" t="s">
        <v>912</v>
      </c>
      <c r="AB107" s="85" t="s">
        <v>1026</v>
      </c>
      <c r="AC107" s="79" t="b">
        <v>0</v>
      </c>
      <c r="AD107" s="79">
        <v>4</v>
      </c>
      <c r="AE107" s="85" t="s">
        <v>1122</v>
      </c>
      <c r="AF107" s="79" t="b">
        <v>0</v>
      </c>
      <c r="AG107" s="79" t="s">
        <v>1154</v>
      </c>
      <c r="AH107" s="79"/>
      <c r="AI107" s="85" t="s">
        <v>1072</v>
      </c>
      <c r="AJ107" s="79" t="b">
        <v>0</v>
      </c>
      <c r="AK107" s="79">
        <v>0</v>
      </c>
      <c r="AL107" s="85" t="s">
        <v>1072</v>
      </c>
      <c r="AM107" s="79" t="s">
        <v>1160</v>
      </c>
      <c r="AN107" s="79" t="b">
        <v>0</v>
      </c>
      <c r="AO107" s="85" t="s">
        <v>1026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6</v>
      </c>
      <c r="BK107" s="49">
        <v>100</v>
      </c>
      <c r="BL107" s="48">
        <v>6</v>
      </c>
    </row>
    <row r="108" spans="1:64" ht="15">
      <c r="A108" s="64" t="s">
        <v>241</v>
      </c>
      <c r="B108" s="64" t="s">
        <v>362</v>
      </c>
      <c r="C108" s="65"/>
      <c r="D108" s="66"/>
      <c r="E108" s="67"/>
      <c r="F108" s="68"/>
      <c r="G108" s="65"/>
      <c r="H108" s="69"/>
      <c r="I108" s="70"/>
      <c r="J108" s="70"/>
      <c r="K108" s="34" t="s">
        <v>65</v>
      </c>
      <c r="L108" s="77">
        <v>208</v>
      </c>
      <c r="M108" s="77"/>
      <c r="N108" s="72"/>
      <c r="O108" s="79" t="s">
        <v>401</v>
      </c>
      <c r="P108" s="81">
        <v>43488.348645833335</v>
      </c>
      <c r="Q108" s="79" t="s">
        <v>504</v>
      </c>
      <c r="R108" s="79"/>
      <c r="S108" s="79"/>
      <c r="T108" s="79"/>
      <c r="U108" s="79"/>
      <c r="V108" s="82" t="s">
        <v>632</v>
      </c>
      <c r="W108" s="81">
        <v>43488.348645833335</v>
      </c>
      <c r="X108" s="82" t="s">
        <v>750</v>
      </c>
      <c r="Y108" s="79"/>
      <c r="Z108" s="79"/>
      <c r="AA108" s="85" t="s">
        <v>913</v>
      </c>
      <c r="AB108" s="85" t="s">
        <v>1027</v>
      </c>
      <c r="AC108" s="79" t="b">
        <v>0</v>
      </c>
      <c r="AD108" s="79">
        <v>0</v>
      </c>
      <c r="AE108" s="85" t="s">
        <v>1123</v>
      </c>
      <c r="AF108" s="79" t="b">
        <v>0</v>
      </c>
      <c r="AG108" s="79" t="s">
        <v>1153</v>
      </c>
      <c r="AH108" s="79"/>
      <c r="AI108" s="85" t="s">
        <v>1072</v>
      </c>
      <c r="AJ108" s="79" t="b">
        <v>0</v>
      </c>
      <c r="AK108" s="79">
        <v>0</v>
      </c>
      <c r="AL108" s="85" t="s">
        <v>1072</v>
      </c>
      <c r="AM108" s="79" t="s">
        <v>1160</v>
      </c>
      <c r="AN108" s="79" t="b">
        <v>0</v>
      </c>
      <c r="AO108" s="85" t="s">
        <v>1027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c r="BE108" s="49"/>
      <c r="BF108" s="48"/>
      <c r="BG108" s="49"/>
      <c r="BH108" s="48"/>
      <c r="BI108" s="49"/>
      <c r="BJ108" s="48"/>
      <c r="BK108" s="49"/>
      <c r="BL108" s="48"/>
    </row>
    <row r="109" spans="1:64" ht="15">
      <c r="A109" s="64" t="s">
        <v>241</v>
      </c>
      <c r="B109" s="64" t="s">
        <v>315</v>
      </c>
      <c r="C109" s="65"/>
      <c r="D109" s="66"/>
      <c r="E109" s="67"/>
      <c r="F109" s="68"/>
      <c r="G109" s="65"/>
      <c r="H109" s="69"/>
      <c r="I109" s="70"/>
      <c r="J109" s="70"/>
      <c r="K109" s="34" t="s">
        <v>65</v>
      </c>
      <c r="L109" s="77">
        <v>210</v>
      </c>
      <c r="M109" s="77"/>
      <c r="N109" s="72"/>
      <c r="O109" s="79" t="s">
        <v>402</v>
      </c>
      <c r="P109" s="81">
        <v>43455.64527777778</v>
      </c>
      <c r="Q109" s="79" t="s">
        <v>505</v>
      </c>
      <c r="R109" s="79"/>
      <c r="S109" s="79"/>
      <c r="T109" s="79"/>
      <c r="U109" s="79"/>
      <c r="V109" s="82" t="s">
        <v>632</v>
      </c>
      <c r="W109" s="81">
        <v>43455.64527777778</v>
      </c>
      <c r="X109" s="82" t="s">
        <v>751</v>
      </c>
      <c r="Y109" s="79"/>
      <c r="Z109" s="79"/>
      <c r="AA109" s="85" t="s">
        <v>914</v>
      </c>
      <c r="AB109" s="85" t="s">
        <v>1028</v>
      </c>
      <c r="AC109" s="79" t="b">
        <v>0</v>
      </c>
      <c r="AD109" s="79">
        <v>6</v>
      </c>
      <c r="AE109" s="85" t="s">
        <v>1124</v>
      </c>
      <c r="AF109" s="79" t="b">
        <v>0</v>
      </c>
      <c r="AG109" s="79" t="s">
        <v>1154</v>
      </c>
      <c r="AH109" s="79"/>
      <c r="AI109" s="85" t="s">
        <v>1072</v>
      </c>
      <c r="AJ109" s="79" t="b">
        <v>0</v>
      </c>
      <c r="AK109" s="79">
        <v>0</v>
      </c>
      <c r="AL109" s="85" t="s">
        <v>1072</v>
      </c>
      <c r="AM109" s="79" t="s">
        <v>1160</v>
      </c>
      <c r="AN109" s="79" t="b">
        <v>0</v>
      </c>
      <c r="AO109" s="85" t="s">
        <v>1028</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12</v>
      </c>
      <c r="BD109" s="48">
        <v>0</v>
      </c>
      <c r="BE109" s="49">
        <v>0</v>
      </c>
      <c r="BF109" s="48">
        <v>2</v>
      </c>
      <c r="BG109" s="49">
        <v>13.333333333333334</v>
      </c>
      <c r="BH109" s="48">
        <v>0</v>
      </c>
      <c r="BI109" s="49">
        <v>0</v>
      </c>
      <c r="BJ109" s="48">
        <v>13</v>
      </c>
      <c r="BK109" s="49">
        <v>86.66666666666667</v>
      </c>
      <c r="BL109" s="48">
        <v>15</v>
      </c>
    </row>
    <row r="110" spans="1:64" ht="15">
      <c r="A110" s="64" t="s">
        <v>241</v>
      </c>
      <c r="B110" s="64" t="s">
        <v>315</v>
      </c>
      <c r="C110" s="65"/>
      <c r="D110" s="66"/>
      <c r="E110" s="67"/>
      <c r="F110" s="68"/>
      <c r="G110" s="65"/>
      <c r="H110" s="69"/>
      <c r="I110" s="70"/>
      <c r="J110" s="70"/>
      <c r="K110" s="34" t="s">
        <v>65</v>
      </c>
      <c r="L110" s="77">
        <v>214</v>
      </c>
      <c r="M110" s="77"/>
      <c r="N110" s="72"/>
      <c r="O110" s="79" t="s">
        <v>401</v>
      </c>
      <c r="P110" s="81">
        <v>43489.03582175926</v>
      </c>
      <c r="Q110" s="79" t="s">
        <v>506</v>
      </c>
      <c r="R110" s="79"/>
      <c r="S110" s="79"/>
      <c r="T110" s="79"/>
      <c r="U110" s="79"/>
      <c r="V110" s="82" t="s">
        <v>632</v>
      </c>
      <c r="W110" s="81">
        <v>43489.03582175926</v>
      </c>
      <c r="X110" s="82" t="s">
        <v>752</v>
      </c>
      <c r="Y110" s="79"/>
      <c r="Z110" s="79"/>
      <c r="AA110" s="85" t="s">
        <v>915</v>
      </c>
      <c r="AB110" s="85" t="s">
        <v>1029</v>
      </c>
      <c r="AC110" s="79" t="b">
        <v>0</v>
      </c>
      <c r="AD110" s="79">
        <v>2</v>
      </c>
      <c r="AE110" s="85" t="s">
        <v>1125</v>
      </c>
      <c r="AF110" s="79" t="b">
        <v>0</v>
      </c>
      <c r="AG110" s="79" t="s">
        <v>1154</v>
      </c>
      <c r="AH110" s="79"/>
      <c r="AI110" s="85" t="s">
        <v>1072</v>
      </c>
      <c r="AJ110" s="79" t="b">
        <v>0</v>
      </c>
      <c r="AK110" s="79">
        <v>0</v>
      </c>
      <c r="AL110" s="85" t="s">
        <v>1072</v>
      </c>
      <c r="AM110" s="79" t="s">
        <v>1160</v>
      </c>
      <c r="AN110" s="79" t="b">
        <v>0</v>
      </c>
      <c r="AO110" s="85" t="s">
        <v>1029</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1</v>
      </c>
      <c r="BC110" s="78" t="str">
        <f>REPLACE(INDEX(GroupVertices[Group],MATCH(Edges24[[#This Row],[Vertex 2]],GroupVertices[Vertex],0)),1,1,"")</f>
        <v>12</v>
      </c>
      <c r="BD110" s="48"/>
      <c r="BE110" s="49"/>
      <c r="BF110" s="48"/>
      <c r="BG110" s="49"/>
      <c r="BH110" s="48"/>
      <c r="BI110" s="49"/>
      <c r="BJ110" s="48"/>
      <c r="BK110" s="49"/>
      <c r="BL110" s="48"/>
    </row>
    <row r="111" spans="1:64" ht="15">
      <c r="A111" s="64" t="s">
        <v>241</v>
      </c>
      <c r="B111" s="64" t="s">
        <v>365</v>
      </c>
      <c r="C111" s="65"/>
      <c r="D111" s="66"/>
      <c r="E111" s="67"/>
      <c r="F111" s="68"/>
      <c r="G111" s="65"/>
      <c r="H111" s="69"/>
      <c r="I111" s="70"/>
      <c r="J111" s="70"/>
      <c r="K111" s="34" t="s">
        <v>65</v>
      </c>
      <c r="L111" s="77">
        <v>216</v>
      </c>
      <c r="M111" s="77"/>
      <c r="N111" s="72"/>
      <c r="O111" s="79" t="s">
        <v>401</v>
      </c>
      <c r="P111" s="81">
        <v>43490.857939814814</v>
      </c>
      <c r="Q111" s="79" t="s">
        <v>507</v>
      </c>
      <c r="R111" s="82" t="s">
        <v>580</v>
      </c>
      <c r="S111" s="79" t="s">
        <v>588</v>
      </c>
      <c r="T111" s="79"/>
      <c r="U111" s="79"/>
      <c r="V111" s="82" t="s">
        <v>632</v>
      </c>
      <c r="W111" s="81">
        <v>43490.857939814814</v>
      </c>
      <c r="X111" s="82" t="s">
        <v>753</v>
      </c>
      <c r="Y111" s="79">
        <v>34.1465</v>
      </c>
      <c r="Z111" s="79">
        <v>-118.2539</v>
      </c>
      <c r="AA111" s="85" t="s">
        <v>916</v>
      </c>
      <c r="AB111" s="79"/>
      <c r="AC111" s="79" t="b">
        <v>0</v>
      </c>
      <c r="AD111" s="79">
        <v>6</v>
      </c>
      <c r="AE111" s="85" t="s">
        <v>1072</v>
      </c>
      <c r="AF111" s="79" t="b">
        <v>0</v>
      </c>
      <c r="AG111" s="79" t="s">
        <v>1154</v>
      </c>
      <c r="AH111" s="79"/>
      <c r="AI111" s="85" t="s">
        <v>1072</v>
      </c>
      <c r="AJ111" s="79" t="b">
        <v>0</v>
      </c>
      <c r="AK111" s="79">
        <v>1</v>
      </c>
      <c r="AL111" s="85" t="s">
        <v>1072</v>
      </c>
      <c r="AM111" s="79" t="s">
        <v>1159</v>
      </c>
      <c r="AN111" s="79" t="b">
        <v>0</v>
      </c>
      <c r="AO111" s="85" t="s">
        <v>916</v>
      </c>
      <c r="AP111" s="79" t="s">
        <v>176</v>
      </c>
      <c r="AQ111" s="79">
        <v>0</v>
      </c>
      <c r="AR111" s="79">
        <v>0</v>
      </c>
      <c r="AS111" s="79" t="s">
        <v>1171</v>
      </c>
      <c r="AT111" s="79" t="s">
        <v>1177</v>
      </c>
      <c r="AU111" s="79" t="s">
        <v>1178</v>
      </c>
      <c r="AV111" s="79" t="s">
        <v>1183</v>
      </c>
      <c r="AW111" s="79" t="s">
        <v>1192</v>
      </c>
      <c r="AX111" s="79" t="s">
        <v>1201</v>
      </c>
      <c r="AY111" s="79" t="s">
        <v>1207</v>
      </c>
      <c r="AZ111" s="82" t="s">
        <v>1212</v>
      </c>
      <c r="BA111">
        <v>1</v>
      </c>
      <c r="BB111" s="78" t="str">
        <f>REPLACE(INDEX(GroupVertices[Group],MATCH(Edges24[[#This Row],[Vertex 1]],GroupVertices[Vertex],0)),1,1,"")</f>
        <v>1</v>
      </c>
      <c r="BC111" s="78" t="str">
        <f>REPLACE(INDEX(GroupVertices[Group],MATCH(Edges24[[#This Row],[Vertex 2]],GroupVertices[Vertex],0)),1,1,"")</f>
        <v>1</v>
      </c>
      <c r="BD111" s="48">
        <v>2</v>
      </c>
      <c r="BE111" s="49">
        <v>5.714285714285714</v>
      </c>
      <c r="BF111" s="48">
        <v>3</v>
      </c>
      <c r="BG111" s="49">
        <v>8.571428571428571</v>
      </c>
      <c r="BH111" s="48">
        <v>0</v>
      </c>
      <c r="BI111" s="49">
        <v>0</v>
      </c>
      <c r="BJ111" s="48">
        <v>30</v>
      </c>
      <c r="BK111" s="49">
        <v>85.71428571428571</v>
      </c>
      <c r="BL111" s="48">
        <v>35</v>
      </c>
    </row>
    <row r="112" spans="1:64" ht="15">
      <c r="A112" s="64" t="s">
        <v>241</v>
      </c>
      <c r="B112" s="64" t="s">
        <v>366</v>
      </c>
      <c r="C112" s="65"/>
      <c r="D112" s="66"/>
      <c r="E112" s="67"/>
      <c r="F112" s="68"/>
      <c r="G112" s="65"/>
      <c r="H112" s="69"/>
      <c r="I112" s="70"/>
      <c r="J112" s="70"/>
      <c r="K112" s="34" t="s">
        <v>65</v>
      </c>
      <c r="L112" s="77">
        <v>217</v>
      </c>
      <c r="M112" s="77"/>
      <c r="N112" s="72"/>
      <c r="O112" s="79" t="s">
        <v>402</v>
      </c>
      <c r="P112" s="81">
        <v>43455.04553240741</v>
      </c>
      <c r="Q112" s="79" t="s">
        <v>508</v>
      </c>
      <c r="R112" s="79"/>
      <c r="S112" s="79"/>
      <c r="T112" s="79"/>
      <c r="U112" s="79"/>
      <c r="V112" s="82" t="s">
        <v>632</v>
      </c>
      <c r="W112" s="81">
        <v>43455.04553240741</v>
      </c>
      <c r="X112" s="82" t="s">
        <v>754</v>
      </c>
      <c r="Y112" s="79"/>
      <c r="Z112" s="79"/>
      <c r="AA112" s="85" t="s">
        <v>917</v>
      </c>
      <c r="AB112" s="85" t="s">
        <v>1030</v>
      </c>
      <c r="AC112" s="79" t="b">
        <v>0</v>
      </c>
      <c r="AD112" s="79">
        <v>0</v>
      </c>
      <c r="AE112" s="85" t="s">
        <v>1126</v>
      </c>
      <c r="AF112" s="79" t="b">
        <v>0</v>
      </c>
      <c r="AG112" s="79" t="s">
        <v>1153</v>
      </c>
      <c r="AH112" s="79"/>
      <c r="AI112" s="85" t="s">
        <v>1072</v>
      </c>
      <c r="AJ112" s="79" t="b">
        <v>0</v>
      </c>
      <c r="AK112" s="79">
        <v>0</v>
      </c>
      <c r="AL112" s="85" t="s">
        <v>1072</v>
      </c>
      <c r="AM112" s="79" t="s">
        <v>1160</v>
      </c>
      <c r="AN112" s="79" t="b">
        <v>0</v>
      </c>
      <c r="AO112" s="85" t="s">
        <v>1030</v>
      </c>
      <c r="AP112" s="79" t="s">
        <v>176</v>
      </c>
      <c r="AQ112" s="79">
        <v>0</v>
      </c>
      <c r="AR112" s="79">
        <v>0</v>
      </c>
      <c r="AS112" s="79" t="s">
        <v>1171</v>
      </c>
      <c r="AT112" s="79" t="s">
        <v>1177</v>
      </c>
      <c r="AU112" s="79" t="s">
        <v>1178</v>
      </c>
      <c r="AV112" s="79" t="s">
        <v>1183</v>
      </c>
      <c r="AW112" s="79" t="s">
        <v>1192</v>
      </c>
      <c r="AX112" s="79" t="s">
        <v>1201</v>
      </c>
      <c r="AY112" s="79" t="s">
        <v>1207</v>
      </c>
      <c r="AZ112" s="82" t="s">
        <v>1212</v>
      </c>
      <c r="BA112">
        <v>2</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1</v>
      </c>
      <c r="BK112" s="49">
        <v>100</v>
      </c>
      <c r="BL112" s="48">
        <v>1</v>
      </c>
    </row>
    <row r="113" spans="1:64" ht="15">
      <c r="A113" s="64" t="s">
        <v>241</v>
      </c>
      <c r="B113" s="64" t="s">
        <v>366</v>
      </c>
      <c r="C113" s="65"/>
      <c r="D113" s="66"/>
      <c r="E113" s="67"/>
      <c r="F113" s="68"/>
      <c r="G113" s="65"/>
      <c r="H113" s="69"/>
      <c r="I113" s="70"/>
      <c r="J113" s="70"/>
      <c r="K113" s="34" t="s">
        <v>65</v>
      </c>
      <c r="L113" s="77">
        <v>218</v>
      </c>
      <c r="M113" s="77"/>
      <c r="N113" s="72"/>
      <c r="O113" s="79" t="s">
        <v>402</v>
      </c>
      <c r="P113" s="81">
        <v>43492.35796296296</v>
      </c>
      <c r="Q113" s="79" t="s">
        <v>509</v>
      </c>
      <c r="R113" s="79"/>
      <c r="S113" s="79"/>
      <c r="T113" s="79"/>
      <c r="U113" s="79"/>
      <c r="V113" s="82" t="s">
        <v>632</v>
      </c>
      <c r="W113" s="81">
        <v>43492.35796296296</v>
      </c>
      <c r="X113" s="82" t="s">
        <v>755</v>
      </c>
      <c r="Y113" s="79"/>
      <c r="Z113" s="79"/>
      <c r="AA113" s="85" t="s">
        <v>918</v>
      </c>
      <c r="AB113" s="85" t="s">
        <v>1031</v>
      </c>
      <c r="AC113" s="79" t="b">
        <v>0</v>
      </c>
      <c r="AD113" s="79">
        <v>0</v>
      </c>
      <c r="AE113" s="85" t="s">
        <v>1126</v>
      </c>
      <c r="AF113" s="79" t="b">
        <v>0</v>
      </c>
      <c r="AG113" s="79" t="s">
        <v>1154</v>
      </c>
      <c r="AH113" s="79"/>
      <c r="AI113" s="85" t="s">
        <v>1072</v>
      </c>
      <c r="AJ113" s="79" t="b">
        <v>0</v>
      </c>
      <c r="AK113" s="79">
        <v>0</v>
      </c>
      <c r="AL113" s="85" t="s">
        <v>1072</v>
      </c>
      <c r="AM113" s="79" t="s">
        <v>1160</v>
      </c>
      <c r="AN113" s="79" t="b">
        <v>0</v>
      </c>
      <c r="AO113" s="85" t="s">
        <v>1031</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4</v>
      </c>
      <c r="BK113" s="49">
        <v>100</v>
      </c>
      <c r="BL113" s="48">
        <v>4</v>
      </c>
    </row>
    <row r="114" spans="1:64" ht="15">
      <c r="A114" s="64" t="s">
        <v>241</v>
      </c>
      <c r="B114" s="64" t="s">
        <v>367</v>
      </c>
      <c r="C114" s="65"/>
      <c r="D114" s="66"/>
      <c r="E114" s="67"/>
      <c r="F114" s="68"/>
      <c r="G114" s="65"/>
      <c r="H114" s="69"/>
      <c r="I114" s="70"/>
      <c r="J114" s="70"/>
      <c r="K114" s="34" t="s">
        <v>65</v>
      </c>
      <c r="L114" s="77">
        <v>219</v>
      </c>
      <c r="M114" s="77"/>
      <c r="N114" s="72"/>
      <c r="O114" s="79" t="s">
        <v>402</v>
      </c>
      <c r="P114" s="81">
        <v>43493.75664351852</v>
      </c>
      <c r="Q114" s="79" t="s">
        <v>510</v>
      </c>
      <c r="R114" s="79"/>
      <c r="S114" s="79"/>
      <c r="T114" s="79"/>
      <c r="U114" s="79"/>
      <c r="V114" s="82" t="s">
        <v>632</v>
      </c>
      <c r="W114" s="81">
        <v>43493.75664351852</v>
      </c>
      <c r="X114" s="82" t="s">
        <v>756</v>
      </c>
      <c r="Y114" s="79"/>
      <c r="Z114" s="79"/>
      <c r="AA114" s="85" t="s">
        <v>919</v>
      </c>
      <c r="AB114" s="85" t="s">
        <v>1032</v>
      </c>
      <c r="AC114" s="79" t="b">
        <v>0</v>
      </c>
      <c r="AD114" s="79">
        <v>0</v>
      </c>
      <c r="AE114" s="85" t="s">
        <v>1127</v>
      </c>
      <c r="AF114" s="79" t="b">
        <v>0</v>
      </c>
      <c r="AG114" s="79" t="s">
        <v>1154</v>
      </c>
      <c r="AH114" s="79"/>
      <c r="AI114" s="85" t="s">
        <v>1072</v>
      </c>
      <c r="AJ114" s="79" t="b">
        <v>0</v>
      </c>
      <c r="AK114" s="79">
        <v>0</v>
      </c>
      <c r="AL114" s="85" t="s">
        <v>1072</v>
      </c>
      <c r="AM114" s="79" t="s">
        <v>1160</v>
      </c>
      <c r="AN114" s="79" t="b">
        <v>0</v>
      </c>
      <c r="AO114" s="85" t="s">
        <v>1032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1</v>
      </c>
      <c r="BG114" s="49">
        <v>11.11111111111111</v>
      </c>
      <c r="BH114" s="48">
        <v>0</v>
      </c>
      <c r="BI114" s="49">
        <v>0</v>
      </c>
      <c r="BJ114" s="48">
        <v>8</v>
      </c>
      <c r="BK114" s="49">
        <v>88.88888888888889</v>
      </c>
      <c r="BL114" s="48">
        <v>9</v>
      </c>
    </row>
    <row r="115" spans="1:64" ht="15">
      <c r="A115" s="64" t="s">
        <v>241</v>
      </c>
      <c r="B115" s="64" t="s">
        <v>368</v>
      </c>
      <c r="C115" s="65"/>
      <c r="D115" s="66"/>
      <c r="E115" s="67"/>
      <c r="F115" s="68"/>
      <c r="G115" s="65"/>
      <c r="H115" s="69"/>
      <c r="I115" s="70"/>
      <c r="J115" s="70"/>
      <c r="K115" s="34" t="s">
        <v>65</v>
      </c>
      <c r="L115" s="77">
        <v>220</v>
      </c>
      <c r="M115" s="77"/>
      <c r="N115" s="72"/>
      <c r="O115" s="79" t="s">
        <v>402</v>
      </c>
      <c r="P115" s="81">
        <v>43495.30826388889</v>
      </c>
      <c r="Q115" s="79" t="s">
        <v>511</v>
      </c>
      <c r="R115" s="79"/>
      <c r="S115" s="79"/>
      <c r="T115" s="79"/>
      <c r="U115" s="79"/>
      <c r="V115" s="82" t="s">
        <v>632</v>
      </c>
      <c r="W115" s="81">
        <v>43495.30826388889</v>
      </c>
      <c r="X115" s="82" t="s">
        <v>757</v>
      </c>
      <c r="Y115" s="79"/>
      <c r="Z115" s="79"/>
      <c r="AA115" s="85" t="s">
        <v>920</v>
      </c>
      <c r="AB115" s="85" t="s">
        <v>1033</v>
      </c>
      <c r="AC115" s="79" t="b">
        <v>0</v>
      </c>
      <c r="AD115" s="79">
        <v>1</v>
      </c>
      <c r="AE115" s="85" t="s">
        <v>1128</v>
      </c>
      <c r="AF115" s="79" t="b">
        <v>0</v>
      </c>
      <c r="AG115" s="79" t="s">
        <v>1154</v>
      </c>
      <c r="AH115" s="79"/>
      <c r="AI115" s="85" t="s">
        <v>1072</v>
      </c>
      <c r="AJ115" s="79" t="b">
        <v>0</v>
      </c>
      <c r="AK115" s="79">
        <v>0</v>
      </c>
      <c r="AL115" s="85" t="s">
        <v>1072</v>
      </c>
      <c r="AM115" s="79" t="s">
        <v>1160</v>
      </c>
      <c r="AN115" s="79" t="b">
        <v>0</v>
      </c>
      <c r="AO115" s="85" t="s">
        <v>1033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1</v>
      </c>
      <c r="BE115" s="49">
        <v>7.6923076923076925</v>
      </c>
      <c r="BF115" s="48">
        <v>1</v>
      </c>
      <c r="BG115" s="49">
        <v>7.6923076923076925</v>
      </c>
      <c r="BH115" s="48">
        <v>0</v>
      </c>
      <c r="BI115" s="49">
        <v>0</v>
      </c>
      <c r="BJ115" s="48">
        <v>11</v>
      </c>
      <c r="BK115" s="49">
        <v>84.61538461538461</v>
      </c>
      <c r="BL115" s="48">
        <v>13</v>
      </c>
    </row>
    <row r="116" spans="1:64" ht="15">
      <c r="A116" s="64" t="s">
        <v>241</v>
      </c>
      <c r="B116" s="64" t="s">
        <v>369</v>
      </c>
      <c r="C116" s="65"/>
      <c r="D116" s="66"/>
      <c r="E116" s="67"/>
      <c r="F116" s="68"/>
      <c r="G116" s="65"/>
      <c r="H116" s="69"/>
      <c r="I116" s="70"/>
      <c r="J116" s="70"/>
      <c r="K116" s="34" t="s">
        <v>65</v>
      </c>
      <c r="L116" s="77">
        <v>225</v>
      </c>
      <c r="M116" s="77"/>
      <c r="N116" s="72"/>
      <c r="O116" s="79" t="s">
        <v>402</v>
      </c>
      <c r="P116" s="81">
        <v>43496.687789351854</v>
      </c>
      <c r="Q116" s="79" t="s">
        <v>512</v>
      </c>
      <c r="R116" s="79"/>
      <c r="S116" s="79"/>
      <c r="T116" s="79"/>
      <c r="U116" s="79"/>
      <c r="V116" s="82" t="s">
        <v>632</v>
      </c>
      <c r="W116" s="81">
        <v>43496.687789351854</v>
      </c>
      <c r="X116" s="82" t="s">
        <v>758</v>
      </c>
      <c r="Y116" s="79"/>
      <c r="Z116" s="79"/>
      <c r="AA116" s="85" t="s">
        <v>921</v>
      </c>
      <c r="AB116" s="85" t="s">
        <v>1034</v>
      </c>
      <c r="AC116" s="79" t="b">
        <v>0</v>
      </c>
      <c r="AD116" s="79">
        <v>0</v>
      </c>
      <c r="AE116" s="85" t="s">
        <v>1076</v>
      </c>
      <c r="AF116" s="79" t="b">
        <v>0</v>
      </c>
      <c r="AG116" s="79" t="s">
        <v>1154</v>
      </c>
      <c r="AH116" s="79"/>
      <c r="AI116" s="85" t="s">
        <v>1072</v>
      </c>
      <c r="AJ116" s="79" t="b">
        <v>0</v>
      </c>
      <c r="AK116" s="79">
        <v>0</v>
      </c>
      <c r="AL116" s="85" t="s">
        <v>1072</v>
      </c>
      <c r="AM116" s="79" t="s">
        <v>1160</v>
      </c>
      <c r="AN116" s="79" t="b">
        <v>0</v>
      </c>
      <c r="AO116" s="85" t="s">
        <v>1034</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1</v>
      </c>
      <c r="BC116" s="78" t="str">
        <f>REPLACE(INDEX(GroupVertices[Group],MATCH(Edges24[[#This Row],[Vertex 2]],GroupVertices[Vertex],0)),1,1,"")</f>
        <v>1</v>
      </c>
      <c r="BD116" s="48">
        <v>1</v>
      </c>
      <c r="BE116" s="49">
        <v>9.090909090909092</v>
      </c>
      <c r="BF116" s="48">
        <v>0</v>
      </c>
      <c r="BG116" s="49">
        <v>0</v>
      </c>
      <c r="BH116" s="48">
        <v>0</v>
      </c>
      <c r="BI116" s="49">
        <v>0</v>
      </c>
      <c r="BJ116" s="48">
        <v>10</v>
      </c>
      <c r="BK116" s="49">
        <v>90.9090909090909</v>
      </c>
      <c r="BL116" s="48">
        <v>11</v>
      </c>
    </row>
    <row r="117" spans="1:64" ht="15">
      <c r="A117" s="64" t="s">
        <v>241</v>
      </c>
      <c r="B117" s="64" t="s">
        <v>370</v>
      </c>
      <c r="C117" s="65"/>
      <c r="D117" s="66"/>
      <c r="E117" s="67"/>
      <c r="F117" s="68"/>
      <c r="G117" s="65"/>
      <c r="H117" s="69"/>
      <c r="I117" s="70"/>
      <c r="J117" s="70"/>
      <c r="K117" s="34" t="s">
        <v>65</v>
      </c>
      <c r="L117" s="77">
        <v>226</v>
      </c>
      <c r="M117" s="77"/>
      <c r="N117" s="72"/>
      <c r="O117" s="79" t="s">
        <v>402</v>
      </c>
      <c r="P117" s="81">
        <v>43467.99623842593</v>
      </c>
      <c r="Q117" s="79" t="s">
        <v>513</v>
      </c>
      <c r="R117" s="79"/>
      <c r="S117" s="79"/>
      <c r="T117" s="79"/>
      <c r="U117" s="79"/>
      <c r="V117" s="82" t="s">
        <v>632</v>
      </c>
      <c r="W117" s="81">
        <v>43467.99623842593</v>
      </c>
      <c r="X117" s="82" t="s">
        <v>759</v>
      </c>
      <c r="Y117" s="79"/>
      <c r="Z117" s="79"/>
      <c r="AA117" s="85" t="s">
        <v>922</v>
      </c>
      <c r="AB117" s="85" t="s">
        <v>1035</v>
      </c>
      <c r="AC117" s="79" t="b">
        <v>0</v>
      </c>
      <c r="AD117" s="79">
        <v>1</v>
      </c>
      <c r="AE117" s="85" t="s">
        <v>1129</v>
      </c>
      <c r="AF117" s="79" t="b">
        <v>0</v>
      </c>
      <c r="AG117" s="79" t="s">
        <v>1154</v>
      </c>
      <c r="AH117" s="79"/>
      <c r="AI117" s="85" t="s">
        <v>1072</v>
      </c>
      <c r="AJ117" s="79" t="b">
        <v>0</v>
      </c>
      <c r="AK117" s="79">
        <v>0</v>
      </c>
      <c r="AL117" s="85" t="s">
        <v>1072</v>
      </c>
      <c r="AM117" s="79" t="s">
        <v>1160</v>
      </c>
      <c r="AN117" s="79" t="b">
        <v>0</v>
      </c>
      <c r="AO117" s="85" t="s">
        <v>1035</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1</v>
      </c>
      <c r="BC117" s="78" t="str">
        <f>REPLACE(INDEX(GroupVertices[Group],MATCH(Edges24[[#This Row],[Vertex 2]],GroupVertices[Vertex],0)),1,1,"")</f>
        <v>1</v>
      </c>
      <c r="BD117" s="48">
        <v>3</v>
      </c>
      <c r="BE117" s="49">
        <v>6.25</v>
      </c>
      <c r="BF117" s="48">
        <v>3</v>
      </c>
      <c r="BG117" s="49">
        <v>6.25</v>
      </c>
      <c r="BH117" s="48">
        <v>0</v>
      </c>
      <c r="BI117" s="49">
        <v>0</v>
      </c>
      <c r="BJ117" s="48">
        <v>42</v>
      </c>
      <c r="BK117" s="49">
        <v>87.5</v>
      </c>
      <c r="BL117" s="48">
        <v>48</v>
      </c>
    </row>
    <row r="118" spans="1:64" ht="15">
      <c r="A118" s="64" t="s">
        <v>241</v>
      </c>
      <c r="B118" s="64" t="s">
        <v>370</v>
      </c>
      <c r="C118" s="65"/>
      <c r="D118" s="66"/>
      <c r="E118" s="67"/>
      <c r="F118" s="68"/>
      <c r="G118" s="65"/>
      <c r="H118" s="69"/>
      <c r="I118" s="70"/>
      <c r="J118" s="70"/>
      <c r="K118" s="34" t="s">
        <v>65</v>
      </c>
      <c r="L118" s="77">
        <v>227</v>
      </c>
      <c r="M118" s="77"/>
      <c r="N118" s="72"/>
      <c r="O118" s="79" t="s">
        <v>402</v>
      </c>
      <c r="P118" s="81">
        <v>43497.633425925924</v>
      </c>
      <c r="Q118" s="79" t="s">
        <v>514</v>
      </c>
      <c r="R118" s="79"/>
      <c r="S118" s="79"/>
      <c r="T118" s="79"/>
      <c r="U118" s="79"/>
      <c r="V118" s="82" t="s">
        <v>632</v>
      </c>
      <c r="W118" s="81">
        <v>43497.633425925924</v>
      </c>
      <c r="X118" s="82" t="s">
        <v>760</v>
      </c>
      <c r="Y118" s="79"/>
      <c r="Z118" s="79"/>
      <c r="AA118" s="85" t="s">
        <v>923</v>
      </c>
      <c r="AB118" s="85" t="s">
        <v>1036</v>
      </c>
      <c r="AC118" s="79" t="b">
        <v>0</v>
      </c>
      <c r="AD118" s="79">
        <v>2</v>
      </c>
      <c r="AE118" s="85" t="s">
        <v>1129</v>
      </c>
      <c r="AF118" s="79" t="b">
        <v>0</v>
      </c>
      <c r="AG118" s="79" t="s">
        <v>1155</v>
      </c>
      <c r="AH118" s="79"/>
      <c r="AI118" s="85" t="s">
        <v>1072</v>
      </c>
      <c r="AJ118" s="79" t="b">
        <v>0</v>
      </c>
      <c r="AK118" s="79">
        <v>0</v>
      </c>
      <c r="AL118" s="85" t="s">
        <v>1072</v>
      </c>
      <c r="AM118" s="79" t="s">
        <v>1160</v>
      </c>
      <c r="AN118" s="79" t="b">
        <v>0</v>
      </c>
      <c r="AO118" s="85" t="s">
        <v>1036</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3</v>
      </c>
      <c r="BK118" s="49">
        <v>100</v>
      </c>
      <c r="BL118" s="48">
        <v>3</v>
      </c>
    </row>
    <row r="119" spans="1:64" ht="15">
      <c r="A119" s="64" t="s">
        <v>241</v>
      </c>
      <c r="B119" s="64" t="s">
        <v>310</v>
      </c>
      <c r="C119" s="65"/>
      <c r="D119" s="66"/>
      <c r="E119" s="67"/>
      <c r="F119" s="68"/>
      <c r="G119" s="65"/>
      <c r="H119" s="69"/>
      <c r="I119" s="70"/>
      <c r="J119" s="70"/>
      <c r="K119" s="34" t="s">
        <v>65</v>
      </c>
      <c r="L119" s="77">
        <v>228</v>
      </c>
      <c r="M119" s="77"/>
      <c r="N119" s="72"/>
      <c r="O119" s="79" t="s">
        <v>401</v>
      </c>
      <c r="P119" s="81">
        <v>43497.6390625</v>
      </c>
      <c r="Q119" s="79" t="s">
        <v>515</v>
      </c>
      <c r="R119" s="79"/>
      <c r="S119" s="79"/>
      <c r="T119" s="79"/>
      <c r="U119" s="79"/>
      <c r="V119" s="82" t="s">
        <v>632</v>
      </c>
      <c r="W119" s="81">
        <v>43497.6390625</v>
      </c>
      <c r="X119" s="82" t="s">
        <v>761</v>
      </c>
      <c r="Y119" s="79"/>
      <c r="Z119" s="79"/>
      <c r="AA119" s="85" t="s">
        <v>924</v>
      </c>
      <c r="AB119" s="85" t="s">
        <v>1037</v>
      </c>
      <c r="AC119" s="79" t="b">
        <v>0</v>
      </c>
      <c r="AD119" s="79">
        <v>1</v>
      </c>
      <c r="AE119" s="85" t="s">
        <v>1130</v>
      </c>
      <c r="AF119" s="79" t="b">
        <v>0</v>
      </c>
      <c r="AG119" s="79" t="s">
        <v>1154</v>
      </c>
      <c r="AH119" s="79"/>
      <c r="AI119" s="85" t="s">
        <v>1072</v>
      </c>
      <c r="AJ119" s="79" t="b">
        <v>0</v>
      </c>
      <c r="AK119" s="79">
        <v>0</v>
      </c>
      <c r="AL119" s="85" t="s">
        <v>1072</v>
      </c>
      <c r="AM119" s="79" t="s">
        <v>1160</v>
      </c>
      <c r="AN119" s="79" t="b">
        <v>0</v>
      </c>
      <c r="AO119" s="85" t="s">
        <v>1037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5</v>
      </c>
      <c r="BD119" s="48">
        <v>1</v>
      </c>
      <c r="BE119" s="49">
        <v>10</v>
      </c>
      <c r="BF119" s="48">
        <v>0</v>
      </c>
      <c r="BG119" s="49">
        <v>0</v>
      </c>
      <c r="BH119" s="48">
        <v>0</v>
      </c>
      <c r="BI119" s="49">
        <v>0</v>
      </c>
      <c r="BJ119" s="48">
        <v>9</v>
      </c>
      <c r="BK119" s="49">
        <v>90</v>
      </c>
      <c r="BL119" s="48">
        <v>10</v>
      </c>
    </row>
    <row r="120" spans="1:64" ht="15">
      <c r="A120" s="64" t="s">
        <v>241</v>
      </c>
      <c r="B120" s="64" t="s">
        <v>371</v>
      </c>
      <c r="C120" s="65"/>
      <c r="D120" s="66"/>
      <c r="E120" s="67"/>
      <c r="F120" s="68"/>
      <c r="G120" s="65"/>
      <c r="H120" s="69"/>
      <c r="I120" s="70"/>
      <c r="J120" s="70"/>
      <c r="K120" s="34" t="s">
        <v>65</v>
      </c>
      <c r="L120" s="77">
        <v>229</v>
      </c>
      <c r="M120" s="77"/>
      <c r="N120" s="72"/>
      <c r="O120" s="79" t="s">
        <v>402</v>
      </c>
      <c r="P120" s="81">
        <v>43499.18943287037</v>
      </c>
      <c r="Q120" s="79" t="s">
        <v>516</v>
      </c>
      <c r="R120" s="79"/>
      <c r="S120" s="79"/>
      <c r="T120" s="79"/>
      <c r="U120" s="79"/>
      <c r="V120" s="82" t="s">
        <v>632</v>
      </c>
      <c r="W120" s="81">
        <v>43499.18943287037</v>
      </c>
      <c r="X120" s="82" t="s">
        <v>762</v>
      </c>
      <c r="Y120" s="79"/>
      <c r="Z120" s="79"/>
      <c r="AA120" s="85" t="s">
        <v>925</v>
      </c>
      <c r="AB120" s="85" t="s">
        <v>1038</v>
      </c>
      <c r="AC120" s="79" t="b">
        <v>0</v>
      </c>
      <c r="AD120" s="79">
        <v>2</v>
      </c>
      <c r="AE120" s="85" t="s">
        <v>1131</v>
      </c>
      <c r="AF120" s="79" t="b">
        <v>0</v>
      </c>
      <c r="AG120" s="79" t="s">
        <v>1154</v>
      </c>
      <c r="AH120" s="79"/>
      <c r="AI120" s="85" t="s">
        <v>1072</v>
      </c>
      <c r="AJ120" s="79" t="b">
        <v>0</v>
      </c>
      <c r="AK120" s="79">
        <v>0</v>
      </c>
      <c r="AL120" s="85" t="s">
        <v>1072</v>
      </c>
      <c r="AM120" s="79" t="s">
        <v>1160</v>
      </c>
      <c r="AN120" s="79" t="b">
        <v>0</v>
      </c>
      <c r="AO120" s="85" t="s">
        <v>1038</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1</v>
      </c>
      <c r="BE120" s="49">
        <v>12.5</v>
      </c>
      <c r="BF120" s="48">
        <v>0</v>
      </c>
      <c r="BG120" s="49">
        <v>0</v>
      </c>
      <c r="BH120" s="48">
        <v>0</v>
      </c>
      <c r="BI120" s="49">
        <v>0</v>
      </c>
      <c r="BJ120" s="48">
        <v>7</v>
      </c>
      <c r="BK120" s="49">
        <v>87.5</v>
      </c>
      <c r="BL120" s="48">
        <v>8</v>
      </c>
    </row>
    <row r="121" spans="1:64" ht="15">
      <c r="A121" s="64" t="s">
        <v>241</v>
      </c>
      <c r="B121" s="64" t="s">
        <v>372</v>
      </c>
      <c r="C121" s="65"/>
      <c r="D121" s="66"/>
      <c r="E121" s="67"/>
      <c r="F121" s="68"/>
      <c r="G121" s="65"/>
      <c r="H121" s="69"/>
      <c r="I121" s="70"/>
      <c r="J121" s="70"/>
      <c r="K121" s="34" t="s">
        <v>65</v>
      </c>
      <c r="L121" s="77">
        <v>230</v>
      </c>
      <c r="M121" s="77"/>
      <c r="N121" s="72"/>
      <c r="O121" s="79" t="s">
        <v>402</v>
      </c>
      <c r="P121" s="81">
        <v>43500.28351851852</v>
      </c>
      <c r="Q121" s="79" t="s">
        <v>517</v>
      </c>
      <c r="R121" s="79"/>
      <c r="S121" s="79"/>
      <c r="T121" s="79"/>
      <c r="U121" s="79"/>
      <c r="V121" s="82" t="s">
        <v>632</v>
      </c>
      <c r="W121" s="81">
        <v>43500.28351851852</v>
      </c>
      <c r="X121" s="82" t="s">
        <v>763</v>
      </c>
      <c r="Y121" s="79"/>
      <c r="Z121" s="79"/>
      <c r="AA121" s="85" t="s">
        <v>926</v>
      </c>
      <c r="AB121" s="85" t="s">
        <v>1039</v>
      </c>
      <c r="AC121" s="79" t="b">
        <v>0</v>
      </c>
      <c r="AD121" s="79">
        <v>0</v>
      </c>
      <c r="AE121" s="85" t="s">
        <v>1132</v>
      </c>
      <c r="AF121" s="79" t="b">
        <v>0</v>
      </c>
      <c r="AG121" s="79" t="s">
        <v>1154</v>
      </c>
      <c r="AH121" s="79"/>
      <c r="AI121" s="85" t="s">
        <v>1072</v>
      </c>
      <c r="AJ121" s="79" t="b">
        <v>0</v>
      </c>
      <c r="AK121" s="79">
        <v>0</v>
      </c>
      <c r="AL121" s="85" t="s">
        <v>1072</v>
      </c>
      <c r="AM121" s="79" t="s">
        <v>1160</v>
      </c>
      <c r="AN121" s="79" t="b">
        <v>0</v>
      </c>
      <c r="AO121" s="85" t="s">
        <v>1039</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2</v>
      </c>
      <c r="BG121" s="49">
        <v>6.451612903225806</v>
      </c>
      <c r="BH121" s="48">
        <v>0</v>
      </c>
      <c r="BI121" s="49">
        <v>0</v>
      </c>
      <c r="BJ121" s="48">
        <v>29</v>
      </c>
      <c r="BK121" s="49">
        <v>93.54838709677419</v>
      </c>
      <c r="BL121" s="48">
        <v>31</v>
      </c>
    </row>
    <row r="122" spans="1:64" ht="15">
      <c r="A122" s="64" t="s">
        <v>241</v>
      </c>
      <c r="B122" s="64" t="s">
        <v>373</v>
      </c>
      <c r="C122" s="65"/>
      <c r="D122" s="66"/>
      <c r="E122" s="67"/>
      <c r="F122" s="68"/>
      <c r="G122" s="65"/>
      <c r="H122" s="69"/>
      <c r="I122" s="70"/>
      <c r="J122" s="70"/>
      <c r="K122" s="34" t="s">
        <v>65</v>
      </c>
      <c r="L122" s="77">
        <v>231</v>
      </c>
      <c r="M122" s="77"/>
      <c r="N122" s="72"/>
      <c r="O122" s="79" t="s">
        <v>401</v>
      </c>
      <c r="P122" s="81">
        <v>43500.64980324074</v>
      </c>
      <c r="Q122" s="79" t="s">
        <v>518</v>
      </c>
      <c r="R122" s="79"/>
      <c r="S122" s="79"/>
      <c r="T122" s="79"/>
      <c r="U122" s="79"/>
      <c r="V122" s="82" t="s">
        <v>632</v>
      </c>
      <c r="W122" s="81">
        <v>43500.64980324074</v>
      </c>
      <c r="X122" s="82" t="s">
        <v>764</v>
      </c>
      <c r="Y122" s="79"/>
      <c r="Z122" s="79"/>
      <c r="AA122" s="85" t="s">
        <v>927</v>
      </c>
      <c r="AB122" s="85" t="s">
        <v>1040</v>
      </c>
      <c r="AC122" s="79" t="b">
        <v>0</v>
      </c>
      <c r="AD122" s="79">
        <v>0</v>
      </c>
      <c r="AE122" s="85" t="s">
        <v>1133</v>
      </c>
      <c r="AF122" s="79" t="b">
        <v>0</v>
      </c>
      <c r="AG122" s="79" t="s">
        <v>1154</v>
      </c>
      <c r="AH122" s="79"/>
      <c r="AI122" s="85" t="s">
        <v>1072</v>
      </c>
      <c r="AJ122" s="79" t="b">
        <v>0</v>
      </c>
      <c r="AK122" s="79">
        <v>0</v>
      </c>
      <c r="AL122" s="85" t="s">
        <v>1072</v>
      </c>
      <c r="AM122" s="79" t="s">
        <v>1160</v>
      </c>
      <c r="AN122" s="79" t="b">
        <v>0</v>
      </c>
      <c r="AO122" s="85" t="s">
        <v>1040</v>
      </c>
      <c r="AP122" s="79" t="s">
        <v>176</v>
      </c>
      <c r="AQ122" s="79">
        <v>0</v>
      </c>
      <c r="AR122" s="79">
        <v>0</v>
      </c>
      <c r="AS122" s="79" t="s">
        <v>1171</v>
      </c>
      <c r="AT122" s="79" t="s">
        <v>1177</v>
      </c>
      <c r="AU122" s="79" t="s">
        <v>1178</v>
      </c>
      <c r="AV122" s="79" t="s">
        <v>1183</v>
      </c>
      <c r="AW122" s="79" t="s">
        <v>1192</v>
      </c>
      <c r="AX122" s="79" t="s">
        <v>1201</v>
      </c>
      <c r="AY122" s="79" t="s">
        <v>1207</v>
      </c>
      <c r="AZ122" s="82" t="s">
        <v>1212</v>
      </c>
      <c r="BA122">
        <v>1</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241</v>
      </c>
      <c r="B123" s="64" t="s">
        <v>376</v>
      </c>
      <c r="C123" s="65"/>
      <c r="D123" s="66"/>
      <c r="E123" s="67"/>
      <c r="F123" s="68"/>
      <c r="G123" s="65"/>
      <c r="H123" s="69"/>
      <c r="I123" s="70"/>
      <c r="J123" s="70"/>
      <c r="K123" s="34" t="s">
        <v>65</v>
      </c>
      <c r="L123" s="77">
        <v>234</v>
      </c>
      <c r="M123" s="77"/>
      <c r="N123" s="72"/>
      <c r="O123" s="79" t="s">
        <v>401</v>
      </c>
      <c r="P123" s="81">
        <v>43502.02590277778</v>
      </c>
      <c r="Q123" s="79" t="s">
        <v>519</v>
      </c>
      <c r="R123" s="79"/>
      <c r="S123" s="79"/>
      <c r="T123" s="79"/>
      <c r="U123" s="79"/>
      <c r="V123" s="82" t="s">
        <v>632</v>
      </c>
      <c r="W123" s="81">
        <v>43502.02590277778</v>
      </c>
      <c r="X123" s="82" t="s">
        <v>765</v>
      </c>
      <c r="Y123" s="79"/>
      <c r="Z123" s="79"/>
      <c r="AA123" s="85" t="s">
        <v>928</v>
      </c>
      <c r="AB123" s="85" t="s">
        <v>1041</v>
      </c>
      <c r="AC123" s="79" t="b">
        <v>0</v>
      </c>
      <c r="AD123" s="79">
        <v>2</v>
      </c>
      <c r="AE123" s="85" t="s">
        <v>1130</v>
      </c>
      <c r="AF123" s="79" t="b">
        <v>0</v>
      </c>
      <c r="AG123" s="79" t="s">
        <v>1154</v>
      </c>
      <c r="AH123" s="79"/>
      <c r="AI123" s="85" t="s">
        <v>1072</v>
      </c>
      <c r="AJ123" s="79" t="b">
        <v>0</v>
      </c>
      <c r="AK123" s="79">
        <v>0</v>
      </c>
      <c r="AL123" s="85" t="s">
        <v>1072</v>
      </c>
      <c r="AM123" s="79" t="s">
        <v>1160</v>
      </c>
      <c r="AN123" s="79" t="b">
        <v>0</v>
      </c>
      <c r="AO123" s="85" t="s">
        <v>1041</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1</v>
      </c>
      <c r="BE123" s="49">
        <v>20</v>
      </c>
      <c r="BF123" s="48">
        <v>0</v>
      </c>
      <c r="BG123" s="49">
        <v>0</v>
      </c>
      <c r="BH123" s="48">
        <v>0</v>
      </c>
      <c r="BI123" s="49">
        <v>0</v>
      </c>
      <c r="BJ123" s="48">
        <v>4</v>
      </c>
      <c r="BK123" s="49">
        <v>80</v>
      </c>
      <c r="BL123" s="48">
        <v>5</v>
      </c>
    </row>
    <row r="124" spans="1:64" ht="15">
      <c r="A124" s="64" t="s">
        <v>241</v>
      </c>
      <c r="B124" s="64" t="s">
        <v>255</v>
      </c>
      <c r="C124" s="65"/>
      <c r="D124" s="66"/>
      <c r="E124" s="67"/>
      <c r="F124" s="68"/>
      <c r="G124" s="65"/>
      <c r="H124" s="69"/>
      <c r="I124" s="70"/>
      <c r="J124" s="70"/>
      <c r="K124" s="34" t="s">
        <v>65</v>
      </c>
      <c r="L124" s="77">
        <v>235</v>
      </c>
      <c r="M124" s="77"/>
      <c r="N124" s="72"/>
      <c r="O124" s="79" t="s">
        <v>401</v>
      </c>
      <c r="P124" s="81">
        <v>43438.170439814814</v>
      </c>
      <c r="Q124" s="79" t="s">
        <v>520</v>
      </c>
      <c r="R124" s="79"/>
      <c r="S124" s="79"/>
      <c r="T124" s="79"/>
      <c r="U124" s="79"/>
      <c r="V124" s="82" t="s">
        <v>632</v>
      </c>
      <c r="W124" s="81">
        <v>43438.170439814814</v>
      </c>
      <c r="X124" s="82" t="s">
        <v>766</v>
      </c>
      <c r="Y124" s="79"/>
      <c r="Z124" s="79"/>
      <c r="AA124" s="85" t="s">
        <v>929</v>
      </c>
      <c r="AB124" s="79"/>
      <c r="AC124" s="79" t="b">
        <v>0</v>
      </c>
      <c r="AD124" s="79">
        <v>1</v>
      </c>
      <c r="AE124" s="85" t="s">
        <v>1072</v>
      </c>
      <c r="AF124" s="79" t="b">
        <v>0</v>
      </c>
      <c r="AG124" s="79" t="s">
        <v>1154</v>
      </c>
      <c r="AH124" s="79"/>
      <c r="AI124" s="85" t="s">
        <v>1072</v>
      </c>
      <c r="AJ124" s="79" t="b">
        <v>0</v>
      </c>
      <c r="AK124" s="79">
        <v>0</v>
      </c>
      <c r="AL124" s="85" t="s">
        <v>1072</v>
      </c>
      <c r="AM124" s="79" t="s">
        <v>1160</v>
      </c>
      <c r="AN124" s="79" t="b">
        <v>0</v>
      </c>
      <c r="AO124" s="85" t="s">
        <v>929</v>
      </c>
      <c r="AP124" s="79" t="s">
        <v>176</v>
      </c>
      <c r="AQ124" s="79">
        <v>0</v>
      </c>
      <c r="AR124" s="79">
        <v>0</v>
      </c>
      <c r="AS124" s="79" t="s">
        <v>1171</v>
      </c>
      <c r="AT124" s="79" t="s">
        <v>1177</v>
      </c>
      <c r="AU124" s="79" t="s">
        <v>1178</v>
      </c>
      <c r="AV124" s="79" t="s">
        <v>1183</v>
      </c>
      <c r="AW124" s="79" t="s">
        <v>1192</v>
      </c>
      <c r="AX124" s="79" t="s">
        <v>1201</v>
      </c>
      <c r="AY124" s="79" t="s">
        <v>1207</v>
      </c>
      <c r="AZ124" s="82" t="s">
        <v>1212</v>
      </c>
      <c r="BA124">
        <v>4</v>
      </c>
      <c r="BB124" s="78" t="str">
        <f>REPLACE(INDEX(GroupVertices[Group],MATCH(Edges24[[#This Row],[Vertex 1]],GroupVertices[Vertex],0)),1,1,"")</f>
        <v>1</v>
      </c>
      <c r="BC124" s="78" t="str">
        <f>REPLACE(INDEX(GroupVertices[Group],MATCH(Edges24[[#This Row],[Vertex 2]],GroupVertices[Vertex],0)),1,1,"")</f>
        <v>5</v>
      </c>
      <c r="BD124" s="48">
        <v>2</v>
      </c>
      <c r="BE124" s="49">
        <v>13.333333333333334</v>
      </c>
      <c r="BF124" s="48">
        <v>0</v>
      </c>
      <c r="BG124" s="49">
        <v>0</v>
      </c>
      <c r="BH124" s="48">
        <v>0</v>
      </c>
      <c r="BI124" s="49">
        <v>0</v>
      </c>
      <c r="BJ124" s="48">
        <v>13</v>
      </c>
      <c r="BK124" s="49">
        <v>86.66666666666667</v>
      </c>
      <c r="BL124" s="48">
        <v>15</v>
      </c>
    </row>
    <row r="125" spans="1:64" ht="15">
      <c r="A125" s="64" t="s">
        <v>241</v>
      </c>
      <c r="B125" s="64" t="s">
        <v>255</v>
      </c>
      <c r="C125" s="65"/>
      <c r="D125" s="66"/>
      <c r="E125" s="67"/>
      <c r="F125" s="68"/>
      <c r="G125" s="65"/>
      <c r="H125" s="69"/>
      <c r="I125" s="70"/>
      <c r="J125" s="70"/>
      <c r="K125" s="34" t="s">
        <v>65</v>
      </c>
      <c r="L125" s="77">
        <v>238</v>
      </c>
      <c r="M125" s="77"/>
      <c r="N125" s="72"/>
      <c r="O125" s="79" t="s">
        <v>402</v>
      </c>
      <c r="P125" s="81">
        <v>43449.302453703705</v>
      </c>
      <c r="Q125" s="79" t="s">
        <v>521</v>
      </c>
      <c r="R125" s="79"/>
      <c r="S125" s="79"/>
      <c r="T125" s="79"/>
      <c r="U125" s="79"/>
      <c r="V125" s="82" t="s">
        <v>632</v>
      </c>
      <c r="W125" s="81">
        <v>43449.302453703705</v>
      </c>
      <c r="X125" s="82" t="s">
        <v>767</v>
      </c>
      <c r="Y125" s="79"/>
      <c r="Z125" s="79"/>
      <c r="AA125" s="85" t="s">
        <v>930</v>
      </c>
      <c r="AB125" s="85" t="s">
        <v>1042</v>
      </c>
      <c r="AC125" s="79" t="b">
        <v>0</v>
      </c>
      <c r="AD125" s="79">
        <v>0</v>
      </c>
      <c r="AE125" s="85" t="s">
        <v>1130</v>
      </c>
      <c r="AF125" s="79" t="b">
        <v>0</v>
      </c>
      <c r="AG125" s="79" t="s">
        <v>1154</v>
      </c>
      <c r="AH125" s="79"/>
      <c r="AI125" s="85" t="s">
        <v>1072</v>
      </c>
      <c r="AJ125" s="79" t="b">
        <v>0</v>
      </c>
      <c r="AK125" s="79">
        <v>0</v>
      </c>
      <c r="AL125" s="85" t="s">
        <v>1072</v>
      </c>
      <c r="AM125" s="79" t="s">
        <v>1160</v>
      </c>
      <c r="AN125" s="79" t="b">
        <v>0</v>
      </c>
      <c r="AO125" s="85" t="s">
        <v>1042</v>
      </c>
      <c r="AP125" s="79" t="s">
        <v>176</v>
      </c>
      <c r="AQ125" s="79">
        <v>0</v>
      </c>
      <c r="AR125" s="79">
        <v>0</v>
      </c>
      <c r="AS125" s="79"/>
      <c r="AT125" s="79"/>
      <c r="AU125" s="79"/>
      <c r="AV125" s="79"/>
      <c r="AW125" s="79"/>
      <c r="AX125" s="79"/>
      <c r="AY125" s="79"/>
      <c r="AZ125" s="79"/>
      <c r="BA125">
        <v>8</v>
      </c>
      <c r="BB125" s="78" t="str">
        <f>REPLACE(INDEX(GroupVertices[Group],MATCH(Edges24[[#This Row],[Vertex 1]],GroupVertices[Vertex],0)),1,1,"")</f>
        <v>1</v>
      </c>
      <c r="BC125" s="78" t="str">
        <f>REPLACE(INDEX(GroupVertices[Group],MATCH(Edges24[[#This Row],[Vertex 2]],GroupVertices[Vertex],0)),1,1,"")</f>
        <v>5</v>
      </c>
      <c r="BD125" s="48">
        <v>0</v>
      </c>
      <c r="BE125" s="49">
        <v>0</v>
      </c>
      <c r="BF125" s="48">
        <v>0</v>
      </c>
      <c r="BG125" s="49">
        <v>0</v>
      </c>
      <c r="BH125" s="48">
        <v>0</v>
      </c>
      <c r="BI125" s="49">
        <v>0</v>
      </c>
      <c r="BJ125" s="48">
        <v>8</v>
      </c>
      <c r="BK125" s="49">
        <v>100</v>
      </c>
      <c r="BL125" s="48">
        <v>8</v>
      </c>
    </row>
    <row r="126" spans="1:64" ht="15">
      <c r="A126" s="64" t="s">
        <v>241</v>
      </c>
      <c r="B126" s="64" t="s">
        <v>255</v>
      </c>
      <c r="C126" s="65"/>
      <c r="D126" s="66"/>
      <c r="E126" s="67"/>
      <c r="F126" s="68"/>
      <c r="G126" s="65"/>
      <c r="H126" s="69"/>
      <c r="I126" s="70"/>
      <c r="J126" s="70"/>
      <c r="K126" s="34" t="s">
        <v>65</v>
      </c>
      <c r="L126" s="77">
        <v>241</v>
      </c>
      <c r="M126" s="77"/>
      <c r="N126" s="72"/>
      <c r="O126" s="79" t="s">
        <v>402</v>
      </c>
      <c r="P126" s="81">
        <v>43449.70123842593</v>
      </c>
      <c r="Q126" s="79" t="s">
        <v>522</v>
      </c>
      <c r="R126" s="79"/>
      <c r="S126" s="79"/>
      <c r="T126" s="79"/>
      <c r="U126" s="79"/>
      <c r="V126" s="82" t="s">
        <v>632</v>
      </c>
      <c r="W126" s="81">
        <v>43449.70123842593</v>
      </c>
      <c r="X126" s="82" t="s">
        <v>768</v>
      </c>
      <c r="Y126" s="79"/>
      <c r="Z126" s="79"/>
      <c r="AA126" s="85" t="s">
        <v>931</v>
      </c>
      <c r="AB126" s="85" t="s">
        <v>1043</v>
      </c>
      <c r="AC126" s="79" t="b">
        <v>0</v>
      </c>
      <c r="AD126" s="79">
        <v>0</v>
      </c>
      <c r="AE126" s="85" t="s">
        <v>1130</v>
      </c>
      <c r="AF126" s="79" t="b">
        <v>0</v>
      </c>
      <c r="AG126" s="79" t="s">
        <v>1154</v>
      </c>
      <c r="AH126" s="79"/>
      <c r="AI126" s="85" t="s">
        <v>1072</v>
      </c>
      <c r="AJ126" s="79" t="b">
        <v>0</v>
      </c>
      <c r="AK126" s="79">
        <v>0</v>
      </c>
      <c r="AL126" s="85" t="s">
        <v>1072</v>
      </c>
      <c r="AM126" s="79" t="s">
        <v>1160</v>
      </c>
      <c r="AN126" s="79" t="b">
        <v>0</v>
      </c>
      <c r="AO126" s="85" t="s">
        <v>1043</v>
      </c>
      <c r="AP126" s="79" t="s">
        <v>176</v>
      </c>
      <c r="AQ126" s="79">
        <v>0</v>
      </c>
      <c r="AR126" s="79">
        <v>0</v>
      </c>
      <c r="AS126" s="79"/>
      <c r="AT126" s="79"/>
      <c r="AU126" s="79"/>
      <c r="AV126" s="79"/>
      <c r="AW126" s="79"/>
      <c r="AX126" s="79"/>
      <c r="AY126" s="79"/>
      <c r="AZ126" s="79"/>
      <c r="BA126">
        <v>8</v>
      </c>
      <c r="BB126" s="78" t="str">
        <f>REPLACE(INDEX(GroupVertices[Group],MATCH(Edges24[[#This Row],[Vertex 1]],GroupVertices[Vertex],0)),1,1,"")</f>
        <v>1</v>
      </c>
      <c r="BC126" s="78" t="str">
        <f>REPLACE(INDEX(GroupVertices[Group],MATCH(Edges24[[#This Row],[Vertex 2]],GroupVertices[Vertex],0)),1,1,"")</f>
        <v>5</v>
      </c>
      <c r="BD126" s="48">
        <v>0</v>
      </c>
      <c r="BE126" s="49">
        <v>0</v>
      </c>
      <c r="BF126" s="48">
        <v>0</v>
      </c>
      <c r="BG126" s="49">
        <v>0</v>
      </c>
      <c r="BH126" s="48">
        <v>0</v>
      </c>
      <c r="BI126" s="49">
        <v>0</v>
      </c>
      <c r="BJ126" s="48">
        <v>6</v>
      </c>
      <c r="BK126" s="49">
        <v>100</v>
      </c>
      <c r="BL126" s="48">
        <v>6</v>
      </c>
    </row>
    <row r="127" spans="1:64" ht="15">
      <c r="A127" s="64" t="s">
        <v>241</v>
      </c>
      <c r="B127" s="64" t="s">
        <v>255</v>
      </c>
      <c r="C127" s="65"/>
      <c r="D127" s="66"/>
      <c r="E127" s="67"/>
      <c r="F127" s="68"/>
      <c r="G127" s="65"/>
      <c r="H127" s="69"/>
      <c r="I127" s="70"/>
      <c r="J127" s="70"/>
      <c r="K127" s="34" t="s">
        <v>65</v>
      </c>
      <c r="L127" s="77">
        <v>242</v>
      </c>
      <c r="M127" s="77"/>
      <c r="N127" s="72"/>
      <c r="O127" s="79" t="s">
        <v>402</v>
      </c>
      <c r="P127" s="81">
        <v>43449.7022337963</v>
      </c>
      <c r="Q127" s="79" t="s">
        <v>523</v>
      </c>
      <c r="R127" s="79"/>
      <c r="S127" s="79"/>
      <c r="T127" s="79"/>
      <c r="U127" s="79"/>
      <c r="V127" s="82" t="s">
        <v>632</v>
      </c>
      <c r="W127" s="81">
        <v>43449.7022337963</v>
      </c>
      <c r="X127" s="82" t="s">
        <v>769</v>
      </c>
      <c r="Y127" s="79"/>
      <c r="Z127" s="79"/>
      <c r="AA127" s="85" t="s">
        <v>932</v>
      </c>
      <c r="AB127" s="85" t="s">
        <v>1044</v>
      </c>
      <c r="AC127" s="79" t="b">
        <v>0</v>
      </c>
      <c r="AD127" s="79">
        <v>0</v>
      </c>
      <c r="AE127" s="85" t="s">
        <v>1130</v>
      </c>
      <c r="AF127" s="79" t="b">
        <v>0</v>
      </c>
      <c r="AG127" s="79" t="s">
        <v>1154</v>
      </c>
      <c r="AH127" s="79"/>
      <c r="AI127" s="85" t="s">
        <v>1072</v>
      </c>
      <c r="AJ127" s="79" t="b">
        <v>0</v>
      </c>
      <c r="AK127" s="79">
        <v>0</v>
      </c>
      <c r="AL127" s="85" t="s">
        <v>1072</v>
      </c>
      <c r="AM127" s="79" t="s">
        <v>1160</v>
      </c>
      <c r="AN127" s="79" t="b">
        <v>0</v>
      </c>
      <c r="AO127" s="85" t="s">
        <v>1044</v>
      </c>
      <c r="AP127" s="79" t="s">
        <v>176</v>
      </c>
      <c r="AQ127" s="79">
        <v>0</v>
      </c>
      <c r="AR127" s="79">
        <v>0</v>
      </c>
      <c r="AS127" s="79"/>
      <c r="AT127" s="79"/>
      <c r="AU127" s="79"/>
      <c r="AV127" s="79"/>
      <c r="AW127" s="79"/>
      <c r="AX127" s="79"/>
      <c r="AY127" s="79"/>
      <c r="AZ127" s="79"/>
      <c r="BA127">
        <v>8</v>
      </c>
      <c r="BB127" s="78" t="str">
        <f>REPLACE(INDEX(GroupVertices[Group],MATCH(Edges24[[#This Row],[Vertex 1]],GroupVertices[Vertex],0)),1,1,"")</f>
        <v>1</v>
      </c>
      <c r="BC127" s="78" t="str">
        <f>REPLACE(INDEX(GroupVertices[Group],MATCH(Edges24[[#This Row],[Vertex 2]],GroupVertices[Vertex],0)),1,1,"")</f>
        <v>5</v>
      </c>
      <c r="BD127" s="48">
        <v>1</v>
      </c>
      <c r="BE127" s="49">
        <v>5.2631578947368425</v>
      </c>
      <c r="BF127" s="48">
        <v>1</v>
      </c>
      <c r="BG127" s="49">
        <v>5.2631578947368425</v>
      </c>
      <c r="BH127" s="48">
        <v>0</v>
      </c>
      <c r="BI127" s="49">
        <v>0</v>
      </c>
      <c r="BJ127" s="48">
        <v>17</v>
      </c>
      <c r="BK127" s="49">
        <v>89.47368421052632</v>
      </c>
      <c r="BL127" s="48">
        <v>19</v>
      </c>
    </row>
    <row r="128" spans="1:64" ht="15">
      <c r="A128" s="64" t="s">
        <v>241</v>
      </c>
      <c r="B128" s="64" t="s">
        <v>255</v>
      </c>
      <c r="C128" s="65"/>
      <c r="D128" s="66"/>
      <c r="E128" s="67"/>
      <c r="F128" s="68"/>
      <c r="G128" s="65"/>
      <c r="H128" s="69"/>
      <c r="I128" s="70"/>
      <c r="J128" s="70"/>
      <c r="K128" s="34" t="s">
        <v>65</v>
      </c>
      <c r="L128" s="77">
        <v>243</v>
      </c>
      <c r="M128" s="77"/>
      <c r="N128" s="72"/>
      <c r="O128" s="79" t="s">
        <v>402</v>
      </c>
      <c r="P128" s="81">
        <v>43451.43015046296</v>
      </c>
      <c r="Q128" s="79" t="s">
        <v>524</v>
      </c>
      <c r="R128" s="79"/>
      <c r="S128" s="79"/>
      <c r="T128" s="79"/>
      <c r="U128" s="79"/>
      <c r="V128" s="82" t="s">
        <v>632</v>
      </c>
      <c r="W128" s="81">
        <v>43451.43015046296</v>
      </c>
      <c r="X128" s="82" t="s">
        <v>770</v>
      </c>
      <c r="Y128" s="79"/>
      <c r="Z128" s="79"/>
      <c r="AA128" s="85" t="s">
        <v>933</v>
      </c>
      <c r="AB128" s="85" t="s">
        <v>1045</v>
      </c>
      <c r="AC128" s="79" t="b">
        <v>0</v>
      </c>
      <c r="AD128" s="79">
        <v>1</v>
      </c>
      <c r="AE128" s="85" t="s">
        <v>1130</v>
      </c>
      <c r="AF128" s="79" t="b">
        <v>0</v>
      </c>
      <c r="AG128" s="79" t="s">
        <v>1153</v>
      </c>
      <c r="AH128" s="79"/>
      <c r="AI128" s="85" t="s">
        <v>1072</v>
      </c>
      <c r="AJ128" s="79" t="b">
        <v>0</v>
      </c>
      <c r="AK128" s="79">
        <v>0</v>
      </c>
      <c r="AL128" s="85" t="s">
        <v>1072</v>
      </c>
      <c r="AM128" s="79" t="s">
        <v>1160</v>
      </c>
      <c r="AN128" s="79" t="b">
        <v>0</v>
      </c>
      <c r="AO128" s="85" t="s">
        <v>1045</v>
      </c>
      <c r="AP128" s="79" t="s">
        <v>176</v>
      </c>
      <c r="AQ128" s="79">
        <v>0</v>
      </c>
      <c r="AR128" s="79">
        <v>0</v>
      </c>
      <c r="AS128" s="79"/>
      <c r="AT128" s="79"/>
      <c r="AU128" s="79"/>
      <c r="AV128" s="79"/>
      <c r="AW128" s="79"/>
      <c r="AX128" s="79"/>
      <c r="AY128" s="79"/>
      <c r="AZ128" s="79"/>
      <c r="BA128">
        <v>8</v>
      </c>
      <c r="BB128" s="78" t="str">
        <f>REPLACE(INDEX(GroupVertices[Group],MATCH(Edges24[[#This Row],[Vertex 1]],GroupVertices[Vertex],0)),1,1,"")</f>
        <v>1</v>
      </c>
      <c r="BC128" s="78" t="str">
        <f>REPLACE(INDEX(GroupVertices[Group],MATCH(Edges24[[#This Row],[Vertex 2]],GroupVertices[Vertex],0)),1,1,"")</f>
        <v>5</v>
      </c>
      <c r="BD128" s="48">
        <v>0</v>
      </c>
      <c r="BE128" s="49">
        <v>0</v>
      </c>
      <c r="BF128" s="48">
        <v>0</v>
      </c>
      <c r="BG128" s="49">
        <v>0</v>
      </c>
      <c r="BH128" s="48">
        <v>0</v>
      </c>
      <c r="BI128" s="49">
        <v>0</v>
      </c>
      <c r="BJ128" s="48">
        <v>1</v>
      </c>
      <c r="BK128" s="49">
        <v>100</v>
      </c>
      <c r="BL128" s="48">
        <v>1</v>
      </c>
    </row>
    <row r="129" spans="1:64" ht="15">
      <c r="A129" s="64" t="s">
        <v>241</v>
      </c>
      <c r="B129" s="64" t="s">
        <v>255</v>
      </c>
      <c r="C129" s="65"/>
      <c r="D129" s="66"/>
      <c r="E129" s="67"/>
      <c r="F129" s="68"/>
      <c r="G129" s="65"/>
      <c r="H129" s="69"/>
      <c r="I129" s="70"/>
      <c r="J129" s="70"/>
      <c r="K129" s="34" t="s">
        <v>65</v>
      </c>
      <c r="L129" s="77">
        <v>244</v>
      </c>
      <c r="M129" s="77"/>
      <c r="N129" s="72"/>
      <c r="O129" s="79" t="s">
        <v>402</v>
      </c>
      <c r="P129" s="81">
        <v>43467.72574074074</v>
      </c>
      <c r="Q129" s="79" t="s">
        <v>525</v>
      </c>
      <c r="R129" s="79"/>
      <c r="S129" s="79"/>
      <c r="T129" s="79"/>
      <c r="U129" s="79"/>
      <c r="V129" s="82" t="s">
        <v>632</v>
      </c>
      <c r="W129" s="81">
        <v>43467.72574074074</v>
      </c>
      <c r="X129" s="82" t="s">
        <v>771</v>
      </c>
      <c r="Y129" s="79"/>
      <c r="Z129" s="79"/>
      <c r="AA129" s="85" t="s">
        <v>934</v>
      </c>
      <c r="AB129" s="85" t="s">
        <v>1046</v>
      </c>
      <c r="AC129" s="79" t="b">
        <v>0</v>
      </c>
      <c r="AD129" s="79">
        <v>2</v>
      </c>
      <c r="AE129" s="85" t="s">
        <v>1130</v>
      </c>
      <c r="AF129" s="79" t="b">
        <v>0</v>
      </c>
      <c r="AG129" s="79" t="s">
        <v>1154</v>
      </c>
      <c r="AH129" s="79"/>
      <c r="AI129" s="85" t="s">
        <v>1072</v>
      </c>
      <c r="AJ129" s="79" t="b">
        <v>0</v>
      </c>
      <c r="AK129" s="79">
        <v>0</v>
      </c>
      <c r="AL129" s="85" t="s">
        <v>1072</v>
      </c>
      <c r="AM129" s="79" t="s">
        <v>1160</v>
      </c>
      <c r="AN129" s="79" t="b">
        <v>0</v>
      </c>
      <c r="AO129" s="85" t="s">
        <v>1046</v>
      </c>
      <c r="AP129" s="79" t="s">
        <v>176</v>
      </c>
      <c r="AQ129" s="79">
        <v>0</v>
      </c>
      <c r="AR129" s="79">
        <v>0</v>
      </c>
      <c r="AS129" s="79"/>
      <c r="AT129" s="79"/>
      <c r="AU129" s="79"/>
      <c r="AV129" s="79"/>
      <c r="AW129" s="79"/>
      <c r="AX129" s="79"/>
      <c r="AY129" s="79"/>
      <c r="AZ129" s="79"/>
      <c r="BA129">
        <v>8</v>
      </c>
      <c r="BB129" s="78" t="str">
        <f>REPLACE(INDEX(GroupVertices[Group],MATCH(Edges24[[#This Row],[Vertex 1]],GroupVertices[Vertex],0)),1,1,"")</f>
        <v>1</v>
      </c>
      <c r="BC129" s="78" t="str">
        <f>REPLACE(INDEX(GroupVertices[Group],MATCH(Edges24[[#This Row],[Vertex 2]],GroupVertices[Vertex],0)),1,1,"")</f>
        <v>5</v>
      </c>
      <c r="BD129" s="48">
        <v>4</v>
      </c>
      <c r="BE129" s="49">
        <v>7.407407407407407</v>
      </c>
      <c r="BF129" s="48">
        <v>2</v>
      </c>
      <c r="BG129" s="49">
        <v>3.7037037037037037</v>
      </c>
      <c r="BH129" s="48">
        <v>0</v>
      </c>
      <c r="BI129" s="49">
        <v>0</v>
      </c>
      <c r="BJ129" s="48">
        <v>48</v>
      </c>
      <c r="BK129" s="49">
        <v>88.88888888888889</v>
      </c>
      <c r="BL129" s="48">
        <v>54</v>
      </c>
    </row>
    <row r="130" spans="1:64" ht="15">
      <c r="A130" s="64" t="s">
        <v>241</v>
      </c>
      <c r="B130" s="64" t="s">
        <v>377</v>
      </c>
      <c r="C130" s="65"/>
      <c r="D130" s="66"/>
      <c r="E130" s="67"/>
      <c r="F130" s="68"/>
      <c r="G130" s="65"/>
      <c r="H130" s="69"/>
      <c r="I130" s="70"/>
      <c r="J130" s="70"/>
      <c r="K130" s="34" t="s">
        <v>65</v>
      </c>
      <c r="L130" s="77">
        <v>247</v>
      </c>
      <c r="M130" s="77"/>
      <c r="N130" s="72"/>
      <c r="O130" s="79" t="s">
        <v>401</v>
      </c>
      <c r="P130" s="81">
        <v>43505.76164351852</v>
      </c>
      <c r="Q130" s="79" t="s">
        <v>526</v>
      </c>
      <c r="R130" s="79"/>
      <c r="S130" s="79"/>
      <c r="T130" s="79"/>
      <c r="U130" s="79"/>
      <c r="V130" s="82" t="s">
        <v>632</v>
      </c>
      <c r="W130" s="81">
        <v>43505.76164351852</v>
      </c>
      <c r="X130" s="82" t="s">
        <v>772</v>
      </c>
      <c r="Y130" s="79"/>
      <c r="Z130" s="79"/>
      <c r="AA130" s="85" t="s">
        <v>935</v>
      </c>
      <c r="AB130" s="85" t="s">
        <v>1047</v>
      </c>
      <c r="AC130" s="79" t="b">
        <v>0</v>
      </c>
      <c r="AD130" s="79">
        <v>0</v>
      </c>
      <c r="AE130" s="85" t="s">
        <v>1134</v>
      </c>
      <c r="AF130" s="79" t="b">
        <v>0</v>
      </c>
      <c r="AG130" s="79" t="s">
        <v>1154</v>
      </c>
      <c r="AH130" s="79"/>
      <c r="AI130" s="85" t="s">
        <v>1072</v>
      </c>
      <c r="AJ130" s="79" t="b">
        <v>0</v>
      </c>
      <c r="AK130" s="79">
        <v>0</v>
      </c>
      <c r="AL130" s="85" t="s">
        <v>1072</v>
      </c>
      <c r="AM130" s="79" t="s">
        <v>1160</v>
      </c>
      <c r="AN130" s="79" t="b">
        <v>0</v>
      </c>
      <c r="AO130" s="85" t="s">
        <v>1047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c r="BE130" s="49"/>
      <c r="BF130" s="48"/>
      <c r="BG130" s="49"/>
      <c r="BH130" s="48"/>
      <c r="BI130" s="49"/>
      <c r="BJ130" s="48"/>
      <c r="BK130" s="49"/>
      <c r="BL130" s="48"/>
    </row>
    <row r="131" spans="1:64" ht="15">
      <c r="A131" s="64" t="s">
        <v>241</v>
      </c>
      <c r="B131" s="64" t="s">
        <v>380</v>
      </c>
      <c r="C131" s="65"/>
      <c r="D131" s="66"/>
      <c r="E131" s="67"/>
      <c r="F131" s="68"/>
      <c r="G131" s="65"/>
      <c r="H131" s="69"/>
      <c r="I131" s="70"/>
      <c r="J131" s="70"/>
      <c r="K131" s="34" t="s">
        <v>65</v>
      </c>
      <c r="L131" s="77">
        <v>250</v>
      </c>
      <c r="M131" s="77"/>
      <c r="N131" s="72"/>
      <c r="O131" s="79" t="s">
        <v>402</v>
      </c>
      <c r="P131" s="81">
        <v>43507.70306712963</v>
      </c>
      <c r="Q131" s="79" t="s">
        <v>527</v>
      </c>
      <c r="R131" s="79"/>
      <c r="S131" s="79"/>
      <c r="T131" s="79"/>
      <c r="U131" s="79"/>
      <c r="V131" s="82" t="s">
        <v>632</v>
      </c>
      <c r="W131" s="81">
        <v>43507.70306712963</v>
      </c>
      <c r="X131" s="82" t="s">
        <v>773</v>
      </c>
      <c r="Y131" s="79"/>
      <c r="Z131" s="79"/>
      <c r="AA131" s="85" t="s">
        <v>936</v>
      </c>
      <c r="AB131" s="85" t="s">
        <v>1048</v>
      </c>
      <c r="AC131" s="79" t="b">
        <v>0</v>
      </c>
      <c r="AD131" s="79">
        <v>1</v>
      </c>
      <c r="AE131" s="85" t="s">
        <v>1135</v>
      </c>
      <c r="AF131" s="79" t="b">
        <v>0</v>
      </c>
      <c r="AG131" s="79" t="s">
        <v>1154</v>
      </c>
      <c r="AH131" s="79"/>
      <c r="AI131" s="85" t="s">
        <v>1072</v>
      </c>
      <c r="AJ131" s="79" t="b">
        <v>0</v>
      </c>
      <c r="AK131" s="79">
        <v>0</v>
      </c>
      <c r="AL131" s="85" t="s">
        <v>1072</v>
      </c>
      <c r="AM131" s="79" t="s">
        <v>1160</v>
      </c>
      <c r="AN131" s="79" t="b">
        <v>0</v>
      </c>
      <c r="AO131" s="85" t="s">
        <v>1048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1</v>
      </c>
      <c r="BG131" s="49">
        <v>11.11111111111111</v>
      </c>
      <c r="BH131" s="48">
        <v>0</v>
      </c>
      <c r="BI131" s="49">
        <v>0</v>
      </c>
      <c r="BJ131" s="48">
        <v>8</v>
      </c>
      <c r="BK131" s="49">
        <v>88.88888888888889</v>
      </c>
      <c r="BL131" s="48">
        <v>9</v>
      </c>
    </row>
    <row r="132" spans="1:64" ht="15">
      <c r="A132" s="64" t="s">
        <v>251</v>
      </c>
      <c r="B132" s="64" t="s">
        <v>381</v>
      </c>
      <c r="C132" s="65"/>
      <c r="D132" s="66"/>
      <c r="E132" s="67"/>
      <c r="F132" s="68"/>
      <c r="G132" s="65"/>
      <c r="H132" s="69"/>
      <c r="I132" s="70"/>
      <c r="J132" s="70"/>
      <c r="K132" s="34" t="s">
        <v>65</v>
      </c>
      <c r="L132" s="77">
        <v>251</v>
      </c>
      <c r="M132" s="77"/>
      <c r="N132" s="72"/>
      <c r="O132" s="79" t="s">
        <v>401</v>
      </c>
      <c r="P132" s="81">
        <v>43509.05579861111</v>
      </c>
      <c r="Q132" s="79" t="s">
        <v>528</v>
      </c>
      <c r="R132" s="79"/>
      <c r="S132" s="79"/>
      <c r="T132" s="79"/>
      <c r="U132" s="79"/>
      <c r="V132" s="82" t="s">
        <v>642</v>
      </c>
      <c r="W132" s="81">
        <v>43509.05579861111</v>
      </c>
      <c r="X132" s="82" t="s">
        <v>774</v>
      </c>
      <c r="Y132" s="79"/>
      <c r="Z132" s="79"/>
      <c r="AA132" s="85" t="s">
        <v>937</v>
      </c>
      <c r="AB132" s="85" t="s">
        <v>938</v>
      </c>
      <c r="AC132" s="79" t="b">
        <v>0</v>
      </c>
      <c r="AD132" s="79">
        <v>0</v>
      </c>
      <c r="AE132" s="85" t="s">
        <v>1071</v>
      </c>
      <c r="AF132" s="79" t="b">
        <v>0</v>
      </c>
      <c r="AG132" s="79" t="s">
        <v>1154</v>
      </c>
      <c r="AH132" s="79"/>
      <c r="AI132" s="85" t="s">
        <v>1072</v>
      </c>
      <c r="AJ132" s="79" t="b">
        <v>0</v>
      </c>
      <c r="AK132" s="79">
        <v>0</v>
      </c>
      <c r="AL132" s="85" t="s">
        <v>1072</v>
      </c>
      <c r="AM132" s="79" t="s">
        <v>1161</v>
      </c>
      <c r="AN132" s="79" t="b">
        <v>0</v>
      </c>
      <c r="AO132" s="85" t="s">
        <v>938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4</v>
      </c>
      <c r="BC132" s="78" t="str">
        <f>REPLACE(INDEX(GroupVertices[Group],MATCH(Edges24[[#This Row],[Vertex 2]],GroupVertices[Vertex],0)),1,1,"")</f>
        <v>4</v>
      </c>
      <c r="BD132" s="48">
        <v>1</v>
      </c>
      <c r="BE132" s="49">
        <v>16.666666666666668</v>
      </c>
      <c r="BF132" s="48">
        <v>0</v>
      </c>
      <c r="BG132" s="49">
        <v>0</v>
      </c>
      <c r="BH132" s="48">
        <v>0</v>
      </c>
      <c r="BI132" s="49">
        <v>0</v>
      </c>
      <c r="BJ132" s="48">
        <v>5</v>
      </c>
      <c r="BK132" s="49">
        <v>83.33333333333333</v>
      </c>
      <c r="BL132" s="48">
        <v>6</v>
      </c>
    </row>
    <row r="133" spans="1:64" ht="15">
      <c r="A133" s="64" t="s">
        <v>241</v>
      </c>
      <c r="B133" s="64" t="s">
        <v>381</v>
      </c>
      <c r="C133" s="65"/>
      <c r="D133" s="66"/>
      <c r="E133" s="67"/>
      <c r="F133" s="68"/>
      <c r="G133" s="65"/>
      <c r="H133" s="69"/>
      <c r="I133" s="70"/>
      <c r="J133" s="70"/>
      <c r="K133" s="34" t="s">
        <v>65</v>
      </c>
      <c r="L133" s="77">
        <v>252</v>
      </c>
      <c r="M133" s="77"/>
      <c r="N133" s="72"/>
      <c r="O133" s="79" t="s">
        <v>401</v>
      </c>
      <c r="P133" s="81">
        <v>43509.035844907405</v>
      </c>
      <c r="Q133" s="79" t="s">
        <v>529</v>
      </c>
      <c r="R133" s="79"/>
      <c r="S133" s="79"/>
      <c r="T133" s="79"/>
      <c r="U133" s="79"/>
      <c r="V133" s="82" t="s">
        <v>632</v>
      </c>
      <c r="W133" s="81">
        <v>43509.035844907405</v>
      </c>
      <c r="X133" s="82" t="s">
        <v>775</v>
      </c>
      <c r="Y133" s="79"/>
      <c r="Z133" s="79"/>
      <c r="AA133" s="85" t="s">
        <v>938</v>
      </c>
      <c r="AB133" s="85" t="s">
        <v>1049</v>
      </c>
      <c r="AC133" s="79" t="b">
        <v>0</v>
      </c>
      <c r="AD133" s="79">
        <v>0</v>
      </c>
      <c r="AE133" s="85" t="s">
        <v>1136</v>
      </c>
      <c r="AF133" s="79" t="b">
        <v>0</v>
      </c>
      <c r="AG133" s="79" t="s">
        <v>1154</v>
      </c>
      <c r="AH133" s="79"/>
      <c r="AI133" s="85" t="s">
        <v>1072</v>
      </c>
      <c r="AJ133" s="79" t="b">
        <v>0</v>
      </c>
      <c r="AK133" s="79">
        <v>0</v>
      </c>
      <c r="AL133" s="85" t="s">
        <v>1072</v>
      </c>
      <c r="AM133" s="79" t="s">
        <v>1160</v>
      </c>
      <c r="AN133" s="79" t="b">
        <v>0</v>
      </c>
      <c r="AO133" s="85" t="s">
        <v>1049</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4</v>
      </c>
      <c r="BD133" s="48">
        <v>2</v>
      </c>
      <c r="BE133" s="49">
        <v>7.407407407407407</v>
      </c>
      <c r="BF133" s="48">
        <v>0</v>
      </c>
      <c r="BG133" s="49">
        <v>0</v>
      </c>
      <c r="BH133" s="48">
        <v>0</v>
      </c>
      <c r="BI133" s="49">
        <v>0</v>
      </c>
      <c r="BJ133" s="48">
        <v>25</v>
      </c>
      <c r="BK133" s="49">
        <v>92.5925925925926</v>
      </c>
      <c r="BL133" s="48">
        <v>27</v>
      </c>
    </row>
    <row r="134" spans="1:64" ht="15">
      <c r="A134" s="64" t="s">
        <v>241</v>
      </c>
      <c r="B134" s="64" t="s">
        <v>382</v>
      </c>
      <c r="C134" s="65"/>
      <c r="D134" s="66"/>
      <c r="E134" s="67"/>
      <c r="F134" s="68"/>
      <c r="G134" s="65"/>
      <c r="H134" s="69"/>
      <c r="I134" s="70"/>
      <c r="J134" s="70"/>
      <c r="K134" s="34" t="s">
        <v>65</v>
      </c>
      <c r="L134" s="77">
        <v>253</v>
      </c>
      <c r="M134" s="77"/>
      <c r="N134" s="72"/>
      <c r="O134" s="79" t="s">
        <v>402</v>
      </c>
      <c r="P134" s="81">
        <v>43510.379155092596</v>
      </c>
      <c r="Q134" s="79" t="s">
        <v>530</v>
      </c>
      <c r="R134" s="79"/>
      <c r="S134" s="79"/>
      <c r="T134" s="79"/>
      <c r="U134" s="79"/>
      <c r="V134" s="82" t="s">
        <v>632</v>
      </c>
      <c r="W134" s="81">
        <v>43510.379155092596</v>
      </c>
      <c r="X134" s="82" t="s">
        <v>776</v>
      </c>
      <c r="Y134" s="79"/>
      <c r="Z134" s="79"/>
      <c r="AA134" s="85" t="s">
        <v>939</v>
      </c>
      <c r="AB134" s="85" t="s">
        <v>1050</v>
      </c>
      <c r="AC134" s="79" t="b">
        <v>0</v>
      </c>
      <c r="AD134" s="79">
        <v>0</v>
      </c>
      <c r="AE134" s="85" t="s">
        <v>1137</v>
      </c>
      <c r="AF134" s="79" t="b">
        <v>0</v>
      </c>
      <c r="AG134" s="79" t="s">
        <v>1154</v>
      </c>
      <c r="AH134" s="79"/>
      <c r="AI134" s="85" t="s">
        <v>1072</v>
      </c>
      <c r="AJ134" s="79" t="b">
        <v>0</v>
      </c>
      <c r="AK134" s="79">
        <v>0</v>
      </c>
      <c r="AL134" s="85" t="s">
        <v>1072</v>
      </c>
      <c r="AM134" s="79" t="s">
        <v>1160</v>
      </c>
      <c r="AN134" s="79" t="b">
        <v>0</v>
      </c>
      <c r="AO134" s="85" t="s">
        <v>1050</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1</v>
      </c>
      <c r="BG134" s="49">
        <v>7.6923076923076925</v>
      </c>
      <c r="BH134" s="48">
        <v>0</v>
      </c>
      <c r="BI134" s="49">
        <v>0</v>
      </c>
      <c r="BJ134" s="48">
        <v>12</v>
      </c>
      <c r="BK134" s="49">
        <v>92.3076923076923</v>
      </c>
      <c r="BL134" s="48">
        <v>13</v>
      </c>
    </row>
    <row r="135" spans="1:64" ht="15">
      <c r="A135" s="64" t="s">
        <v>241</v>
      </c>
      <c r="B135" s="64" t="s">
        <v>383</v>
      </c>
      <c r="C135" s="65"/>
      <c r="D135" s="66"/>
      <c r="E135" s="67"/>
      <c r="F135" s="68"/>
      <c r="G135" s="65"/>
      <c r="H135" s="69"/>
      <c r="I135" s="70"/>
      <c r="J135" s="70"/>
      <c r="K135" s="34" t="s">
        <v>65</v>
      </c>
      <c r="L135" s="77">
        <v>254</v>
      </c>
      <c r="M135" s="77"/>
      <c r="N135" s="72"/>
      <c r="O135" s="79" t="s">
        <v>402</v>
      </c>
      <c r="P135" s="81">
        <v>43510.65981481481</v>
      </c>
      <c r="Q135" s="79" t="s">
        <v>531</v>
      </c>
      <c r="R135" s="79"/>
      <c r="S135" s="79"/>
      <c r="T135" s="79"/>
      <c r="U135" s="79"/>
      <c r="V135" s="82" t="s">
        <v>632</v>
      </c>
      <c r="W135" s="81">
        <v>43510.65981481481</v>
      </c>
      <c r="X135" s="82" t="s">
        <v>777</v>
      </c>
      <c r="Y135" s="79"/>
      <c r="Z135" s="79"/>
      <c r="AA135" s="85" t="s">
        <v>940</v>
      </c>
      <c r="AB135" s="85" t="s">
        <v>1051</v>
      </c>
      <c r="AC135" s="79" t="b">
        <v>0</v>
      </c>
      <c r="AD135" s="79">
        <v>0</v>
      </c>
      <c r="AE135" s="85" t="s">
        <v>1138</v>
      </c>
      <c r="AF135" s="79" t="b">
        <v>0</v>
      </c>
      <c r="AG135" s="79" t="s">
        <v>1154</v>
      </c>
      <c r="AH135" s="79"/>
      <c r="AI135" s="85" t="s">
        <v>1072</v>
      </c>
      <c r="AJ135" s="79" t="b">
        <v>0</v>
      </c>
      <c r="AK135" s="79">
        <v>0</v>
      </c>
      <c r="AL135" s="85" t="s">
        <v>1072</v>
      </c>
      <c r="AM135" s="79" t="s">
        <v>1160</v>
      </c>
      <c r="AN135" s="79" t="b">
        <v>0</v>
      </c>
      <c r="AO135" s="85" t="s">
        <v>1051</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6</v>
      </c>
      <c r="BK135" s="49">
        <v>100</v>
      </c>
      <c r="BL135" s="48">
        <v>6</v>
      </c>
    </row>
    <row r="136" spans="1:64" ht="15">
      <c r="A136" s="64" t="s">
        <v>241</v>
      </c>
      <c r="B136" s="64" t="s">
        <v>384</v>
      </c>
      <c r="C136" s="65"/>
      <c r="D136" s="66"/>
      <c r="E136" s="67"/>
      <c r="F136" s="68"/>
      <c r="G136" s="65"/>
      <c r="H136" s="69"/>
      <c r="I136" s="70"/>
      <c r="J136" s="70"/>
      <c r="K136" s="34" t="s">
        <v>65</v>
      </c>
      <c r="L136" s="77">
        <v>255</v>
      </c>
      <c r="M136" s="77"/>
      <c r="N136" s="72"/>
      <c r="O136" s="79" t="s">
        <v>401</v>
      </c>
      <c r="P136" s="81">
        <v>43511.10236111111</v>
      </c>
      <c r="Q136" s="79" t="s">
        <v>532</v>
      </c>
      <c r="R136" s="79"/>
      <c r="S136" s="79"/>
      <c r="T136" s="79"/>
      <c r="U136" s="79"/>
      <c r="V136" s="82" t="s">
        <v>632</v>
      </c>
      <c r="W136" s="81">
        <v>43511.10236111111</v>
      </c>
      <c r="X136" s="82" t="s">
        <v>778</v>
      </c>
      <c r="Y136" s="79"/>
      <c r="Z136" s="79"/>
      <c r="AA136" s="85" t="s">
        <v>941</v>
      </c>
      <c r="AB136" s="85" t="s">
        <v>1052</v>
      </c>
      <c r="AC136" s="79" t="b">
        <v>0</v>
      </c>
      <c r="AD136" s="79">
        <v>1</v>
      </c>
      <c r="AE136" s="85" t="s">
        <v>1139</v>
      </c>
      <c r="AF136" s="79" t="b">
        <v>0</v>
      </c>
      <c r="AG136" s="79" t="s">
        <v>1154</v>
      </c>
      <c r="AH136" s="79"/>
      <c r="AI136" s="85" t="s">
        <v>1072</v>
      </c>
      <c r="AJ136" s="79" t="b">
        <v>0</v>
      </c>
      <c r="AK136" s="79">
        <v>0</v>
      </c>
      <c r="AL136" s="85" t="s">
        <v>1072</v>
      </c>
      <c r="AM136" s="79" t="s">
        <v>1160</v>
      </c>
      <c r="AN136" s="79" t="b">
        <v>0</v>
      </c>
      <c r="AO136" s="85" t="s">
        <v>1052</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241</v>
      </c>
      <c r="B137" s="64" t="s">
        <v>386</v>
      </c>
      <c r="C137" s="65"/>
      <c r="D137" s="66"/>
      <c r="E137" s="67"/>
      <c r="F137" s="68"/>
      <c r="G137" s="65"/>
      <c r="H137" s="69"/>
      <c r="I137" s="70"/>
      <c r="J137" s="70"/>
      <c r="K137" s="34" t="s">
        <v>65</v>
      </c>
      <c r="L137" s="77">
        <v>257</v>
      </c>
      <c r="M137" s="77"/>
      <c r="N137" s="72"/>
      <c r="O137" s="79" t="s">
        <v>402</v>
      </c>
      <c r="P137" s="81">
        <v>43511.14184027778</v>
      </c>
      <c r="Q137" s="79" t="s">
        <v>533</v>
      </c>
      <c r="R137" s="79"/>
      <c r="S137" s="79"/>
      <c r="T137" s="79"/>
      <c r="U137" s="79"/>
      <c r="V137" s="82" t="s">
        <v>632</v>
      </c>
      <c r="W137" s="81">
        <v>43511.14184027778</v>
      </c>
      <c r="X137" s="82" t="s">
        <v>779</v>
      </c>
      <c r="Y137" s="79"/>
      <c r="Z137" s="79"/>
      <c r="AA137" s="85" t="s">
        <v>942</v>
      </c>
      <c r="AB137" s="85" t="s">
        <v>1053</v>
      </c>
      <c r="AC137" s="79" t="b">
        <v>0</v>
      </c>
      <c r="AD137" s="79">
        <v>2</v>
      </c>
      <c r="AE137" s="85" t="s">
        <v>1140</v>
      </c>
      <c r="AF137" s="79" t="b">
        <v>0</v>
      </c>
      <c r="AG137" s="79" t="s">
        <v>1154</v>
      </c>
      <c r="AH137" s="79"/>
      <c r="AI137" s="85" t="s">
        <v>1072</v>
      </c>
      <c r="AJ137" s="79" t="b">
        <v>0</v>
      </c>
      <c r="AK137" s="79">
        <v>0</v>
      </c>
      <c r="AL137" s="85" t="s">
        <v>1072</v>
      </c>
      <c r="AM137" s="79" t="s">
        <v>1160</v>
      </c>
      <c r="AN137" s="79" t="b">
        <v>0</v>
      </c>
      <c r="AO137" s="85" t="s">
        <v>1053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5</v>
      </c>
      <c r="BK137" s="49">
        <v>100</v>
      </c>
      <c r="BL137" s="48">
        <v>5</v>
      </c>
    </row>
    <row r="138" spans="1:64" ht="15">
      <c r="A138" s="64" t="s">
        <v>241</v>
      </c>
      <c r="B138" s="64" t="s">
        <v>243</v>
      </c>
      <c r="C138" s="65"/>
      <c r="D138" s="66"/>
      <c r="E138" s="67"/>
      <c r="F138" s="68"/>
      <c r="G138" s="65"/>
      <c r="H138" s="69"/>
      <c r="I138" s="70"/>
      <c r="J138" s="70"/>
      <c r="K138" s="34" t="s">
        <v>66</v>
      </c>
      <c r="L138" s="77">
        <v>261</v>
      </c>
      <c r="M138" s="77"/>
      <c r="N138" s="72"/>
      <c r="O138" s="79" t="s">
        <v>401</v>
      </c>
      <c r="P138" s="81">
        <v>43511.14236111111</v>
      </c>
      <c r="Q138" s="79" t="s">
        <v>534</v>
      </c>
      <c r="R138" s="79"/>
      <c r="S138" s="79"/>
      <c r="T138" s="79" t="s">
        <v>601</v>
      </c>
      <c r="U138" s="79"/>
      <c r="V138" s="82" t="s">
        <v>632</v>
      </c>
      <c r="W138" s="81">
        <v>43511.14236111111</v>
      </c>
      <c r="X138" s="82" t="s">
        <v>780</v>
      </c>
      <c r="Y138" s="79"/>
      <c r="Z138" s="79"/>
      <c r="AA138" s="85" t="s">
        <v>943</v>
      </c>
      <c r="AB138" s="85" t="s">
        <v>1054</v>
      </c>
      <c r="AC138" s="79" t="b">
        <v>0</v>
      </c>
      <c r="AD138" s="79">
        <v>2</v>
      </c>
      <c r="AE138" s="85" t="s">
        <v>1141</v>
      </c>
      <c r="AF138" s="79" t="b">
        <v>0</v>
      </c>
      <c r="AG138" s="79" t="s">
        <v>1154</v>
      </c>
      <c r="AH138" s="79"/>
      <c r="AI138" s="85" t="s">
        <v>1072</v>
      </c>
      <c r="AJ138" s="79" t="b">
        <v>0</v>
      </c>
      <c r="AK138" s="79">
        <v>0</v>
      </c>
      <c r="AL138" s="85" t="s">
        <v>1072</v>
      </c>
      <c r="AM138" s="79" t="s">
        <v>1160</v>
      </c>
      <c r="AN138" s="79" t="b">
        <v>0</v>
      </c>
      <c r="AO138" s="85" t="s">
        <v>1054</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1</v>
      </c>
      <c r="BC138" s="78" t="str">
        <f>REPLACE(INDEX(GroupVertices[Group],MATCH(Edges24[[#This Row],[Vertex 2]],GroupVertices[Vertex],0)),1,1,"")</f>
        <v>8</v>
      </c>
      <c r="BD138" s="48"/>
      <c r="BE138" s="49"/>
      <c r="BF138" s="48"/>
      <c r="BG138" s="49"/>
      <c r="BH138" s="48"/>
      <c r="BI138" s="49"/>
      <c r="BJ138" s="48"/>
      <c r="BK138" s="49"/>
      <c r="BL138" s="48"/>
    </row>
    <row r="139" spans="1:64" ht="15">
      <c r="A139" s="64" t="s">
        <v>241</v>
      </c>
      <c r="B139" s="64" t="s">
        <v>388</v>
      </c>
      <c r="C139" s="65"/>
      <c r="D139" s="66"/>
      <c r="E139" s="67"/>
      <c r="F139" s="68"/>
      <c r="G139" s="65"/>
      <c r="H139" s="69"/>
      <c r="I139" s="70"/>
      <c r="J139" s="70"/>
      <c r="K139" s="34" t="s">
        <v>65</v>
      </c>
      <c r="L139" s="77">
        <v>263</v>
      </c>
      <c r="M139" s="77"/>
      <c r="N139" s="72"/>
      <c r="O139" s="79" t="s">
        <v>402</v>
      </c>
      <c r="P139" s="81">
        <v>43511.74421296296</v>
      </c>
      <c r="Q139" s="79" t="s">
        <v>535</v>
      </c>
      <c r="R139" s="82" t="s">
        <v>581</v>
      </c>
      <c r="S139" s="79" t="s">
        <v>591</v>
      </c>
      <c r="T139" s="79"/>
      <c r="U139" s="79"/>
      <c r="V139" s="82" t="s">
        <v>632</v>
      </c>
      <c r="W139" s="81">
        <v>43511.74421296296</v>
      </c>
      <c r="X139" s="82" t="s">
        <v>781</v>
      </c>
      <c r="Y139" s="79"/>
      <c r="Z139" s="79"/>
      <c r="AA139" s="85" t="s">
        <v>944</v>
      </c>
      <c r="AB139" s="85" t="s">
        <v>1055</v>
      </c>
      <c r="AC139" s="79" t="b">
        <v>0</v>
      </c>
      <c r="AD139" s="79">
        <v>0</v>
      </c>
      <c r="AE139" s="85" t="s">
        <v>1142</v>
      </c>
      <c r="AF139" s="79" t="b">
        <v>0</v>
      </c>
      <c r="AG139" s="79" t="s">
        <v>1154</v>
      </c>
      <c r="AH139" s="79"/>
      <c r="AI139" s="85" t="s">
        <v>1072</v>
      </c>
      <c r="AJ139" s="79" t="b">
        <v>0</v>
      </c>
      <c r="AK139" s="79">
        <v>0</v>
      </c>
      <c r="AL139" s="85" t="s">
        <v>1072</v>
      </c>
      <c r="AM139" s="79" t="s">
        <v>1160</v>
      </c>
      <c r="AN139" s="79" t="b">
        <v>0</v>
      </c>
      <c r="AO139" s="85" t="s">
        <v>1055</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1</v>
      </c>
      <c r="BE139" s="49">
        <v>5</v>
      </c>
      <c r="BF139" s="48">
        <v>0</v>
      </c>
      <c r="BG139" s="49">
        <v>0</v>
      </c>
      <c r="BH139" s="48">
        <v>0</v>
      </c>
      <c r="BI139" s="49">
        <v>0</v>
      </c>
      <c r="BJ139" s="48">
        <v>19</v>
      </c>
      <c r="BK139" s="49">
        <v>95</v>
      </c>
      <c r="BL139" s="48">
        <v>20</v>
      </c>
    </row>
    <row r="140" spans="1:64" ht="15">
      <c r="A140" s="64" t="s">
        <v>241</v>
      </c>
      <c r="B140" s="64" t="s">
        <v>389</v>
      </c>
      <c r="C140" s="65"/>
      <c r="D140" s="66"/>
      <c r="E140" s="67"/>
      <c r="F140" s="68"/>
      <c r="G140" s="65"/>
      <c r="H140" s="69"/>
      <c r="I140" s="70"/>
      <c r="J140" s="70"/>
      <c r="K140" s="34" t="s">
        <v>65</v>
      </c>
      <c r="L140" s="77">
        <v>265</v>
      </c>
      <c r="M140" s="77"/>
      <c r="N140" s="72"/>
      <c r="O140" s="79" t="s">
        <v>402</v>
      </c>
      <c r="P140" s="81">
        <v>43511.74565972222</v>
      </c>
      <c r="Q140" s="79" t="s">
        <v>536</v>
      </c>
      <c r="R140" s="79"/>
      <c r="S140" s="79"/>
      <c r="T140" s="79"/>
      <c r="U140" s="79"/>
      <c r="V140" s="82" t="s">
        <v>632</v>
      </c>
      <c r="W140" s="81">
        <v>43511.74565972222</v>
      </c>
      <c r="X140" s="82" t="s">
        <v>782</v>
      </c>
      <c r="Y140" s="79"/>
      <c r="Z140" s="79"/>
      <c r="AA140" s="85" t="s">
        <v>945</v>
      </c>
      <c r="AB140" s="85" t="s">
        <v>1056</v>
      </c>
      <c r="AC140" s="79" t="b">
        <v>0</v>
      </c>
      <c r="AD140" s="79">
        <v>1</v>
      </c>
      <c r="AE140" s="85" t="s">
        <v>1143</v>
      </c>
      <c r="AF140" s="79" t="b">
        <v>0</v>
      </c>
      <c r="AG140" s="79" t="s">
        <v>1154</v>
      </c>
      <c r="AH140" s="79"/>
      <c r="AI140" s="85" t="s">
        <v>1072</v>
      </c>
      <c r="AJ140" s="79" t="b">
        <v>0</v>
      </c>
      <c r="AK140" s="79">
        <v>0</v>
      </c>
      <c r="AL140" s="85" t="s">
        <v>1072</v>
      </c>
      <c r="AM140" s="79" t="s">
        <v>1160</v>
      </c>
      <c r="AN140" s="79" t="b">
        <v>0</v>
      </c>
      <c r="AO140" s="85" t="s">
        <v>1056</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2</v>
      </c>
      <c r="BE140" s="49">
        <v>12.5</v>
      </c>
      <c r="BF140" s="48">
        <v>1</v>
      </c>
      <c r="BG140" s="49">
        <v>6.25</v>
      </c>
      <c r="BH140" s="48">
        <v>0</v>
      </c>
      <c r="BI140" s="49">
        <v>0</v>
      </c>
      <c r="BJ140" s="48">
        <v>13</v>
      </c>
      <c r="BK140" s="49">
        <v>81.25</v>
      </c>
      <c r="BL140" s="48">
        <v>16</v>
      </c>
    </row>
    <row r="141" spans="1:64" ht="15">
      <c r="A141" s="64" t="s">
        <v>241</v>
      </c>
      <c r="B141" s="64" t="s">
        <v>390</v>
      </c>
      <c r="C141" s="65"/>
      <c r="D141" s="66"/>
      <c r="E141" s="67"/>
      <c r="F141" s="68"/>
      <c r="G141" s="65"/>
      <c r="H141" s="69"/>
      <c r="I141" s="70"/>
      <c r="J141" s="70"/>
      <c r="K141" s="34" t="s">
        <v>65</v>
      </c>
      <c r="L141" s="77">
        <v>266</v>
      </c>
      <c r="M141" s="77"/>
      <c r="N141" s="72"/>
      <c r="O141" s="79" t="s">
        <v>402</v>
      </c>
      <c r="P141" s="81">
        <v>43512.19092592593</v>
      </c>
      <c r="Q141" s="79" t="s">
        <v>537</v>
      </c>
      <c r="R141" s="79"/>
      <c r="S141" s="79"/>
      <c r="T141" s="79"/>
      <c r="U141" s="79"/>
      <c r="V141" s="82" t="s">
        <v>632</v>
      </c>
      <c r="W141" s="81">
        <v>43512.19092592593</v>
      </c>
      <c r="X141" s="82" t="s">
        <v>783</v>
      </c>
      <c r="Y141" s="79"/>
      <c r="Z141" s="79"/>
      <c r="AA141" s="85" t="s">
        <v>946</v>
      </c>
      <c r="AB141" s="85" t="s">
        <v>1057</v>
      </c>
      <c r="AC141" s="79" t="b">
        <v>0</v>
      </c>
      <c r="AD141" s="79">
        <v>1</v>
      </c>
      <c r="AE141" s="85" t="s">
        <v>1144</v>
      </c>
      <c r="AF141" s="79" t="b">
        <v>0</v>
      </c>
      <c r="AG141" s="79" t="s">
        <v>1154</v>
      </c>
      <c r="AH141" s="79"/>
      <c r="AI141" s="85" t="s">
        <v>1072</v>
      </c>
      <c r="AJ141" s="79" t="b">
        <v>0</v>
      </c>
      <c r="AK141" s="79">
        <v>0</v>
      </c>
      <c r="AL141" s="85" t="s">
        <v>1072</v>
      </c>
      <c r="AM141" s="79" t="s">
        <v>1160</v>
      </c>
      <c r="AN141" s="79" t="b">
        <v>0</v>
      </c>
      <c r="AO141" s="85" t="s">
        <v>1057</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1</v>
      </c>
      <c r="BE141" s="49">
        <v>8.333333333333334</v>
      </c>
      <c r="BF141" s="48">
        <v>0</v>
      </c>
      <c r="BG141" s="49">
        <v>0</v>
      </c>
      <c r="BH141" s="48">
        <v>0</v>
      </c>
      <c r="BI141" s="49">
        <v>0</v>
      </c>
      <c r="BJ141" s="48">
        <v>11</v>
      </c>
      <c r="BK141" s="49">
        <v>91.66666666666667</v>
      </c>
      <c r="BL141" s="48">
        <v>12</v>
      </c>
    </row>
    <row r="142" spans="1:64" ht="15">
      <c r="A142" s="64" t="s">
        <v>241</v>
      </c>
      <c r="B142" s="64" t="s">
        <v>391</v>
      </c>
      <c r="C142" s="65"/>
      <c r="D142" s="66"/>
      <c r="E142" s="67"/>
      <c r="F142" s="68"/>
      <c r="G142" s="65"/>
      <c r="H142" s="69"/>
      <c r="I142" s="70"/>
      <c r="J142" s="70"/>
      <c r="K142" s="34" t="s">
        <v>65</v>
      </c>
      <c r="L142" s="77">
        <v>267</v>
      </c>
      <c r="M142" s="77"/>
      <c r="N142" s="72"/>
      <c r="O142" s="79" t="s">
        <v>401</v>
      </c>
      <c r="P142" s="81">
        <v>43512.765081018515</v>
      </c>
      <c r="Q142" s="79" t="s">
        <v>538</v>
      </c>
      <c r="R142" s="79"/>
      <c r="S142" s="79"/>
      <c r="T142" s="79"/>
      <c r="U142" s="79"/>
      <c r="V142" s="82" t="s">
        <v>632</v>
      </c>
      <c r="W142" s="81">
        <v>43512.765081018515</v>
      </c>
      <c r="X142" s="82" t="s">
        <v>784</v>
      </c>
      <c r="Y142" s="79"/>
      <c r="Z142" s="79"/>
      <c r="AA142" s="85" t="s">
        <v>947</v>
      </c>
      <c r="AB142" s="85" t="s">
        <v>1058</v>
      </c>
      <c r="AC142" s="79" t="b">
        <v>0</v>
      </c>
      <c r="AD142" s="79">
        <v>0</v>
      </c>
      <c r="AE142" s="85" t="s">
        <v>1145</v>
      </c>
      <c r="AF142" s="79" t="b">
        <v>0</v>
      </c>
      <c r="AG142" s="79" t="s">
        <v>1154</v>
      </c>
      <c r="AH142" s="79"/>
      <c r="AI142" s="85" t="s">
        <v>1072</v>
      </c>
      <c r="AJ142" s="79" t="b">
        <v>0</v>
      </c>
      <c r="AK142" s="79">
        <v>0</v>
      </c>
      <c r="AL142" s="85" t="s">
        <v>1072</v>
      </c>
      <c r="AM142" s="79" t="s">
        <v>1160</v>
      </c>
      <c r="AN142" s="79" t="b">
        <v>0</v>
      </c>
      <c r="AO142" s="85" t="s">
        <v>1058</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241</v>
      </c>
      <c r="B143" s="64" t="s">
        <v>393</v>
      </c>
      <c r="C143" s="65"/>
      <c r="D143" s="66"/>
      <c r="E143" s="67"/>
      <c r="F143" s="68"/>
      <c r="G143" s="65"/>
      <c r="H143" s="69"/>
      <c r="I143" s="70"/>
      <c r="J143" s="70"/>
      <c r="K143" s="34" t="s">
        <v>65</v>
      </c>
      <c r="L143" s="77">
        <v>269</v>
      </c>
      <c r="M143" s="77"/>
      <c r="N143" s="72"/>
      <c r="O143" s="79" t="s">
        <v>402</v>
      </c>
      <c r="P143" s="81">
        <v>43512.769641203704</v>
      </c>
      <c r="Q143" s="79" t="s">
        <v>539</v>
      </c>
      <c r="R143" s="79"/>
      <c r="S143" s="79"/>
      <c r="T143" s="79"/>
      <c r="U143" s="79"/>
      <c r="V143" s="82" t="s">
        <v>632</v>
      </c>
      <c r="W143" s="81">
        <v>43512.769641203704</v>
      </c>
      <c r="X143" s="82" t="s">
        <v>785</v>
      </c>
      <c r="Y143" s="79"/>
      <c r="Z143" s="79"/>
      <c r="AA143" s="85" t="s">
        <v>948</v>
      </c>
      <c r="AB143" s="85" t="s">
        <v>1059</v>
      </c>
      <c r="AC143" s="79" t="b">
        <v>0</v>
      </c>
      <c r="AD143" s="79">
        <v>0</v>
      </c>
      <c r="AE143" s="85" t="s">
        <v>1146</v>
      </c>
      <c r="AF143" s="79" t="b">
        <v>0</v>
      </c>
      <c r="AG143" s="79" t="s">
        <v>1154</v>
      </c>
      <c r="AH143" s="79"/>
      <c r="AI143" s="85" t="s">
        <v>1072</v>
      </c>
      <c r="AJ143" s="79" t="b">
        <v>0</v>
      </c>
      <c r="AK143" s="79">
        <v>0</v>
      </c>
      <c r="AL143" s="85" t="s">
        <v>1072</v>
      </c>
      <c r="AM143" s="79" t="s">
        <v>1160</v>
      </c>
      <c r="AN143" s="79" t="b">
        <v>0</v>
      </c>
      <c r="AO143" s="85" t="s">
        <v>1059</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241</v>
      </c>
      <c r="B144" s="64" t="s">
        <v>394</v>
      </c>
      <c r="C144" s="65"/>
      <c r="D144" s="66"/>
      <c r="E144" s="67"/>
      <c r="F144" s="68"/>
      <c r="G144" s="65"/>
      <c r="H144" s="69"/>
      <c r="I144" s="70"/>
      <c r="J144" s="70"/>
      <c r="K144" s="34" t="s">
        <v>65</v>
      </c>
      <c r="L144" s="77">
        <v>271</v>
      </c>
      <c r="M144" s="77"/>
      <c r="N144" s="72"/>
      <c r="O144" s="79" t="s">
        <v>402</v>
      </c>
      <c r="P144" s="81">
        <v>43513.73633101852</v>
      </c>
      <c r="Q144" s="79" t="s">
        <v>540</v>
      </c>
      <c r="R144" s="79"/>
      <c r="S144" s="79"/>
      <c r="T144" s="79"/>
      <c r="U144" s="79"/>
      <c r="V144" s="82" t="s">
        <v>632</v>
      </c>
      <c r="W144" s="81">
        <v>43513.73633101852</v>
      </c>
      <c r="X144" s="82" t="s">
        <v>786</v>
      </c>
      <c r="Y144" s="79"/>
      <c r="Z144" s="79"/>
      <c r="AA144" s="85" t="s">
        <v>949</v>
      </c>
      <c r="AB144" s="85" t="s">
        <v>1060</v>
      </c>
      <c r="AC144" s="79" t="b">
        <v>0</v>
      </c>
      <c r="AD144" s="79">
        <v>0</v>
      </c>
      <c r="AE144" s="85" t="s">
        <v>1147</v>
      </c>
      <c r="AF144" s="79" t="b">
        <v>0</v>
      </c>
      <c r="AG144" s="79" t="s">
        <v>1154</v>
      </c>
      <c r="AH144" s="79"/>
      <c r="AI144" s="85" t="s">
        <v>1072</v>
      </c>
      <c r="AJ144" s="79" t="b">
        <v>0</v>
      </c>
      <c r="AK144" s="79">
        <v>0</v>
      </c>
      <c r="AL144" s="85" t="s">
        <v>1072</v>
      </c>
      <c r="AM144" s="79" t="s">
        <v>1160</v>
      </c>
      <c r="AN144" s="79" t="b">
        <v>0</v>
      </c>
      <c r="AO144" s="85" t="s">
        <v>1060</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2</v>
      </c>
      <c r="BE144" s="49">
        <v>9.523809523809524</v>
      </c>
      <c r="BF144" s="48">
        <v>1</v>
      </c>
      <c r="BG144" s="49">
        <v>4.761904761904762</v>
      </c>
      <c r="BH144" s="48">
        <v>0</v>
      </c>
      <c r="BI144" s="49">
        <v>0</v>
      </c>
      <c r="BJ144" s="48">
        <v>18</v>
      </c>
      <c r="BK144" s="49">
        <v>85.71428571428571</v>
      </c>
      <c r="BL144" s="48">
        <v>21</v>
      </c>
    </row>
    <row r="145" spans="1:64" ht="15">
      <c r="A145" s="64" t="s">
        <v>241</v>
      </c>
      <c r="B145" s="64" t="s">
        <v>394</v>
      </c>
      <c r="C145" s="65"/>
      <c r="D145" s="66"/>
      <c r="E145" s="67"/>
      <c r="F145" s="68"/>
      <c r="G145" s="65"/>
      <c r="H145" s="69"/>
      <c r="I145" s="70"/>
      <c r="J145" s="70"/>
      <c r="K145" s="34" t="s">
        <v>65</v>
      </c>
      <c r="L145" s="77">
        <v>272</v>
      </c>
      <c r="M145" s="77"/>
      <c r="N145" s="72"/>
      <c r="O145" s="79" t="s">
        <v>401</v>
      </c>
      <c r="P145" s="81">
        <v>43513.7365162037</v>
      </c>
      <c r="Q145" s="79" t="s">
        <v>541</v>
      </c>
      <c r="R145" s="79"/>
      <c r="S145" s="79"/>
      <c r="T145" s="79"/>
      <c r="U145" s="79"/>
      <c r="V145" s="82" t="s">
        <v>632</v>
      </c>
      <c r="W145" s="81">
        <v>43513.7365162037</v>
      </c>
      <c r="X145" s="82" t="s">
        <v>787</v>
      </c>
      <c r="Y145" s="79"/>
      <c r="Z145" s="79"/>
      <c r="AA145" s="85" t="s">
        <v>950</v>
      </c>
      <c r="AB145" s="85" t="s">
        <v>1061</v>
      </c>
      <c r="AC145" s="79" t="b">
        <v>0</v>
      </c>
      <c r="AD145" s="79">
        <v>2</v>
      </c>
      <c r="AE145" s="85" t="s">
        <v>1148</v>
      </c>
      <c r="AF145" s="79" t="b">
        <v>0</v>
      </c>
      <c r="AG145" s="79" t="s">
        <v>1153</v>
      </c>
      <c r="AH145" s="79"/>
      <c r="AI145" s="85" t="s">
        <v>1072</v>
      </c>
      <c r="AJ145" s="79" t="b">
        <v>0</v>
      </c>
      <c r="AK145" s="79">
        <v>0</v>
      </c>
      <c r="AL145" s="85" t="s">
        <v>1072</v>
      </c>
      <c r="AM145" s="79" t="s">
        <v>1160</v>
      </c>
      <c r="AN145" s="79" t="b">
        <v>0</v>
      </c>
      <c r="AO145" s="85" t="s">
        <v>1061</v>
      </c>
      <c r="AP145" s="79" t="s">
        <v>176</v>
      </c>
      <c r="AQ145" s="79">
        <v>0</v>
      </c>
      <c r="AR145" s="79">
        <v>0</v>
      </c>
      <c r="AS145" s="79" t="s">
        <v>1171</v>
      </c>
      <c r="AT145" s="79" t="s">
        <v>1177</v>
      </c>
      <c r="AU145" s="79" t="s">
        <v>1178</v>
      </c>
      <c r="AV145" s="79" t="s">
        <v>1183</v>
      </c>
      <c r="AW145" s="79" t="s">
        <v>1192</v>
      </c>
      <c r="AX145" s="79" t="s">
        <v>1201</v>
      </c>
      <c r="AY145" s="79" t="s">
        <v>1207</v>
      </c>
      <c r="AZ145" s="82" t="s">
        <v>1212</v>
      </c>
      <c r="BA145">
        <v>2</v>
      </c>
      <c r="BB145" s="78" t="str">
        <f>REPLACE(INDEX(GroupVertices[Group],MATCH(Edges24[[#This Row],[Vertex 1]],GroupVertices[Vertex],0)),1,1,"")</f>
        <v>1</v>
      </c>
      <c r="BC145" s="78" t="str">
        <f>REPLACE(INDEX(GroupVertices[Group],MATCH(Edges24[[#This Row],[Vertex 2]],GroupVertices[Vertex],0)),1,1,"")</f>
        <v>1</v>
      </c>
      <c r="BD145" s="48"/>
      <c r="BE145" s="49"/>
      <c r="BF145" s="48"/>
      <c r="BG145" s="49"/>
      <c r="BH145" s="48"/>
      <c r="BI145" s="49"/>
      <c r="BJ145" s="48"/>
      <c r="BK145" s="49"/>
      <c r="BL145" s="48"/>
    </row>
    <row r="146" spans="1:64" ht="15">
      <c r="A146" s="64" t="s">
        <v>252</v>
      </c>
      <c r="B146" s="64" t="s">
        <v>396</v>
      </c>
      <c r="C146" s="65"/>
      <c r="D146" s="66"/>
      <c r="E146" s="67"/>
      <c r="F146" s="68"/>
      <c r="G146" s="65"/>
      <c r="H146" s="69"/>
      <c r="I146" s="70"/>
      <c r="J146" s="70"/>
      <c r="K146" s="34" t="s">
        <v>65</v>
      </c>
      <c r="L146" s="77">
        <v>274</v>
      </c>
      <c r="M146" s="77"/>
      <c r="N146" s="72"/>
      <c r="O146" s="79" t="s">
        <v>401</v>
      </c>
      <c r="P146" s="81">
        <v>43513.741006944445</v>
      </c>
      <c r="Q146" s="79" t="s">
        <v>542</v>
      </c>
      <c r="R146" s="79"/>
      <c r="S146" s="79"/>
      <c r="T146" s="79"/>
      <c r="U146" s="79"/>
      <c r="V146" s="82" t="s">
        <v>643</v>
      </c>
      <c r="W146" s="81">
        <v>43513.741006944445</v>
      </c>
      <c r="X146" s="82" t="s">
        <v>788</v>
      </c>
      <c r="Y146" s="79"/>
      <c r="Z146" s="79"/>
      <c r="AA146" s="85" t="s">
        <v>951</v>
      </c>
      <c r="AB146" s="85" t="s">
        <v>954</v>
      </c>
      <c r="AC146" s="79" t="b">
        <v>0</v>
      </c>
      <c r="AD146" s="79">
        <v>0</v>
      </c>
      <c r="AE146" s="85" t="s">
        <v>1071</v>
      </c>
      <c r="AF146" s="79" t="b">
        <v>0</v>
      </c>
      <c r="AG146" s="79" t="s">
        <v>1154</v>
      </c>
      <c r="AH146" s="79"/>
      <c r="AI146" s="85" t="s">
        <v>1072</v>
      </c>
      <c r="AJ146" s="79" t="b">
        <v>0</v>
      </c>
      <c r="AK146" s="79">
        <v>0</v>
      </c>
      <c r="AL146" s="85" t="s">
        <v>1072</v>
      </c>
      <c r="AM146" s="79" t="s">
        <v>1161</v>
      </c>
      <c r="AN146" s="79" t="b">
        <v>0</v>
      </c>
      <c r="AO146" s="85" t="s">
        <v>954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11</v>
      </c>
      <c r="BC146" s="78" t="str">
        <f>REPLACE(INDEX(GroupVertices[Group],MATCH(Edges24[[#This Row],[Vertex 2]],GroupVertices[Vertex],0)),1,1,"")</f>
        <v>11</v>
      </c>
      <c r="BD146" s="48">
        <v>0</v>
      </c>
      <c r="BE146" s="49">
        <v>0</v>
      </c>
      <c r="BF146" s="48">
        <v>0</v>
      </c>
      <c r="BG146" s="49">
        <v>0</v>
      </c>
      <c r="BH146" s="48">
        <v>0</v>
      </c>
      <c r="BI146" s="49">
        <v>0</v>
      </c>
      <c r="BJ146" s="48">
        <v>10</v>
      </c>
      <c r="BK146" s="49">
        <v>100</v>
      </c>
      <c r="BL146" s="48">
        <v>10</v>
      </c>
    </row>
    <row r="147" spans="1:64" ht="15">
      <c r="A147" s="64" t="s">
        <v>241</v>
      </c>
      <c r="B147" s="64" t="s">
        <v>396</v>
      </c>
      <c r="C147" s="65"/>
      <c r="D147" s="66"/>
      <c r="E147" s="67"/>
      <c r="F147" s="68"/>
      <c r="G147" s="65"/>
      <c r="H147" s="69"/>
      <c r="I147" s="70"/>
      <c r="J147" s="70"/>
      <c r="K147" s="34" t="s">
        <v>65</v>
      </c>
      <c r="L147" s="77">
        <v>275</v>
      </c>
      <c r="M147" s="77"/>
      <c r="N147" s="72"/>
      <c r="O147" s="79" t="s">
        <v>402</v>
      </c>
      <c r="P147" s="81">
        <v>43511.73976851852</v>
      </c>
      <c r="Q147" s="79" t="s">
        <v>543</v>
      </c>
      <c r="R147" s="79"/>
      <c r="S147" s="79"/>
      <c r="T147" s="79"/>
      <c r="U147" s="79"/>
      <c r="V147" s="82" t="s">
        <v>632</v>
      </c>
      <c r="W147" s="81">
        <v>43511.73976851852</v>
      </c>
      <c r="X147" s="82" t="s">
        <v>789</v>
      </c>
      <c r="Y147" s="79"/>
      <c r="Z147" s="79"/>
      <c r="AA147" s="85" t="s">
        <v>952</v>
      </c>
      <c r="AB147" s="85" t="s">
        <v>1062</v>
      </c>
      <c r="AC147" s="79" t="b">
        <v>0</v>
      </c>
      <c r="AD147" s="79">
        <v>1</v>
      </c>
      <c r="AE147" s="85" t="s">
        <v>1149</v>
      </c>
      <c r="AF147" s="79" t="b">
        <v>0</v>
      </c>
      <c r="AG147" s="79" t="s">
        <v>1154</v>
      </c>
      <c r="AH147" s="79"/>
      <c r="AI147" s="85" t="s">
        <v>1072</v>
      </c>
      <c r="AJ147" s="79" t="b">
        <v>0</v>
      </c>
      <c r="AK147" s="79">
        <v>1</v>
      </c>
      <c r="AL147" s="85" t="s">
        <v>1072</v>
      </c>
      <c r="AM147" s="79" t="s">
        <v>1160</v>
      </c>
      <c r="AN147" s="79" t="b">
        <v>0</v>
      </c>
      <c r="AO147" s="85" t="s">
        <v>1062</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11</v>
      </c>
      <c r="BD147" s="48">
        <v>0</v>
      </c>
      <c r="BE147" s="49">
        <v>0</v>
      </c>
      <c r="BF147" s="48">
        <v>1</v>
      </c>
      <c r="BG147" s="49">
        <v>7.142857142857143</v>
      </c>
      <c r="BH147" s="48">
        <v>0</v>
      </c>
      <c r="BI147" s="49">
        <v>0</v>
      </c>
      <c r="BJ147" s="48">
        <v>13</v>
      </c>
      <c r="BK147" s="49">
        <v>92.85714285714286</v>
      </c>
      <c r="BL147" s="48">
        <v>14</v>
      </c>
    </row>
    <row r="148" spans="1:64" ht="15">
      <c r="A148" s="64" t="s">
        <v>241</v>
      </c>
      <c r="B148" s="64" t="s">
        <v>396</v>
      </c>
      <c r="C148" s="65"/>
      <c r="D148" s="66"/>
      <c r="E148" s="67"/>
      <c r="F148" s="68"/>
      <c r="G148" s="65"/>
      <c r="H148" s="69"/>
      <c r="I148" s="70"/>
      <c r="J148" s="70"/>
      <c r="K148" s="34" t="s">
        <v>65</v>
      </c>
      <c r="L148" s="77">
        <v>276</v>
      </c>
      <c r="M148" s="77"/>
      <c r="N148" s="72"/>
      <c r="O148" s="79" t="s">
        <v>402</v>
      </c>
      <c r="P148" s="81">
        <v>43513.73826388889</v>
      </c>
      <c r="Q148" s="79" t="s">
        <v>544</v>
      </c>
      <c r="R148" s="79"/>
      <c r="S148" s="79"/>
      <c r="T148" s="79"/>
      <c r="U148" s="79"/>
      <c r="V148" s="82" t="s">
        <v>632</v>
      </c>
      <c r="W148" s="81">
        <v>43513.73826388889</v>
      </c>
      <c r="X148" s="82" t="s">
        <v>790</v>
      </c>
      <c r="Y148" s="79"/>
      <c r="Z148" s="79"/>
      <c r="AA148" s="85" t="s">
        <v>953</v>
      </c>
      <c r="AB148" s="85" t="s">
        <v>1063</v>
      </c>
      <c r="AC148" s="79" t="b">
        <v>0</v>
      </c>
      <c r="AD148" s="79">
        <v>0</v>
      </c>
      <c r="AE148" s="85" t="s">
        <v>1149</v>
      </c>
      <c r="AF148" s="79" t="b">
        <v>0</v>
      </c>
      <c r="AG148" s="79" t="s">
        <v>1154</v>
      </c>
      <c r="AH148" s="79"/>
      <c r="AI148" s="85" t="s">
        <v>1072</v>
      </c>
      <c r="AJ148" s="79" t="b">
        <v>0</v>
      </c>
      <c r="AK148" s="79">
        <v>0</v>
      </c>
      <c r="AL148" s="85" t="s">
        <v>1072</v>
      </c>
      <c r="AM148" s="79" t="s">
        <v>1160</v>
      </c>
      <c r="AN148" s="79" t="b">
        <v>0</v>
      </c>
      <c r="AO148" s="85" t="s">
        <v>1063</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11</v>
      </c>
      <c r="BD148" s="48">
        <v>1</v>
      </c>
      <c r="BE148" s="49">
        <v>20</v>
      </c>
      <c r="BF148" s="48">
        <v>0</v>
      </c>
      <c r="BG148" s="49">
        <v>0</v>
      </c>
      <c r="BH148" s="48">
        <v>0</v>
      </c>
      <c r="BI148" s="49">
        <v>0</v>
      </c>
      <c r="BJ148" s="48">
        <v>4</v>
      </c>
      <c r="BK148" s="49">
        <v>80</v>
      </c>
      <c r="BL148" s="48">
        <v>5</v>
      </c>
    </row>
    <row r="149" spans="1:64" ht="15">
      <c r="A149" s="64" t="s">
        <v>241</v>
      </c>
      <c r="B149" s="64" t="s">
        <v>396</v>
      </c>
      <c r="C149" s="65"/>
      <c r="D149" s="66"/>
      <c r="E149" s="67"/>
      <c r="F149" s="68"/>
      <c r="G149" s="65"/>
      <c r="H149" s="69"/>
      <c r="I149" s="70"/>
      <c r="J149" s="70"/>
      <c r="K149" s="34" t="s">
        <v>65</v>
      </c>
      <c r="L149" s="77">
        <v>277</v>
      </c>
      <c r="M149" s="77"/>
      <c r="N149" s="72"/>
      <c r="O149" s="79" t="s">
        <v>401</v>
      </c>
      <c r="P149" s="81">
        <v>43513.73871527778</v>
      </c>
      <c r="Q149" s="79" t="s">
        <v>545</v>
      </c>
      <c r="R149" s="79"/>
      <c r="S149" s="79"/>
      <c r="T149" s="79"/>
      <c r="U149" s="79"/>
      <c r="V149" s="82" t="s">
        <v>632</v>
      </c>
      <c r="W149" s="81">
        <v>43513.73871527778</v>
      </c>
      <c r="X149" s="82" t="s">
        <v>791</v>
      </c>
      <c r="Y149" s="79"/>
      <c r="Z149" s="79"/>
      <c r="AA149" s="85" t="s">
        <v>954</v>
      </c>
      <c r="AB149" s="85" t="s">
        <v>1064</v>
      </c>
      <c r="AC149" s="79" t="b">
        <v>0</v>
      </c>
      <c r="AD149" s="79">
        <v>1</v>
      </c>
      <c r="AE149" s="85" t="s">
        <v>1150</v>
      </c>
      <c r="AF149" s="79" t="b">
        <v>0</v>
      </c>
      <c r="AG149" s="79" t="s">
        <v>1154</v>
      </c>
      <c r="AH149" s="79"/>
      <c r="AI149" s="85" t="s">
        <v>1072</v>
      </c>
      <c r="AJ149" s="79" t="b">
        <v>0</v>
      </c>
      <c r="AK149" s="79">
        <v>0</v>
      </c>
      <c r="AL149" s="85" t="s">
        <v>1072</v>
      </c>
      <c r="AM149" s="79" t="s">
        <v>1160</v>
      </c>
      <c r="AN149" s="79" t="b">
        <v>0</v>
      </c>
      <c r="AO149" s="85" t="s">
        <v>1064</v>
      </c>
      <c r="AP149" s="79" t="s">
        <v>176</v>
      </c>
      <c r="AQ149" s="79">
        <v>0</v>
      </c>
      <c r="AR149" s="79">
        <v>0</v>
      </c>
      <c r="AS149" s="79" t="s">
        <v>1171</v>
      </c>
      <c r="AT149" s="79" t="s">
        <v>1177</v>
      </c>
      <c r="AU149" s="79" t="s">
        <v>1178</v>
      </c>
      <c r="AV149" s="79" t="s">
        <v>1183</v>
      </c>
      <c r="AW149" s="79" t="s">
        <v>1192</v>
      </c>
      <c r="AX149" s="79" t="s">
        <v>1201</v>
      </c>
      <c r="AY149" s="79" t="s">
        <v>1207</v>
      </c>
      <c r="AZ149" s="82" t="s">
        <v>1212</v>
      </c>
      <c r="BA149">
        <v>1</v>
      </c>
      <c r="BB149" s="78" t="str">
        <f>REPLACE(INDEX(GroupVertices[Group],MATCH(Edges24[[#This Row],[Vertex 1]],GroupVertices[Vertex],0)),1,1,"")</f>
        <v>1</v>
      </c>
      <c r="BC149" s="78" t="str">
        <f>REPLACE(INDEX(GroupVertices[Group],MATCH(Edges24[[#This Row],[Vertex 2]],GroupVertices[Vertex],0)),1,1,"")</f>
        <v>11</v>
      </c>
      <c r="BD149" s="48">
        <v>0</v>
      </c>
      <c r="BE149" s="49">
        <v>0</v>
      </c>
      <c r="BF149" s="48">
        <v>0</v>
      </c>
      <c r="BG149" s="49">
        <v>0</v>
      </c>
      <c r="BH149" s="48">
        <v>0</v>
      </c>
      <c r="BI149" s="49">
        <v>0</v>
      </c>
      <c r="BJ149" s="48">
        <v>10</v>
      </c>
      <c r="BK149" s="49">
        <v>100</v>
      </c>
      <c r="BL149" s="48">
        <v>10</v>
      </c>
    </row>
    <row r="150" spans="1:64" ht="15">
      <c r="A150" s="64" t="s">
        <v>241</v>
      </c>
      <c r="B150" s="64" t="s">
        <v>397</v>
      </c>
      <c r="C150" s="65"/>
      <c r="D150" s="66"/>
      <c r="E150" s="67"/>
      <c r="F150" s="68"/>
      <c r="G150" s="65"/>
      <c r="H150" s="69"/>
      <c r="I150" s="70"/>
      <c r="J150" s="70"/>
      <c r="K150" s="34" t="s">
        <v>65</v>
      </c>
      <c r="L150" s="77">
        <v>280</v>
      </c>
      <c r="M150" s="77"/>
      <c r="N150" s="72"/>
      <c r="O150" s="79" t="s">
        <v>401</v>
      </c>
      <c r="P150" s="81">
        <v>43513.74144675926</v>
      </c>
      <c r="Q150" s="79" t="s">
        <v>546</v>
      </c>
      <c r="R150" s="79"/>
      <c r="S150" s="79"/>
      <c r="T150" s="79"/>
      <c r="U150" s="79"/>
      <c r="V150" s="82" t="s">
        <v>632</v>
      </c>
      <c r="W150" s="81">
        <v>43513.74144675926</v>
      </c>
      <c r="X150" s="82" t="s">
        <v>792</v>
      </c>
      <c r="Y150" s="79"/>
      <c r="Z150" s="79"/>
      <c r="AA150" s="85" t="s">
        <v>955</v>
      </c>
      <c r="AB150" s="85" t="s">
        <v>1065</v>
      </c>
      <c r="AC150" s="79" t="b">
        <v>0</v>
      </c>
      <c r="AD150" s="79">
        <v>1</v>
      </c>
      <c r="AE150" s="85" t="s">
        <v>1151</v>
      </c>
      <c r="AF150" s="79" t="b">
        <v>0</v>
      </c>
      <c r="AG150" s="79" t="s">
        <v>1154</v>
      </c>
      <c r="AH150" s="79"/>
      <c r="AI150" s="85" t="s">
        <v>1072</v>
      </c>
      <c r="AJ150" s="79" t="b">
        <v>0</v>
      </c>
      <c r="AK150" s="79">
        <v>0</v>
      </c>
      <c r="AL150" s="85" t="s">
        <v>1072</v>
      </c>
      <c r="AM150" s="79" t="s">
        <v>1160</v>
      </c>
      <c r="AN150" s="79" t="b">
        <v>0</v>
      </c>
      <c r="AO150" s="85" t="s">
        <v>1065</v>
      </c>
      <c r="AP150" s="79" t="s">
        <v>176</v>
      </c>
      <c r="AQ150" s="79">
        <v>0</v>
      </c>
      <c r="AR150" s="79">
        <v>0</v>
      </c>
      <c r="AS150" s="79" t="s">
        <v>1171</v>
      </c>
      <c r="AT150" s="79" t="s">
        <v>1177</v>
      </c>
      <c r="AU150" s="79" t="s">
        <v>1178</v>
      </c>
      <c r="AV150" s="79" t="s">
        <v>1183</v>
      </c>
      <c r="AW150" s="79" t="s">
        <v>1192</v>
      </c>
      <c r="AX150" s="79" t="s">
        <v>1201</v>
      </c>
      <c r="AY150" s="79" t="s">
        <v>1207</v>
      </c>
      <c r="AZ150" s="82" t="s">
        <v>1212</v>
      </c>
      <c r="BA150">
        <v>1</v>
      </c>
      <c r="BB150" s="78" t="str">
        <f>REPLACE(INDEX(GroupVertices[Group],MATCH(Edges24[[#This Row],[Vertex 1]],GroupVertices[Vertex],0)),1,1,"")</f>
        <v>1</v>
      </c>
      <c r="BC150" s="78" t="str">
        <f>REPLACE(INDEX(GroupVertices[Group],MATCH(Edges24[[#This Row],[Vertex 2]],GroupVertices[Vertex],0)),1,1,"")</f>
        <v>1</v>
      </c>
      <c r="BD150" s="48"/>
      <c r="BE150" s="49"/>
      <c r="BF150" s="48"/>
      <c r="BG150" s="49"/>
      <c r="BH150" s="48"/>
      <c r="BI150" s="49"/>
      <c r="BJ150" s="48"/>
      <c r="BK150" s="49"/>
      <c r="BL150" s="48"/>
    </row>
    <row r="151" spans="1:64" ht="15">
      <c r="A151" s="64" t="s">
        <v>241</v>
      </c>
      <c r="B151" s="64" t="s">
        <v>399</v>
      </c>
      <c r="C151" s="65"/>
      <c r="D151" s="66"/>
      <c r="E151" s="67"/>
      <c r="F151" s="68"/>
      <c r="G151" s="65"/>
      <c r="H151" s="69"/>
      <c r="I151" s="70"/>
      <c r="J151" s="70"/>
      <c r="K151" s="34" t="s">
        <v>65</v>
      </c>
      <c r="L151" s="77">
        <v>282</v>
      </c>
      <c r="M151" s="77"/>
      <c r="N151" s="72"/>
      <c r="O151" s="79" t="s">
        <v>402</v>
      </c>
      <c r="P151" s="81">
        <v>43513.74899305555</v>
      </c>
      <c r="Q151" s="79" t="s">
        <v>547</v>
      </c>
      <c r="R151" s="79"/>
      <c r="S151" s="79"/>
      <c r="T151" s="79"/>
      <c r="U151" s="79"/>
      <c r="V151" s="82" t="s">
        <v>632</v>
      </c>
      <c r="W151" s="81">
        <v>43513.74899305555</v>
      </c>
      <c r="X151" s="82" t="s">
        <v>793</v>
      </c>
      <c r="Y151" s="79"/>
      <c r="Z151" s="79"/>
      <c r="AA151" s="85" t="s">
        <v>956</v>
      </c>
      <c r="AB151" s="85" t="s">
        <v>1066</v>
      </c>
      <c r="AC151" s="79" t="b">
        <v>0</v>
      </c>
      <c r="AD151" s="79">
        <v>7</v>
      </c>
      <c r="AE151" s="85" t="s">
        <v>1152</v>
      </c>
      <c r="AF151" s="79" t="b">
        <v>0</v>
      </c>
      <c r="AG151" s="79" t="s">
        <v>1154</v>
      </c>
      <c r="AH151" s="79"/>
      <c r="AI151" s="85" t="s">
        <v>1072</v>
      </c>
      <c r="AJ151" s="79" t="b">
        <v>0</v>
      </c>
      <c r="AK151" s="79">
        <v>0</v>
      </c>
      <c r="AL151" s="85" t="s">
        <v>1072</v>
      </c>
      <c r="AM151" s="79" t="s">
        <v>1160</v>
      </c>
      <c r="AN151" s="79" t="b">
        <v>0</v>
      </c>
      <c r="AO151" s="85" t="s">
        <v>1066</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1</v>
      </c>
      <c r="BG151" s="49">
        <v>6.666666666666667</v>
      </c>
      <c r="BH151" s="48">
        <v>0</v>
      </c>
      <c r="BI151" s="49">
        <v>0</v>
      </c>
      <c r="BJ151" s="48">
        <v>14</v>
      </c>
      <c r="BK151" s="49">
        <v>93.33333333333333</v>
      </c>
      <c r="BL151" s="48">
        <v>15</v>
      </c>
    </row>
    <row r="152" spans="1:64" ht="15">
      <c r="A152" s="64" t="s">
        <v>241</v>
      </c>
      <c r="B152" s="64" t="s">
        <v>400</v>
      </c>
      <c r="C152" s="65"/>
      <c r="D152" s="66"/>
      <c r="E152" s="67"/>
      <c r="F152" s="68"/>
      <c r="G152" s="65"/>
      <c r="H152" s="69"/>
      <c r="I152" s="70"/>
      <c r="J152" s="70"/>
      <c r="K152" s="34" t="s">
        <v>65</v>
      </c>
      <c r="L152" s="77">
        <v>283</v>
      </c>
      <c r="M152" s="77"/>
      <c r="N152" s="72"/>
      <c r="O152" s="79" t="s">
        <v>401</v>
      </c>
      <c r="P152" s="81">
        <v>43515.03024305555</v>
      </c>
      <c r="Q152" s="79" t="s">
        <v>548</v>
      </c>
      <c r="R152" s="79"/>
      <c r="S152" s="79"/>
      <c r="T152" s="79"/>
      <c r="U152" s="79"/>
      <c r="V152" s="82" t="s">
        <v>632</v>
      </c>
      <c r="W152" s="81">
        <v>43515.03024305555</v>
      </c>
      <c r="X152" s="82" t="s">
        <v>794</v>
      </c>
      <c r="Y152" s="79"/>
      <c r="Z152" s="79"/>
      <c r="AA152" s="85" t="s">
        <v>957</v>
      </c>
      <c r="AB152" s="85" t="s">
        <v>958</v>
      </c>
      <c r="AC152" s="79" t="b">
        <v>0</v>
      </c>
      <c r="AD152" s="79">
        <v>0</v>
      </c>
      <c r="AE152" s="85" t="s">
        <v>1136</v>
      </c>
      <c r="AF152" s="79" t="b">
        <v>0</v>
      </c>
      <c r="AG152" s="79" t="s">
        <v>1154</v>
      </c>
      <c r="AH152" s="79"/>
      <c r="AI152" s="85" t="s">
        <v>1072</v>
      </c>
      <c r="AJ152" s="79" t="b">
        <v>0</v>
      </c>
      <c r="AK152" s="79">
        <v>0</v>
      </c>
      <c r="AL152" s="85" t="s">
        <v>1072</v>
      </c>
      <c r="AM152" s="79" t="s">
        <v>1160</v>
      </c>
      <c r="AN152" s="79" t="b">
        <v>0</v>
      </c>
      <c r="AO152" s="85" t="s">
        <v>958</v>
      </c>
      <c r="AP152" s="79" t="s">
        <v>176</v>
      </c>
      <c r="AQ152" s="79">
        <v>0</v>
      </c>
      <c r="AR152" s="79">
        <v>0</v>
      </c>
      <c r="AS152" s="79" t="s">
        <v>1171</v>
      </c>
      <c r="AT152" s="79" t="s">
        <v>1177</v>
      </c>
      <c r="AU152" s="79" t="s">
        <v>1178</v>
      </c>
      <c r="AV152" s="79" t="s">
        <v>1183</v>
      </c>
      <c r="AW152" s="79" t="s">
        <v>1192</v>
      </c>
      <c r="AX152" s="79" t="s">
        <v>1201</v>
      </c>
      <c r="AY152" s="79" t="s">
        <v>1207</v>
      </c>
      <c r="AZ152" s="82" t="s">
        <v>1212</v>
      </c>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5.2631578947368425</v>
      </c>
      <c r="BH152" s="48">
        <v>0</v>
      </c>
      <c r="BI152" s="49">
        <v>0</v>
      </c>
      <c r="BJ152" s="48">
        <v>18</v>
      </c>
      <c r="BK152" s="49">
        <v>94.73684210526316</v>
      </c>
      <c r="BL152" s="48">
        <v>19</v>
      </c>
    </row>
    <row r="153" spans="1:64" ht="15">
      <c r="A153" s="64" t="s">
        <v>251</v>
      </c>
      <c r="B153" s="64" t="s">
        <v>241</v>
      </c>
      <c r="C153" s="65"/>
      <c r="D153" s="66"/>
      <c r="E153" s="67"/>
      <c r="F153" s="68"/>
      <c r="G153" s="65"/>
      <c r="H153" s="69"/>
      <c r="I153" s="70"/>
      <c r="J153" s="70"/>
      <c r="K153" s="34" t="s">
        <v>66</v>
      </c>
      <c r="L153" s="77">
        <v>285</v>
      </c>
      <c r="M153" s="77"/>
      <c r="N153" s="72"/>
      <c r="O153" s="79" t="s">
        <v>402</v>
      </c>
      <c r="P153" s="81">
        <v>43515.01436342593</v>
      </c>
      <c r="Q153" s="79" t="s">
        <v>549</v>
      </c>
      <c r="R153" s="79"/>
      <c r="S153" s="79"/>
      <c r="T153" s="79"/>
      <c r="U153" s="79"/>
      <c r="V153" s="82" t="s">
        <v>642</v>
      </c>
      <c r="W153" s="81">
        <v>43515.01436342593</v>
      </c>
      <c r="X153" s="82" t="s">
        <v>795</v>
      </c>
      <c r="Y153" s="79"/>
      <c r="Z153" s="79"/>
      <c r="AA153" s="85" t="s">
        <v>958</v>
      </c>
      <c r="AB153" s="85" t="s">
        <v>969</v>
      </c>
      <c r="AC153" s="79" t="b">
        <v>0</v>
      </c>
      <c r="AD153" s="79">
        <v>0</v>
      </c>
      <c r="AE153" s="85" t="s">
        <v>1071</v>
      </c>
      <c r="AF153" s="79" t="b">
        <v>0</v>
      </c>
      <c r="AG153" s="79" t="s">
        <v>1154</v>
      </c>
      <c r="AH153" s="79"/>
      <c r="AI153" s="85" t="s">
        <v>1072</v>
      </c>
      <c r="AJ153" s="79" t="b">
        <v>0</v>
      </c>
      <c r="AK153" s="79">
        <v>0</v>
      </c>
      <c r="AL153" s="85" t="s">
        <v>1072</v>
      </c>
      <c r="AM153" s="79" t="s">
        <v>1161</v>
      </c>
      <c r="AN153" s="79" t="b">
        <v>0</v>
      </c>
      <c r="AO153" s="85" t="s">
        <v>969</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4</v>
      </c>
      <c r="BC153" s="78" t="str">
        <f>REPLACE(INDEX(GroupVertices[Group],MATCH(Edges24[[#This Row],[Vertex 2]],GroupVertices[Vertex],0)),1,1,"")</f>
        <v>1</v>
      </c>
      <c r="BD153" s="48">
        <v>0</v>
      </c>
      <c r="BE153" s="49">
        <v>0</v>
      </c>
      <c r="BF153" s="48">
        <v>1</v>
      </c>
      <c r="BG153" s="49">
        <v>20</v>
      </c>
      <c r="BH153" s="48">
        <v>0</v>
      </c>
      <c r="BI153" s="49">
        <v>0</v>
      </c>
      <c r="BJ153" s="48">
        <v>4</v>
      </c>
      <c r="BK153" s="49">
        <v>80</v>
      </c>
      <c r="BL153" s="48">
        <v>5</v>
      </c>
    </row>
    <row r="154" spans="1:64" ht="15">
      <c r="A154" s="64" t="s">
        <v>241</v>
      </c>
      <c r="B154" s="64" t="s">
        <v>241</v>
      </c>
      <c r="C154" s="65"/>
      <c r="D154" s="66"/>
      <c r="E154" s="67"/>
      <c r="F154" s="68"/>
      <c r="G154" s="65"/>
      <c r="H154" s="69"/>
      <c r="I154" s="70"/>
      <c r="J154" s="70"/>
      <c r="K154" s="34" t="s">
        <v>65</v>
      </c>
      <c r="L154" s="77">
        <v>286</v>
      </c>
      <c r="M154" s="77"/>
      <c r="N154" s="72"/>
      <c r="O154" s="79" t="s">
        <v>176</v>
      </c>
      <c r="P154" s="81">
        <v>43439.263032407405</v>
      </c>
      <c r="Q154" s="79" t="s">
        <v>550</v>
      </c>
      <c r="R154" s="82" t="s">
        <v>582</v>
      </c>
      <c r="S154" s="79" t="s">
        <v>588</v>
      </c>
      <c r="T154" s="79"/>
      <c r="U154" s="79"/>
      <c r="V154" s="82" t="s">
        <v>632</v>
      </c>
      <c r="W154" s="81">
        <v>43439.263032407405</v>
      </c>
      <c r="X154" s="82" t="s">
        <v>796</v>
      </c>
      <c r="Y154" s="79">
        <v>41.883222</v>
      </c>
      <c r="Z154" s="79">
        <v>-87.632496</v>
      </c>
      <c r="AA154" s="85" t="s">
        <v>959</v>
      </c>
      <c r="AB154" s="79"/>
      <c r="AC154" s="79" t="b">
        <v>0</v>
      </c>
      <c r="AD154" s="79">
        <v>1</v>
      </c>
      <c r="AE154" s="85" t="s">
        <v>1072</v>
      </c>
      <c r="AF154" s="79" t="b">
        <v>0</v>
      </c>
      <c r="AG154" s="79" t="s">
        <v>1154</v>
      </c>
      <c r="AH154" s="79"/>
      <c r="AI154" s="85" t="s">
        <v>1072</v>
      </c>
      <c r="AJ154" s="79" t="b">
        <v>0</v>
      </c>
      <c r="AK154" s="79">
        <v>0</v>
      </c>
      <c r="AL154" s="85" t="s">
        <v>1072</v>
      </c>
      <c r="AM154" s="79" t="s">
        <v>1159</v>
      </c>
      <c r="AN154" s="79" t="b">
        <v>0</v>
      </c>
      <c r="AO154" s="85" t="s">
        <v>959</v>
      </c>
      <c r="AP154" s="79" t="s">
        <v>176</v>
      </c>
      <c r="AQ154" s="79">
        <v>0</v>
      </c>
      <c r="AR154" s="79">
        <v>0</v>
      </c>
      <c r="AS154" s="79" t="s">
        <v>1174</v>
      </c>
      <c r="AT154" s="79" t="s">
        <v>1177</v>
      </c>
      <c r="AU154" s="79" t="s">
        <v>1178</v>
      </c>
      <c r="AV154" s="79" t="s">
        <v>1185</v>
      </c>
      <c r="AW154" s="79" t="s">
        <v>1194</v>
      </c>
      <c r="AX154" s="79" t="s">
        <v>1203</v>
      </c>
      <c r="AY154" s="79" t="s">
        <v>1206</v>
      </c>
      <c r="AZ154" s="82" t="s">
        <v>1214</v>
      </c>
      <c r="BA154">
        <v>7</v>
      </c>
      <c r="BB154" s="78" t="str">
        <f>REPLACE(INDEX(GroupVertices[Group],MATCH(Edges24[[#This Row],[Vertex 1]],GroupVertices[Vertex],0)),1,1,"")</f>
        <v>1</v>
      </c>
      <c r="BC154" s="78" t="str">
        <f>REPLACE(INDEX(GroupVertices[Group],MATCH(Edges24[[#This Row],[Vertex 2]],GroupVertices[Vertex],0)),1,1,"")</f>
        <v>1</v>
      </c>
      <c r="BD154" s="48">
        <v>4</v>
      </c>
      <c r="BE154" s="49">
        <v>11.764705882352942</v>
      </c>
      <c r="BF154" s="48">
        <v>0</v>
      </c>
      <c r="BG154" s="49">
        <v>0</v>
      </c>
      <c r="BH154" s="48">
        <v>0</v>
      </c>
      <c r="BI154" s="49">
        <v>0</v>
      </c>
      <c r="BJ154" s="48">
        <v>30</v>
      </c>
      <c r="BK154" s="49">
        <v>88.23529411764706</v>
      </c>
      <c r="BL154" s="48">
        <v>34</v>
      </c>
    </row>
    <row r="155" spans="1:64" ht="15">
      <c r="A155" s="64" t="s">
        <v>241</v>
      </c>
      <c r="B155" s="64" t="s">
        <v>251</v>
      </c>
      <c r="C155" s="65"/>
      <c r="D155" s="66"/>
      <c r="E155" s="67"/>
      <c r="F155" s="68"/>
      <c r="G155" s="65"/>
      <c r="H155" s="69"/>
      <c r="I155" s="70"/>
      <c r="J155" s="70"/>
      <c r="K155" s="34" t="s">
        <v>66</v>
      </c>
      <c r="L155" s="77">
        <v>287</v>
      </c>
      <c r="M155" s="77"/>
      <c r="N155" s="72"/>
      <c r="O155" s="79" t="s">
        <v>402</v>
      </c>
      <c r="P155" s="81">
        <v>43448.180752314816</v>
      </c>
      <c r="Q155" s="79" t="s">
        <v>551</v>
      </c>
      <c r="R155" s="79"/>
      <c r="S155" s="79"/>
      <c r="T155" s="79"/>
      <c r="U155" s="79"/>
      <c r="V155" s="82" t="s">
        <v>632</v>
      </c>
      <c r="W155" s="81">
        <v>43448.180752314816</v>
      </c>
      <c r="X155" s="82" t="s">
        <v>797</v>
      </c>
      <c r="Y155" s="79"/>
      <c r="Z155" s="79"/>
      <c r="AA155" s="85" t="s">
        <v>960</v>
      </c>
      <c r="AB155" s="85" t="s">
        <v>1067</v>
      </c>
      <c r="AC155" s="79" t="b">
        <v>0</v>
      </c>
      <c r="AD155" s="79">
        <v>2</v>
      </c>
      <c r="AE155" s="85" t="s">
        <v>1136</v>
      </c>
      <c r="AF155" s="79" t="b">
        <v>0</v>
      </c>
      <c r="AG155" s="79" t="s">
        <v>1154</v>
      </c>
      <c r="AH155" s="79"/>
      <c r="AI155" s="85" t="s">
        <v>1072</v>
      </c>
      <c r="AJ155" s="79" t="b">
        <v>0</v>
      </c>
      <c r="AK155" s="79">
        <v>0</v>
      </c>
      <c r="AL155" s="85" t="s">
        <v>1072</v>
      </c>
      <c r="AM155" s="79" t="s">
        <v>1160</v>
      </c>
      <c r="AN155" s="79" t="b">
        <v>0</v>
      </c>
      <c r="AO155" s="85" t="s">
        <v>1067</v>
      </c>
      <c r="AP155" s="79" t="s">
        <v>176</v>
      </c>
      <c r="AQ155" s="79">
        <v>0</v>
      </c>
      <c r="AR155" s="79">
        <v>0</v>
      </c>
      <c r="AS155" s="79"/>
      <c r="AT155" s="79"/>
      <c r="AU155" s="79"/>
      <c r="AV155" s="79"/>
      <c r="AW155" s="79"/>
      <c r="AX155" s="79"/>
      <c r="AY155" s="79"/>
      <c r="AZ155" s="79"/>
      <c r="BA155">
        <v>6</v>
      </c>
      <c r="BB155" s="78" t="str">
        <f>REPLACE(INDEX(GroupVertices[Group],MATCH(Edges24[[#This Row],[Vertex 1]],GroupVertices[Vertex],0)),1,1,"")</f>
        <v>1</v>
      </c>
      <c r="BC155" s="78" t="str">
        <f>REPLACE(INDEX(GroupVertices[Group],MATCH(Edges24[[#This Row],[Vertex 2]],GroupVertices[Vertex],0)),1,1,"")</f>
        <v>4</v>
      </c>
      <c r="BD155" s="48">
        <v>0</v>
      </c>
      <c r="BE155" s="49">
        <v>0</v>
      </c>
      <c r="BF155" s="48">
        <v>1</v>
      </c>
      <c r="BG155" s="49">
        <v>20</v>
      </c>
      <c r="BH155" s="48">
        <v>0</v>
      </c>
      <c r="BI155" s="49">
        <v>0</v>
      </c>
      <c r="BJ155" s="48">
        <v>4</v>
      </c>
      <c r="BK155" s="49">
        <v>80</v>
      </c>
      <c r="BL155" s="48">
        <v>5</v>
      </c>
    </row>
    <row r="156" spans="1:64" ht="15">
      <c r="A156" s="64" t="s">
        <v>241</v>
      </c>
      <c r="B156" s="64" t="s">
        <v>251</v>
      </c>
      <c r="C156" s="65"/>
      <c r="D156" s="66"/>
      <c r="E156" s="67"/>
      <c r="F156" s="68"/>
      <c r="G156" s="65"/>
      <c r="H156" s="69"/>
      <c r="I156" s="70"/>
      <c r="J156" s="70"/>
      <c r="K156" s="34" t="s">
        <v>66</v>
      </c>
      <c r="L156" s="77">
        <v>288</v>
      </c>
      <c r="M156" s="77"/>
      <c r="N156" s="72"/>
      <c r="O156" s="79" t="s">
        <v>402</v>
      </c>
      <c r="P156" s="81">
        <v>43465.054236111115</v>
      </c>
      <c r="Q156" s="79" t="s">
        <v>552</v>
      </c>
      <c r="R156" s="79"/>
      <c r="S156" s="79"/>
      <c r="T156" s="79"/>
      <c r="U156" s="79"/>
      <c r="V156" s="82" t="s">
        <v>632</v>
      </c>
      <c r="W156" s="81">
        <v>43465.054236111115</v>
      </c>
      <c r="X156" s="82" t="s">
        <v>798</v>
      </c>
      <c r="Y156" s="79"/>
      <c r="Z156" s="79"/>
      <c r="AA156" s="85" t="s">
        <v>961</v>
      </c>
      <c r="AB156" s="85" t="s">
        <v>1068</v>
      </c>
      <c r="AC156" s="79" t="b">
        <v>0</v>
      </c>
      <c r="AD156" s="79">
        <v>1</v>
      </c>
      <c r="AE156" s="85" t="s">
        <v>1136</v>
      </c>
      <c r="AF156" s="79" t="b">
        <v>0</v>
      </c>
      <c r="AG156" s="79" t="s">
        <v>1154</v>
      </c>
      <c r="AH156" s="79"/>
      <c r="AI156" s="85" t="s">
        <v>1072</v>
      </c>
      <c r="AJ156" s="79" t="b">
        <v>0</v>
      </c>
      <c r="AK156" s="79">
        <v>0</v>
      </c>
      <c r="AL156" s="85" t="s">
        <v>1072</v>
      </c>
      <c r="AM156" s="79" t="s">
        <v>1160</v>
      </c>
      <c r="AN156" s="79" t="b">
        <v>0</v>
      </c>
      <c r="AO156" s="85" t="s">
        <v>1068</v>
      </c>
      <c r="AP156" s="79" t="s">
        <v>176</v>
      </c>
      <c r="AQ156" s="79">
        <v>0</v>
      </c>
      <c r="AR156" s="79">
        <v>0</v>
      </c>
      <c r="AS156" s="79"/>
      <c r="AT156" s="79"/>
      <c r="AU156" s="79"/>
      <c r="AV156" s="79"/>
      <c r="AW156" s="79"/>
      <c r="AX156" s="79"/>
      <c r="AY156" s="79"/>
      <c r="AZ156" s="79"/>
      <c r="BA156">
        <v>6</v>
      </c>
      <c r="BB156" s="78" t="str">
        <f>REPLACE(INDEX(GroupVertices[Group],MATCH(Edges24[[#This Row],[Vertex 1]],GroupVertices[Vertex],0)),1,1,"")</f>
        <v>1</v>
      </c>
      <c r="BC156" s="78" t="str">
        <f>REPLACE(INDEX(GroupVertices[Group],MATCH(Edges24[[#This Row],[Vertex 2]],GroupVertices[Vertex],0)),1,1,"")</f>
        <v>4</v>
      </c>
      <c r="BD156" s="48">
        <v>0</v>
      </c>
      <c r="BE156" s="49">
        <v>0</v>
      </c>
      <c r="BF156" s="48">
        <v>0</v>
      </c>
      <c r="BG156" s="49">
        <v>0</v>
      </c>
      <c r="BH156" s="48">
        <v>0</v>
      </c>
      <c r="BI156" s="49">
        <v>0</v>
      </c>
      <c r="BJ156" s="48">
        <v>7</v>
      </c>
      <c r="BK156" s="49">
        <v>100</v>
      </c>
      <c r="BL156" s="48">
        <v>7</v>
      </c>
    </row>
    <row r="157" spans="1:64" ht="15">
      <c r="A157" s="64" t="s">
        <v>241</v>
      </c>
      <c r="B157" s="64" t="s">
        <v>251</v>
      </c>
      <c r="C157" s="65"/>
      <c r="D157" s="66"/>
      <c r="E157" s="67"/>
      <c r="F157" s="68"/>
      <c r="G157" s="65"/>
      <c r="H157" s="69"/>
      <c r="I157" s="70"/>
      <c r="J157" s="70"/>
      <c r="K157" s="34" t="s">
        <v>66</v>
      </c>
      <c r="L157" s="77">
        <v>289</v>
      </c>
      <c r="M157" s="77"/>
      <c r="N157" s="72"/>
      <c r="O157" s="79" t="s">
        <v>402</v>
      </c>
      <c r="P157" s="81">
        <v>43465.269270833334</v>
      </c>
      <c r="Q157" s="79" t="s">
        <v>553</v>
      </c>
      <c r="R157" s="79"/>
      <c r="S157" s="79"/>
      <c r="T157" s="79"/>
      <c r="U157" s="79"/>
      <c r="V157" s="82" t="s">
        <v>632</v>
      </c>
      <c r="W157" s="81">
        <v>43465.269270833334</v>
      </c>
      <c r="X157" s="82" t="s">
        <v>799</v>
      </c>
      <c r="Y157" s="79"/>
      <c r="Z157" s="79"/>
      <c r="AA157" s="85" t="s">
        <v>962</v>
      </c>
      <c r="AB157" s="85" t="s">
        <v>1069</v>
      </c>
      <c r="AC157" s="79" t="b">
        <v>0</v>
      </c>
      <c r="AD157" s="79">
        <v>1</v>
      </c>
      <c r="AE157" s="85" t="s">
        <v>1136</v>
      </c>
      <c r="AF157" s="79" t="b">
        <v>0</v>
      </c>
      <c r="AG157" s="79" t="s">
        <v>1154</v>
      </c>
      <c r="AH157" s="79"/>
      <c r="AI157" s="85" t="s">
        <v>1072</v>
      </c>
      <c r="AJ157" s="79" t="b">
        <v>0</v>
      </c>
      <c r="AK157" s="79">
        <v>0</v>
      </c>
      <c r="AL157" s="85" t="s">
        <v>1072</v>
      </c>
      <c r="AM157" s="79" t="s">
        <v>1160</v>
      </c>
      <c r="AN157" s="79" t="b">
        <v>0</v>
      </c>
      <c r="AO157" s="85" t="s">
        <v>1069</v>
      </c>
      <c r="AP157" s="79" t="s">
        <v>176</v>
      </c>
      <c r="AQ157" s="79">
        <v>0</v>
      </c>
      <c r="AR157" s="79">
        <v>0</v>
      </c>
      <c r="AS157" s="79"/>
      <c r="AT157" s="79"/>
      <c r="AU157" s="79"/>
      <c r="AV157" s="79"/>
      <c r="AW157" s="79"/>
      <c r="AX157" s="79"/>
      <c r="AY157" s="79"/>
      <c r="AZ157" s="79"/>
      <c r="BA157">
        <v>6</v>
      </c>
      <c r="BB157" s="78" t="str">
        <f>REPLACE(INDEX(GroupVertices[Group],MATCH(Edges24[[#This Row],[Vertex 1]],GroupVertices[Vertex],0)),1,1,"")</f>
        <v>1</v>
      </c>
      <c r="BC157" s="78" t="str">
        <f>REPLACE(INDEX(GroupVertices[Group],MATCH(Edges24[[#This Row],[Vertex 2]],GroupVertices[Vertex],0)),1,1,"")</f>
        <v>4</v>
      </c>
      <c r="BD157" s="48">
        <v>1</v>
      </c>
      <c r="BE157" s="49">
        <v>3.225806451612903</v>
      </c>
      <c r="BF157" s="48">
        <v>2</v>
      </c>
      <c r="BG157" s="49">
        <v>6.451612903225806</v>
      </c>
      <c r="BH157" s="48">
        <v>0</v>
      </c>
      <c r="BI157" s="49">
        <v>0</v>
      </c>
      <c r="BJ157" s="48">
        <v>28</v>
      </c>
      <c r="BK157" s="49">
        <v>90.3225806451613</v>
      </c>
      <c r="BL157" s="48">
        <v>31</v>
      </c>
    </row>
    <row r="158" spans="1:64" ht="15">
      <c r="A158" s="64" t="s">
        <v>241</v>
      </c>
      <c r="B158" s="64" t="s">
        <v>241</v>
      </c>
      <c r="C158" s="65"/>
      <c r="D158" s="66"/>
      <c r="E158" s="67"/>
      <c r="F158" s="68"/>
      <c r="G158" s="65"/>
      <c r="H158" s="69"/>
      <c r="I158" s="70"/>
      <c r="J158" s="70"/>
      <c r="K158" s="34" t="s">
        <v>65</v>
      </c>
      <c r="L158" s="77">
        <v>292</v>
      </c>
      <c r="M158" s="77"/>
      <c r="N158" s="72"/>
      <c r="O158" s="79" t="s">
        <v>176</v>
      </c>
      <c r="P158" s="81">
        <v>43501.98059027778</v>
      </c>
      <c r="Q158" s="79" t="s">
        <v>554</v>
      </c>
      <c r="R158" s="82" t="s">
        <v>583</v>
      </c>
      <c r="S158" s="79" t="s">
        <v>588</v>
      </c>
      <c r="T158" s="79"/>
      <c r="U158" s="79"/>
      <c r="V158" s="82" t="s">
        <v>632</v>
      </c>
      <c r="W158" s="81">
        <v>43501.98059027778</v>
      </c>
      <c r="X158" s="82" t="s">
        <v>800</v>
      </c>
      <c r="Y158" s="79">
        <v>34.08002049</v>
      </c>
      <c r="Z158" s="79">
        <v>-118.25989475</v>
      </c>
      <c r="AA158" s="85" t="s">
        <v>963</v>
      </c>
      <c r="AB158" s="79"/>
      <c r="AC158" s="79" t="b">
        <v>0</v>
      </c>
      <c r="AD158" s="79">
        <v>4</v>
      </c>
      <c r="AE158" s="85" t="s">
        <v>1072</v>
      </c>
      <c r="AF158" s="79" t="b">
        <v>0</v>
      </c>
      <c r="AG158" s="79" t="s">
        <v>1154</v>
      </c>
      <c r="AH158" s="79"/>
      <c r="AI158" s="85" t="s">
        <v>1072</v>
      </c>
      <c r="AJ158" s="79" t="b">
        <v>0</v>
      </c>
      <c r="AK158" s="79">
        <v>0</v>
      </c>
      <c r="AL158" s="85" t="s">
        <v>1072</v>
      </c>
      <c r="AM158" s="79" t="s">
        <v>1159</v>
      </c>
      <c r="AN158" s="79" t="b">
        <v>0</v>
      </c>
      <c r="AO158" s="85" t="s">
        <v>963</v>
      </c>
      <c r="AP158" s="79" t="s">
        <v>176</v>
      </c>
      <c r="AQ158" s="79">
        <v>0</v>
      </c>
      <c r="AR158" s="79">
        <v>0</v>
      </c>
      <c r="AS158" s="79" t="s">
        <v>1167</v>
      </c>
      <c r="AT158" s="79" t="s">
        <v>1177</v>
      </c>
      <c r="AU158" s="79" t="s">
        <v>1178</v>
      </c>
      <c r="AV158" s="79" t="s">
        <v>1179</v>
      </c>
      <c r="AW158" s="79" t="s">
        <v>1188</v>
      </c>
      <c r="AX158" s="79" t="s">
        <v>1197</v>
      </c>
      <c r="AY158" s="79" t="s">
        <v>1206</v>
      </c>
      <c r="AZ158" s="82" t="s">
        <v>1208</v>
      </c>
      <c r="BA158">
        <v>7</v>
      </c>
      <c r="BB158" s="78" t="str">
        <f>REPLACE(INDEX(GroupVertices[Group],MATCH(Edges24[[#This Row],[Vertex 1]],GroupVertices[Vertex],0)),1,1,"")</f>
        <v>1</v>
      </c>
      <c r="BC158" s="78" t="str">
        <f>REPLACE(INDEX(GroupVertices[Group],MATCH(Edges24[[#This Row],[Vertex 2]],GroupVertices[Vertex],0)),1,1,"")</f>
        <v>1</v>
      </c>
      <c r="BD158" s="48">
        <v>4</v>
      </c>
      <c r="BE158" s="49">
        <v>11.764705882352942</v>
      </c>
      <c r="BF158" s="48">
        <v>0</v>
      </c>
      <c r="BG158" s="49">
        <v>0</v>
      </c>
      <c r="BH158" s="48">
        <v>0</v>
      </c>
      <c r="BI158" s="49">
        <v>0</v>
      </c>
      <c r="BJ158" s="48">
        <v>30</v>
      </c>
      <c r="BK158" s="49">
        <v>88.23529411764706</v>
      </c>
      <c r="BL158" s="48">
        <v>34</v>
      </c>
    </row>
    <row r="159" spans="1:64" ht="15">
      <c r="A159" s="64" t="s">
        <v>241</v>
      </c>
      <c r="B159" s="64" t="s">
        <v>241</v>
      </c>
      <c r="C159" s="65"/>
      <c r="D159" s="66"/>
      <c r="E159" s="67"/>
      <c r="F159" s="68"/>
      <c r="G159" s="65"/>
      <c r="H159" s="69"/>
      <c r="I159" s="70"/>
      <c r="J159" s="70"/>
      <c r="K159" s="34" t="s">
        <v>65</v>
      </c>
      <c r="L159" s="77">
        <v>293</v>
      </c>
      <c r="M159" s="77"/>
      <c r="N159" s="72"/>
      <c r="O159" s="79" t="s">
        <v>176</v>
      </c>
      <c r="P159" s="81">
        <v>43502.04523148148</v>
      </c>
      <c r="Q159" s="79" t="s">
        <v>555</v>
      </c>
      <c r="R159" s="79" t="s">
        <v>584</v>
      </c>
      <c r="S159" s="79" t="s">
        <v>590</v>
      </c>
      <c r="T159" s="79"/>
      <c r="U159" s="79"/>
      <c r="V159" s="82" t="s">
        <v>632</v>
      </c>
      <c r="W159" s="81">
        <v>43502.04523148148</v>
      </c>
      <c r="X159" s="82" t="s">
        <v>801</v>
      </c>
      <c r="Y159" s="79">
        <v>34.0522</v>
      </c>
      <c r="Z159" s="79">
        <v>-118.243</v>
      </c>
      <c r="AA159" s="85" t="s">
        <v>964</v>
      </c>
      <c r="AB159" s="79"/>
      <c r="AC159" s="79" t="b">
        <v>0</v>
      </c>
      <c r="AD159" s="79">
        <v>1</v>
      </c>
      <c r="AE159" s="85" t="s">
        <v>1072</v>
      </c>
      <c r="AF159" s="79" t="b">
        <v>0</v>
      </c>
      <c r="AG159" s="79" t="s">
        <v>1154</v>
      </c>
      <c r="AH159" s="79"/>
      <c r="AI159" s="85" t="s">
        <v>1072</v>
      </c>
      <c r="AJ159" s="79" t="b">
        <v>0</v>
      </c>
      <c r="AK159" s="79">
        <v>0</v>
      </c>
      <c r="AL159" s="85" t="s">
        <v>1072</v>
      </c>
      <c r="AM159" s="79" t="s">
        <v>1159</v>
      </c>
      <c r="AN159" s="79" t="b">
        <v>0</v>
      </c>
      <c r="AO159" s="85" t="s">
        <v>964</v>
      </c>
      <c r="AP159" s="79" t="s">
        <v>176</v>
      </c>
      <c r="AQ159" s="79">
        <v>0</v>
      </c>
      <c r="AR159" s="79">
        <v>0</v>
      </c>
      <c r="AS159" s="79" t="s">
        <v>1167</v>
      </c>
      <c r="AT159" s="79" t="s">
        <v>1177</v>
      </c>
      <c r="AU159" s="79" t="s">
        <v>1178</v>
      </c>
      <c r="AV159" s="79" t="s">
        <v>1179</v>
      </c>
      <c r="AW159" s="79" t="s">
        <v>1188</v>
      </c>
      <c r="AX159" s="79" t="s">
        <v>1197</v>
      </c>
      <c r="AY159" s="79" t="s">
        <v>1206</v>
      </c>
      <c r="AZ159" s="82" t="s">
        <v>1208</v>
      </c>
      <c r="BA159">
        <v>7</v>
      </c>
      <c r="BB159" s="78" t="str">
        <f>REPLACE(INDEX(GroupVertices[Group],MATCH(Edges24[[#This Row],[Vertex 1]],GroupVertices[Vertex],0)),1,1,"")</f>
        <v>1</v>
      </c>
      <c r="BC159" s="78" t="str">
        <f>REPLACE(INDEX(GroupVertices[Group],MATCH(Edges24[[#This Row],[Vertex 2]],GroupVertices[Vertex],0)),1,1,"")</f>
        <v>1</v>
      </c>
      <c r="BD159" s="48">
        <v>0</v>
      </c>
      <c r="BE159" s="49">
        <v>0</v>
      </c>
      <c r="BF159" s="48">
        <v>1</v>
      </c>
      <c r="BG159" s="49">
        <v>2.9411764705882355</v>
      </c>
      <c r="BH159" s="48">
        <v>0</v>
      </c>
      <c r="BI159" s="49">
        <v>0</v>
      </c>
      <c r="BJ159" s="48">
        <v>33</v>
      </c>
      <c r="BK159" s="49">
        <v>97.05882352941177</v>
      </c>
      <c r="BL159" s="48">
        <v>34</v>
      </c>
    </row>
    <row r="160" spans="1:64" ht="15">
      <c r="A160" s="64" t="s">
        <v>241</v>
      </c>
      <c r="B160" s="64" t="s">
        <v>241</v>
      </c>
      <c r="C160" s="65"/>
      <c r="D160" s="66"/>
      <c r="E160" s="67"/>
      <c r="F160" s="68"/>
      <c r="G160" s="65"/>
      <c r="H160" s="69"/>
      <c r="I160" s="70"/>
      <c r="J160" s="70"/>
      <c r="K160" s="34" t="s">
        <v>65</v>
      </c>
      <c r="L160" s="77">
        <v>294</v>
      </c>
      <c r="M160" s="77"/>
      <c r="N160" s="72"/>
      <c r="O160" s="79" t="s">
        <v>176</v>
      </c>
      <c r="P160" s="81">
        <v>43504.85381944444</v>
      </c>
      <c r="Q160" s="79" t="s">
        <v>556</v>
      </c>
      <c r="R160" s="82" t="s">
        <v>585</v>
      </c>
      <c r="S160" s="79" t="s">
        <v>588</v>
      </c>
      <c r="T160" s="79"/>
      <c r="U160" s="79"/>
      <c r="V160" s="82" t="s">
        <v>632</v>
      </c>
      <c r="W160" s="81">
        <v>43504.85381944444</v>
      </c>
      <c r="X160" s="82" t="s">
        <v>802</v>
      </c>
      <c r="Y160" s="79">
        <v>33.9913</v>
      </c>
      <c r="Z160" s="79">
        <v>-118.4589</v>
      </c>
      <c r="AA160" s="85" t="s">
        <v>965</v>
      </c>
      <c r="AB160" s="79"/>
      <c r="AC160" s="79" t="b">
        <v>0</v>
      </c>
      <c r="AD160" s="79">
        <v>0</v>
      </c>
      <c r="AE160" s="85" t="s">
        <v>1072</v>
      </c>
      <c r="AF160" s="79" t="b">
        <v>0</v>
      </c>
      <c r="AG160" s="79" t="s">
        <v>1154</v>
      </c>
      <c r="AH160" s="79"/>
      <c r="AI160" s="85" t="s">
        <v>1072</v>
      </c>
      <c r="AJ160" s="79" t="b">
        <v>0</v>
      </c>
      <c r="AK160" s="79">
        <v>0</v>
      </c>
      <c r="AL160" s="85" t="s">
        <v>1072</v>
      </c>
      <c r="AM160" s="79" t="s">
        <v>1159</v>
      </c>
      <c r="AN160" s="79" t="b">
        <v>0</v>
      </c>
      <c r="AO160" s="85" t="s">
        <v>965</v>
      </c>
      <c r="AP160" s="79" t="s">
        <v>176</v>
      </c>
      <c r="AQ160" s="79">
        <v>0</v>
      </c>
      <c r="AR160" s="79">
        <v>0</v>
      </c>
      <c r="AS160" s="79" t="s">
        <v>1167</v>
      </c>
      <c r="AT160" s="79" t="s">
        <v>1177</v>
      </c>
      <c r="AU160" s="79" t="s">
        <v>1178</v>
      </c>
      <c r="AV160" s="79" t="s">
        <v>1179</v>
      </c>
      <c r="AW160" s="79" t="s">
        <v>1188</v>
      </c>
      <c r="AX160" s="79" t="s">
        <v>1197</v>
      </c>
      <c r="AY160" s="79" t="s">
        <v>1206</v>
      </c>
      <c r="AZ160" s="82" t="s">
        <v>1208</v>
      </c>
      <c r="BA160">
        <v>7</v>
      </c>
      <c r="BB160" s="78" t="str">
        <f>REPLACE(INDEX(GroupVertices[Group],MATCH(Edges24[[#This Row],[Vertex 1]],GroupVertices[Vertex],0)),1,1,"")</f>
        <v>1</v>
      </c>
      <c r="BC160" s="78" t="str">
        <f>REPLACE(INDEX(GroupVertices[Group],MATCH(Edges24[[#This Row],[Vertex 2]],GroupVertices[Vertex],0)),1,1,"")</f>
        <v>1</v>
      </c>
      <c r="BD160" s="48">
        <v>1</v>
      </c>
      <c r="BE160" s="49">
        <v>3.7037037037037037</v>
      </c>
      <c r="BF160" s="48">
        <v>0</v>
      </c>
      <c r="BG160" s="49">
        <v>0</v>
      </c>
      <c r="BH160" s="48">
        <v>0</v>
      </c>
      <c r="BI160" s="49">
        <v>0</v>
      </c>
      <c r="BJ160" s="48">
        <v>26</v>
      </c>
      <c r="BK160" s="49">
        <v>96.29629629629629</v>
      </c>
      <c r="BL160" s="48">
        <v>27</v>
      </c>
    </row>
    <row r="161" spans="1:64" ht="15">
      <c r="A161" s="64" t="s">
        <v>241</v>
      </c>
      <c r="B161" s="64" t="s">
        <v>241</v>
      </c>
      <c r="C161" s="65"/>
      <c r="D161" s="66"/>
      <c r="E161" s="67"/>
      <c r="F161" s="68"/>
      <c r="G161" s="65"/>
      <c r="H161" s="69"/>
      <c r="I161" s="70"/>
      <c r="J161" s="70"/>
      <c r="K161" s="34" t="s">
        <v>65</v>
      </c>
      <c r="L161" s="77">
        <v>296</v>
      </c>
      <c r="M161" s="77"/>
      <c r="N161" s="72"/>
      <c r="O161" s="79" t="s">
        <v>176</v>
      </c>
      <c r="P161" s="81">
        <v>43509.90638888889</v>
      </c>
      <c r="Q161" s="79" t="s">
        <v>557</v>
      </c>
      <c r="R161" s="82" t="s">
        <v>586</v>
      </c>
      <c r="S161" s="79" t="s">
        <v>588</v>
      </c>
      <c r="T161" s="79" t="s">
        <v>602</v>
      </c>
      <c r="U161" s="79"/>
      <c r="V161" s="82" t="s">
        <v>632</v>
      </c>
      <c r="W161" s="81">
        <v>43509.90638888889</v>
      </c>
      <c r="X161" s="82" t="s">
        <v>803</v>
      </c>
      <c r="Y161" s="79">
        <v>37.740369</v>
      </c>
      <c r="Z161" s="79">
        <v>-122.198397</v>
      </c>
      <c r="AA161" s="85" t="s">
        <v>966</v>
      </c>
      <c r="AB161" s="79"/>
      <c r="AC161" s="79" t="b">
        <v>0</v>
      </c>
      <c r="AD161" s="79">
        <v>1</v>
      </c>
      <c r="AE161" s="85" t="s">
        <v>1072</v>
      </c>
      <c r="AF161" s="79" t="b">
        <v>0</v>
      </c>
      <c r="AG161" s="79" t="s">
        <v>1154</v>
      </c>
      <c r="AH161" s="79"/>
      <c r="AI161" s="85" t="s">
        <v>1072</v>
      </c>
      <c r="AJ161" s="79" t="b">
        <v>0</v>
      </c>
      <c r="AK161" s="79">
        <v>0</v>
      </c>
      <c r="AL161" s="85" t="s">
        <v>1072</v>
      </c>
      <c r="AM161" s="79" t="s">
        <v>1159</v>
      </c>
      <c r="AN161" s="79" t="b">
        <v>0</v>
      </c>
      <c r="AO161" s="85" t="s">
        <v>966</v>
      </c>
      <c r="AP161" s="79" t="s">
        <v>176</v>
      </c>
      <c r="AQ161" s="79">
        <v>0</v>
      </c>
      <c r="AR161" s="79">
        <v>0</v>
      </c>
      <c r="AS161" s="79" t="s">
        <v>1175</v>
      </c>
      <c r="AT161" s="79" t="s">
        <v>1177</v>
      </c>
      <c r="AU161" s="79" t="s">
        <v>1178</v>
      </c>
      <c r="AV161" s="79" t="s">
        <v>1186</v>
      </c>
      <c r="AW161" s="79" t="s">
        <v>1195</v>
      </c>
      <c r="AX161" s="79" t="s">
        <v>1204</v>
      </c>
      <c r="AY161" s="79" t="s">
        <v>1206</v>
      </c>
      <c r="AZ161" s="82" t="s">
        <v>1215</v>
      </c>
      <c r="BA161">
        <v>7</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23</v>
      </c>
      <c r="BK161" s="49">
        <v>100</v>
      </c>
      <c r="BL161" s="48">
        <v>23</v>
      </c>
    </row>
    <row r="162" spans="1:64" ht="15">
      <c r="A162" s="64" t="s">
        <v>241</v>
      </c>
      <c r="B162" s="64" t="s">
        <v>241</v>
      </c>
      <c r="C162" s="65"/>
      <c r="D162" s="66"/>
      <c r="E162" s="67"/>
      <c r="F162" s="68"/>
      <c r="G162" s="65"/>
      <c r="H162" s="69"/>
      <c r="I162" s="70"/>
      <c r="J162" s="70"/>
      <c r="K162" s="34" t="s">
        <v>65</v>
      </c>
      <c r="L162" s="77">
        <v>297</v>
      </c>
      <c r="M162" s="77"/>
      <c r="N162" s="72"/>
      <c r="O162" s="79" t="s">
        <v>176</v>
      </c>
      <c r="P162" s="81">
        <v>43511.095358796294</v>
      </c>
      <c r="Q162" s="79" t="s">
        <v>558</v>
      </c>
      <c r="R162" s="79"/>
      <c r="S162" s="79"/>
      <c r="T162" s="79"/>
      <c r="U162" s="79"/>
      <c r="V162" s="82" t="s">
        <v>632</v>
      </c>
      <c r="W162" s="81">
        <v>43511.095358796294</v>
      </c>
      <c r="X162" s="82" t="s">
        <v>804</v>
      </c>
      <c r="Y162" s="79"/>
      <c r="Z162" s="79"/>
      <c r="AA162" s="85" t="s">
        <v>967</v>
      </c>
      <c r="AB162" s="79"/>
      <c r="AC162" s="79" t="b">
        <v>0</v>
      </c>
      <c r="AD162" s="79">
        <v>6</v>
      </c>
      <c r="AE162" s="85" t="s">
        <v>1072</v>
      </c>
      <c r="AF162" s="79" t="b">
        <v>0</v>
      </c>
      <c r="AG162" s="79" t="s">
        <v>1154</v>
      </c>
      <c r="AH162" s="79"/>
      <c r="AI162" s="85" t="s">
        <v>1072</v>
      </c>
      <c r="AJ162" s="79" t="b">
        <v>0</v>
      </c>
      <c r="AK162" s="79">
        <v>0</v>
      </c>
      <c r="AL162" s="85" t="s">
        <v>1072</v>
      </c>
      <c r="AM162" s="79" t="s">
        <v>1160</v>
      </c>
      <c r="AN162" s="79" t="b">
        <v>0</v>
      </c>
      <c r="AO162" s="85" t="s">
        <v>967</v>
      </c>
      <c r="AP162" s="79" t="s">
        <v>176</v>
      </c>
      <c r="AQ162" s="79">
        <v>0</v>
      </c>
      <c r="AR162" s="79">
        <v>0</v>
      </c>
      <c r="AS162" s="79" t="s">
        <v>1176</v>
      </c>
      <c r="AT162" s="79" t="s">
        <v>1177</v>
      </c>
      <c r="AU162" s="79" t="s">
        <v>1178</v>
      </c>
      <c r="AV162" s="79" t="s">
        <v>1187</v>
      </c>
      <c r="AW162" s="79" t="s">
        <v>1196</v>
      </c>
      <c r="AX162" s="79" t="s">
        <v>1205</v>
      </c>
      <c r="AY162" s="79" t="s">
        <v>1206</v>
      </c>
      <c r="AZ162" s="82" t="s">
        <v>1216</v>
      </c>
      <c r="BA162">
        <v>7</v>
      </c>
      <c r="BB162" s="78" t="str">
        <f>REPLACE(INDEX(GroupVertices[Group],MATCH(Edges24[[#This Row],[Vertex 1]],GroupVertices[Vertex],0)),1,1,"")</f>
        <v>1</v>
      </c>
      <c r="BC162" s="78" t="str">
        <f>REPLACE(INDEX(GroupVertices[Group],MATCH(Edges24[[#This Row],[Vertex 2]],GroupVertices[Vertex],0)),1,1,"")</f>
        <v>1</v>
      </c>
      <c r="BD162" s="48">
        <v>1</v>
      </c>
      <c r="BE162" s="49">
        <v>3.8461538461538463</v>
      </c>
      <c r="BF162" s="48">
        <v>0</v>
      </c>
      <c r="BG162" s="49">
        <v>0</v>
      </c>
      <c r="BH162" s="48">
        <v>0</v>
      </c>
      <c r="BI162" s="49">
        <v>0</v>
      </c>
      <c r="BJ162" s="48">
        <v>25</v>
      </c>
      <c r="BK162" s="49">
        <v>96.15384615384616</v>
      </c>
      <c r="BL162" s="48">
        <v>26</v>
      </c>
    </row>
    <row r="163" spans="1:64" ht="15">
      <c r="A163" s="64" t="s">
        <v>241</v>
      </c>
      <c r="B163" s="64" t="s">
        <v>241</v>
      </c>
      <c r="C163" s="65"/>
      <c r="D163" s="66"/>
      <c r="E163" s="67"/>
      <c r="F163" s="68"/>
      <c r="G163" s="65"/>
      <c r="H163" s="69"/>
      <c r="I163" s="70"/>
      <c r="J163" s="70"/>
      <c r="K163" s="34" t="s">
        <v>65</v>
      </c>
      <c r="L163" s="77">
        <v>298</v>
      </c>
      <c r="M163" s="77"/>
      <c r="N163" s="72"/>
      <c r="O163" s="79" t="s">
        <v>176</v>
      </c>
      <c r="P163" s="81">
        <v>43511.83541666667</v>
      </c>
      <c r="Q163" s="79" t="s">
        <v>559</v>
      </c>
      <c r="R163" s="82" t="s">
        <v>587</v>
      </c>
      <c r="S163" s="79" t="s">
        <v>588</v>
      </c>
      <c r="T163" s="79"/>
      <c r="U163" s="79"/>
      <c r="V163" s="82" t="s">
        <v>632</v>
      </c>
      <c r="W163" s="81">
        <v>43511.83541666667</v>
      </c>
      <c r="X163" s="82" t="s">
        <v>805</v>
      </c>
      <c r="Y163" s="79">
        <v>34.0522</v>
      </c>
      <c r="Z163" s="79">
        <v>-118.243</v>
      </c>
      <c r="AA163" s="85" t="s">
        <v>968</v>
      </c>
      <c r="AB163" s="79"/>
      <c r="AC163" s="79" t="b">
        <v>0</v>
      </c>
      <c r="AD163" s="79">
        <v>4</v>
      </c>
      <c r="AE163" s="85" t="s">
        <v>1072</v>
      </c>
      <c r="AF163" s="79" t="b">
        <v>0</v>
      </c>
      <c r="AG163" s="79" t="s">
        <v>1154</v>
      </c>
      <c r="AH163" s="79"/>
      <c r="AI163" s="85" t="s">
        <v>1072</v>
      </c>
      <c r="AJ163" s="79" t="b">
        <v>0</v>
      </c>
      <c r="AK163" s="79">
        <v>0</v>
      </c>
      <c r="AL163" s="85" t="s">
        <v>1072</v>
      </c>
      <c r="AM163" s="79" t="s">
        <v>1159</v>
      </c>
      <c r="AN163" s="79" t="b">
        <v>0</v>
      </c>
      <c r="AO163" s="85" t="s">
        <v>968</v>
      </c>
      <c r="AP163" s="79" t="s">
        <v>176</v>
      </c>
      <c r="AQ163" s="79">
        <v>0</v>
      </c>
      <c r="AR163" s="79">
        <v>0</v>
      </c>
      <c r="AS163" s="79" t="s">
        <v>1167</v>
      </c>
      <c r="AT163" s="79" t="s">
        <v>1177</v>
      </c>
      <c r="AU163" s="79" t="s">
        <v>1178</v>
      </c>
      <c r="AV163" s="79" t="s">
        <v>1179</v>
      </c>
      <c r="AW163" s="79" t="s">
        <v>1188</v>
      </c>
      <c r="AX163" s="79" t="s">
        <v>1197</v>
      </c>
      <c r="AY163" s="79" t="s">
        <v>1206</v>
      </c>
      <c r="AZ163" s="82" t="s">
        <v>1208</v>
      </c>
      <c r="BA163">
        <v>7</v>
      </c>
      <c r="BB163" s="78" t="str">
        <f>REPLACE(INDEX(GroupVertices[Group],MATCH(Edges24[[#This Row],[Vertex 1]],GroupVertices[Vertex],0)),1,1,"")</f>
        <v>1</v>
      </c>
      <c r="BC163" s="78" t="str">
        <f>REPLACE(INDEX(GroupVertices[Group],MATCH(Edges24[[#This Row],[Vertex 2]],GroupVertices[Vertex],0)),1,1,"")</f>
        <v>1</v>
      </c>
      <c r="BD163" s="48">
        <v>3</v>
      </c>
      <c r="BE163" s="49">
        <v>9.67741935483871</v>
      </c>
      <c r="BF163" s="48">
        <v>0</v>
      </c>
      <c r="BG163" s="49">
        <v>0</v>
      </c>
      <c r="BH163" s="48">
        <v>0</v>
      </c>
      <c r="BI163" s="49">
        <v>0</v>
      </c>
      <c r="BJ163" s="48">
        <v>28</v>
      </c>
      <c r="BK163" s="49">
        <v>90.3225806451613</v>
      </c>
      <c r="BL163" s="48">
        <v>31</v>
      </c>
    </row>
    <row r="164" spans="1:64" ht="15">
      <c r="A164" s="64" t="s">
        <v>241</v>
      </c>
      <c r="B164" s="64" t="s">
        <v>251</v>
      </c>
      <c r="C164" s="65"/>
      <c r="D164" s="66"/>
      <c r="E164" s="67"/>
      <c r="F164" s="68"/>
      <c r="G164" s="65"/>
      <c r="H164" s="69"/>
      <c r="I164" s="70"/>
      <c r="J164" s="70"/>
      <c r="K164" s="34" t="s">
        <v>66</v>
      </c>
      <c r="L164" s="77">
        <v>299</v>
      </c>
      <c r="M164" s="77"/>
      <c r="N164" s="72"/>
      <c r="O164" s="79" t="s">
        <v>402</v>
      </c>
      <c r="P164" s="81">
        <v>43514.975266203706</v>
      </c>
      <c r="Q164" s="79" t="s">
        <v>560</v>
      </c>
      <c r="R164" s="79"/>
      <c r="S164" s="79"/>
      <c r="T164" s="79"/>
      <c r="U164" s="79"/>
      <c r="V164" s="82" t="s">
        <v>632</v>
      </c>
      <c r="W164" s="81">
        <v>43514.975266203706</v>
      </c>
      <c r="X164" s="82" t="s">
        <v>806</v>
      </c>
      <c r="Y164" s="79"/>
      <c r="Z164" s="79"/>
      <c r="AA164" s="85" t="s">
        <v>969</v>
      </c>
      <c r="AB164" s="85" t="s">
        <v>1070</v>
      </c>
      <c r="AC164" s="79" t="b">
        <v>0</v>
      </c>
      <c r="AD164" s="79">
        <v>1</v>
      </c>
      <c r="AE164" s="85" t="s">
        <v>1136</v>
      </c>
      <c r="AF164" s="79" t="b">
        <v>0</v>
      </c>
      <c r="AG164" s="79" t="s">
        <v>1154</v>
      </c>
      <c r="AH164" s="79"/>
      <c r="AI164" s="85" t="s">
        <v>1072</v>
      </c>
      <c r="AJ164" s="79" t="b">
        <v>0</v>
      </c>
      <c r="AK164" s="79">
        <v>0</v>
      </c>
      <c r="AL164" s="85" t="s">
        <v>1072</v>
      </c>
      <c r="AM164" s="79" t="s">
        <v>1160</v>
      </c>
      <c r="AN164" s="79" t="b">
        <v>0</v>
      </c>
      <c r="AO164" s="85" t="s">
        <v>1070</v>
      </c>
      <c r="AP164" s="79" t="s">
        <v>176</v>
      </c>
      <c r="AQ164" s="79">
        <v>0</v>
      </c>
      <c r="AR164" s="79">
        <v>0</v>
      </c>
      <c r="AS164" s="79"/>
      <c r="AT164" s="79"/>
      <c r="AU164" s="79"/>
      <c r="AV164" s="79"/>
      <c r="AW164" s="79"/>
      <c r="AX164" s="79"/>
      <c r="AY164" s="79"/>
      <c r="AZ164" s="79"/>
      <c r="BA164">
        <v>6</v>
      </c>
      <c r="BB164" s="78" t="str">
        <f>REPLACE(INDEX(GroupVertices[Group],MATCH(Edges24[[#This Row],[Vertex 1]],GroupVertices[Vertex],0)),1,1,"")</f>
        <v>1</v>
      </c>
      <c r="BC164" s="78" t="str">
        <f>REPLACE(INDEX(GroupVertices[Group],MATCH(Edges24[[#This Row],[Vertex 2]],GroupVertices[Vertex],0)),1,1,"")</f>
        <v>4</v>
      </c>
      <c r="BD164" s="48">
        <v>0</v>
      </c>
      <c r="BE164" s="49">
        <v>0</v>
      </c>
      <c r="BF164" s="48">
        <v>0</v>
      </c>
      <c r="BG164" s="49">
        <v>0</v>
      </c>
      <c r="BH164" s="48">
        <v>0</v>
      </c>
      <c r="BI164" s="49">
        <v>0</v>
      </c>
      <c r="BJ164" s="48">
        <v>8</v>
      </c>
      <c r="BK164" s="49">
        <v>100</v>
      </c>
      <c r="BL164" s="48">
        <v>8</v>
      </c>
    </row>
    <row r="165" spans="1:64" ht="15">
      <c r="A165" s="64" t="s">
        <v>253</v>
      </c>
      <c r="B165" s="64" t="s">
        <v>241</v>
      </c>
      <c r="C165" s="65"/>
      <c r="D165" s="66"/>
      <c r="E165" s="67"/>
      <c r="F165" s="68"/>
      <c r="G165" s="65"/>
      <c r="H165" s="69"/>
      <c r="I165" s="70"/>
      <c r="J165" s="70"/>
      <c r="K165" s="34" t="s">
        <v>65</v>
      </c>
      <c r="L165" s="77">
        <v>301</v>
      </c>
      <c r="M165" s="77"/>
      <c r="N165" s="72"/>
      <c r="O165" s="79" t="s">
        <v>401</v>
      </c>
      <c r="P165" s="81">
        <v>43515.03832175926</v>
      </c>
      <c r="Q165" s="79" t="s">
        <v>561</v>
      </c>
      <c r="R165" s="79"/>
      <c r="S165" s="79"/>
      <c r="T165" s="79"/>
      <c r="U165" s="79"/>
      <c r="V165" s="82" t="s">
        <v>644</v>
      </c>
      <c r="W165" s="81">
        <v>43515.03832175926</v>
      </c>
      <c r="X165" s="82" t="s">
        <v>807</v>
      </c>
      <c r="Y165" s="79"/>
      <c r="Z165" s="79"/>
      <c r="AA165" s="85" t="s">
        <v>970</v>
      </c>
      <c r="AB165" s="85" t="s">
        <v>958</v>
      </c>
      <c r="AC165" s="79" t="b">
        <v>0</v>
      </c>
      <c r="AD165" s="79">
        <v>0</v>
      </c>
      <c r="AE165" s="85" t="s">
        <v>1136</v>
      </c>
      <c r="AF165" s="79" t="b">
        <v>0</v>
      </c>
      <c r="AG165" s="79" t="s">
        <v>1156</v>
      </c>
      <c r="AH165" s="79"/>
      <c r="AI165" s="85" t="s">
        <v>1072</v>
      </c>
      <c r="AJ165" s="79" t="b">
        <v>0</v>
      </c>
      <c r="AK165" s="79">
        <v>0</v>
      </c>
      <c r="AL165" s="85" t="s">
        <v>1072</v>
      </c>
      <c r="AM165" s="79" t="s">
        <v>1160</v>
      </c>
      <c r="AN165" s="79" t="b">
        <v>0</v>
      </c>
      <c r="AO165" s="85" t="s">
        <v>958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4</v>
      </c>
      <c r="BC165" s="78" t="str">
        <f>REPLACE(INDEX(GroupVertices[Group],MATCH(Edges24[[#This Row],[Vertex 2]],GroupVertices[Vertex],0)),1,1,"")</f>
        <v>1</v>
      </c>
      <c r="BD165" s="48"/>
      <c r="BE165" s="49"/>
      <c r="BF165" s="48"/>
      <c r="BG165" s="49"/>
      <c r="BH165" s="48"/>
      <c r="BI165" s="49"/>
      <c r="BJ165" s="48"/>
      <c r="BK165" s="49"/>
      <c r="BL165" s="48"/>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hyperlinks>
    <hyperlink ref="R4" r:id="rId1" display="https://www.instagram.com/p/BrA92uEnhXR/?utm_source=ig_twitter_share&amp;igshid=1sbj9hcfndh1u"/>
    <hyperlink ref="R8" r:id="rId2" display="https://twitter.com/i/web/status/1074330425923985409"/>
    <hyperlink ref="R9" r:id="rId3" display="https://twitter.com/i/web/status/1078082452759986176"/>
    <hyperlink ref="R14" r:id="rId4" display="https://www.instagram.com/p/BsZCSQhBi-Q/?utm_source=ig_twitter_share&amp;igshid=nsppot0hhcdx"/>
    <hyperlink ref="R16" r:id="rId5" display="https://twitter.com/i/web/status/1089351490278445056"/>
    <hyperlink ref="R17" r:id="rId6" display="https://twitter.com/i/web/status/1090792467627003904"/>
    <hyperlink ref="R19" r:id="rId7" display="https://twitter.com/VICELAND/status/1092170864508846080"/>
    <hyperlink ref="R20" r:id="rId8" display="https://twitter.com/viceland/status/1092170864508846080"/>
    <hyperlink ref="R21" r:id="rId9" display="https://twitter.com/i/web/status/1081536753746542597"/>
    <hyperlink ref="R30" r:id="rId10" display="https://twitter.com/i/web/status/1096514335126384640"/>
    <hyperlink ref="R31" r:id="rId11" display="https://twitter.com/i/web/status/1096515968891785218"/>
    <hyperlink ref="R38" r:id="rId12" display="https://www.instagram.com/p/BrLgskTFvRF/?utm_source=ig_twitter_share&amp;igshid=10el81ho36y7k"/>
    <hyperlink ref="R39" r:id="rId13" display="https://www.instagram.com/p/BrIrPhEl4Fk/?utm_source=ig_twitter_share&amp;igshid=13zmwq3kdkfr6"/>
    <hyperlink ref="R40" r:id="rId14" display="https://www.instagram.com/p/Bt01mrhn8TZ/?utm_source=ig_twitter_share&amp;igshid=6favpysrtr1i"/>
    <hyperlink ref="R68" r:id="rId15" display="https://twitter.com/i/web/status/1079702618539200513"/>
    <hyperlink ref="R69" r:id="rId16" display="https://www.instagram.com/p/BsFU2lnlQtc/?utm_source=ig_twitter_share&amp;igshid=jjl9o937ugop"/>
    <hyperlink ref="R82" r:id="rId17" display="https://twitter.com/i/web/status/1080678479337709569"/>
    <hyperlink ref="R111" r:id="rId18" display="https://www.instagram.com/p/BtEjWZuFmw-/?utm_source=ig_twitter_share&amp;igshid=3uy7gj0f1prf"/>
    <hyperlink ref="R139" r:id="rId19" display="https://www.youtube.com/watch?v=c-HgBrVLv5I&amp;feature=youtu.be"/>
    <hyperlink ref="R154" r:id="rId20" display="https://www.instagram.com/p/Bq_s00glJqZ/?utm_source=ig_twitter_share&amp;igshid=1b8f2erh4sohn"/>
    <hyperlink ref="R158" r:id="rId21" display="https://www.instagram.com/p/BthMXmDFZDt/?utm_source=ig_twitter_share&amp;igshid=g7ubn0bb3u4m"/>
    <hyperlink ref="R160" r:id="rId22" display="https://www.instagram.com/p/Btol3ICl-Cp/?utm_source=ig_twitter_share&amp;igshid=kh56fmvqzb6h"/>
    <hyperlink ref="R161" r:id="rId23" display="https://www.instagram.com/p/Bt1mf7il7bA/?utm_source=ig_twitter_share&amp;igshid=i50u63vjo8p5"/>
    <hyperlink ref="R163" r:id="rId24" display="https://www.instagram.com/p/Bt6kZUulp5k/?utm_source=ig_twitter_share&amp;igshid=5i38qbqwhixm"/>
    <hyperlink ref="U5" r:id="rId25" display="https://pbs.twimg.com/media/Dt8kfZaWwAAiA2c.jpg"/>
    <hyperlink ref="U7" r:id="rId26" display="https://pbs.twimg.com/tweet_video_thumb/Dua9e2TVAAEF7B4.jpg"/>
    <hyperlink ref="V3" r:id="rId27" display="http://pbs.twimg.com/profile_images/957581577768394752/pGK0usTf_normal.jpg"/>
    <hyperlink ref="V4" r:id="rId28" display="http://pbs.twimg.com/profile_images/1064578562970214400/hBgFsMbd_normal.jpg"/>
    <hyperlink ref="V5" r:id="rId29" display="https://pbs.twimg.com/media/Dt8kfZaWwAAiA2c.jpg"/>
    <hyperlink ref="V6" r:id="rId30" display="http://pbs.twimg.com/profile_images/1042964410992615426/f-me7Ab9_normal.jpg"/>
    <hyperlink ref="V7" r:id="rId31" display="https://pbs.twimg.com/tweet_video_thumb/Dua9e2TVAAEF7B4.jpg"/>
    <hyperlink ref="V8" r:id="rId32" display="http://pbs.twimg.com/profile_images/2407764310/rqs7uge3p5dpok089j3u_normal.jpeg"/>
    <hyperlink ref="V9" r:id="rId33" display="http://pbs.twimg.com/profile_images/1009432826612191232/FjH90hFH_normal.jpg"/>
    <hyperlink ref="V10" r:id="rId34" display="http://pbs.twimg.com/profile_images/573928103191273472/1DWgpgBi_normal.jpeg"/>
    <hyperlink ref="V11" r:id="rId35" display="http://pbs.twimg.com/profile_images/1086962341529423872/OHi7VTnr_normal.jpg"/>
    <hyperlink ref="V12" r:id="rId36" display="http://pbs.twimg.com/profile_images/1081843410518953984/Sl5UTVnP_normal.jpg"/>
    <hyperlink ref="V13" r:id="rId37" display="http://pbs.twimg.com/profile_images/960344183100854277/gCjRiPAs_normal.jpg"/>
    <hyperlink ref="V14" r:id="rId38" display="http://pbs.twimg.com/profile_images/763660159537197056/QFlj9rRg_normal.jpg"/>
    <hyperlink ref="V15" r:id="rId39" display="http://pbs.twimg.com/profile_images/1014894537490255875/dEPVuG2u_normal.jpg"/>
    <hyperlink ref="V16" r:id="rId40" display="http://pbs.twimg.com/profile_images/1084609752083189767/DZiDfE8T_normal.jpg"/>
    <hyperlink ref="V17" r:id="rId41" display="http://pbs.twimg.com/profile_images/668199547395551232/s1b9WfGZ_normal.jpg"/>
    <hyperlink ref="V18" r:id="rId42" display="http://pbs.twimg.com/profile_images/1010283144761597952/TU3r9uog_normal.jpg"/>
    <hyperlink ref="V19" r:id="rId43" display="http://pbs.twimg.com/profile_images/1086577324835758083/cI8x0ScD_normal.jpg"/>
    <hyperlink ref="V20" r:id="rId44" display="http://pbs.twimg.com/profile_images/1089371240698015745/OU26QJZn_normal.jpg"/>
    <hyperlink ref="V21" r:id="rId45" display="http://pbs.twimg.com/profile_images/1081534740564369413/psK-Sjo8_normal.jpg"/>
    <hyperlink ref="V22" r:id="rId46" display="http://pbs.twimg.com/profile_images/1081534740564369413/psK-Sjo8_normal.jpg"/>
    <hyperlink ref="V23" r:id="rId47" display="http://pbs.twimg.com/profile_images/2294481540/dkmz3eu0qwd5x3vqvzqg_normal.jpeg"/>
    <hyperlink ref="V24" r:id="rId48" display="http://pbs.twimg.com/profile_images/1093984930365927424/Jh_6LCsx_normal.jpg"/>
    <hyperlink ref="V25" r:id="rId49" display="http://pbs.twimg.com/profile_images/997650301908746241/ITbdJGoy_normal.jpg"/>
    <hyperlink ref="V26" r:id="rId50" display="http://pbs.twimg.com/profile_images/1091086215430971392/6pxItIKX_normal.jpg"/>
    <hyperlink ref="V27" r:id="rId51" display="http://pbs.twimg.com/profile_images/596709062940602368/hACcRqk2_normal.jpg"/>
    <hyperlink ref="V28" r:id="rId52" display="http://abs.twimg.com/sticky/default_profile_images/default_profile_normal.png"/>
    <hyperlink ref="V29" r:id="rId53" display="http://pbs.twimg.com/profile_images/1093368693847814145/txKMm1o7_normal.jpg"/>
    <hyperlink ref="V30" r:id="rId54" display="http://pbs.twimg.com/profile_images/620011370440970240/SgZWb8mr_normal.jpg"/>
    <hyperlink ref="V31" r:id="rId55" display="http://pbs.twimg.com/profile_images/931597865608151047/Dg3ICq-k_normal.jpg"/>
    <hyperlink ref="V32" r:id="rId56" display="http://pbs.twimg.com/profile_images/1023281197718429697/A67g1_mQ_normal.jpg"/>
    <hyperlink ref="V33" r:id="rId57" display="http://pbs.twimg.com/profile_images/855643127541104640/zd0D0r2D_normal.jpg"/>
    <hyperlink ref="V34" r:id="rId58" display="http://pbs.twimg.com/profile_images/855643127541104640/zd0D0r2D_normal.jpg"/>
    <hyperlink ref="V35" r:id="rId59" display="http://pbs.twimg.com/profile_images/855643127541104640/zd0D0r2D_normal.jpg"/>
    <hyperlink ref="V36" r:id="rId60" display="http://pbs.twimg.com/profile_images/855643127541104640/zd0D0r2D_normal.jpg"/>
    <hyperlink ref="V37" r:id="rId61" display="http://pbs.twimg.com/profile_images/855643127541104640/zd0D0r2D_normal.jpg"/>
    <hyperlink ref="V38" r:id="rId62" display="http://pbs.twimg.com/profile_images/454719400617054208/AwdShxM3_normal.jpeg"/>
    <hyperlink ref="V39" r:id="rId63" display="http://pbs.twimg.com/profile_images/855643127541104640/zd0D0r2D_normal.jpg"/>
    <hyperlink ref="V40" r:id="rId64" display="http://pbs.twimg.com/profile_images/454719400617054208/AwdShxM3_normal.jpeg"/>
    <hyperlink ref="V41" r:id="rId65" display="http://pbs.twimg.com/profile_images/855643127541104640/zd0D0r2D_normal.jpg"/>
    <hyperlink ref="V42" r:id="rId66" display="http://pbs.twimg.com/profile_images/1138968668/Bill_Esparza_with_Mezcal_at_Corazon_de_Maguey_-_Copy_normal.JPG"/>
    <hyperlink ref="V43" r:id="rId67" display="http://pbs.twimg.com/profile_images/855643127541104640/zd0D0r2D_normal.jpg"/>
    <hyperlink ref="V44" r:id="rId68" display="http://pbs.twimg.com/profile_images/855643127541104640/zd0D0r2D_normal.jpg"/>
    <hyperlink ref="V45" r:id="rId69" display="http://pbs.twimg.com/profile_images/855643127541104640/zd0D0r2D_normal.jpg"/>
    <hyperlink ref="V46" r:id="rId70" display="http://pbs.twimg.com/profile_images/855643127541104640/zd0D0r2D_normal.jpg"/>
    <hyperlink ref="V47" r:id="rId71" display="http://pbs.twimg.com/profile_images/855643127541104640/zd0D0r2D_normal.jpg"/>
    <hyperlink ref="V48" r:id="rId72" display="http://pbs.twimg.com/profile_images/855643127541104640/zd0D0r2D_normal.jpg"/>
    <hyperlink ref="V49" r:id="rId73" display="http://pbs.twimg.com/profile_images/1010283144761597952/TU3r9uog_normal.jpg"/>
    <hyperlink ref="V50" r:id="rId74" display="http://pbs.twimg.com/profile_images/855643127541104640/zd0D0r2D_normal.jpg"/>
    <hyperlink ref="V51" r:id="rId75" display="http://pbs.twimg.com/profile_images/855643127541104640/zd0D0r2D_normal.jpg"/>
    <hyperlink ref="V52" r:id="rId76" display="http://pbs.twimg.com/profile_images/855643127541104640/zd0D0r2D_normal.jpg"/>
    <hyperlink ref="V53" r:id="rId77" display="http://pbs.twimg.com/profile_images/855643127541104640/zd0D0r2D_normal.jpg"/>
    <hyperlink ref="V54" r:id="rId78" display="http://pbs.twimg.com/profile_images/855643127541104640/zd0D0r2D_normal.jpg"/>
    <hyperlink ref="V55" r:id="rId79" display="http://pbs.twimg.com/profile_images/855643127541104640/zd0D0r2D_normal.jpg"/>
    <hyperlink ref="V56" r:id="rId80" display="http://pbs.twimg.com/profile_images/855643127541104640/zd0D0r2D_normal.jpg"/>
    <hyperlink ref="V57" r:id="rId81" display="http://pbs.twimg.com/profile_images/631433468983902208/oY21K5sz_normal.jpg"/>
    <hyperlink ref="V58" r:id="rId82" display="http://pbs.twimg.com/profile_images/631433468983902208/oY21K5sz_normal.jpg"/>
    <hyperlink ref="V59" r:id="rId83" display="http://pbs.twimg.com/profile_images/855643127541104640/zd0D0r2D_normal.jpg"/>
    <hyperlink ref="V60" r:id="rId84" display="http://pbs.twimg.com/profile_images/972526968296976385/Hx8nXAY1_normal.jpg"/>
    <hyperlink ref="V61" r:id="rId85" display="http://pbs.twimg.com/profile_images/855643127541104640/zd0D0r2D_normal.jpg"/>
    <hyperlink ref="V62" r:id="rId86" display="http://pbs.twimg.com/profile_images/855643127541104640/zd0D0r2D_normal.jpg"/>
    <hyperlink ref="V63" r:id="rId87" display="http://pbs.twimg.com/profile_images/855643127541104640/zd0D0r2D_normal.jpg"/>
    <hyperlink ref="V64" r:id="rId88" display="http://pbs.twimg.com/profile_images/855643127541104640/zd0D0r2D_normal.jpg"/>
    <hyperlink ref="V65" r:id="rId89" display="http://pbs.twimg.com/profile_images/855643127541104640/zd0D0r2D_normal.jpg"/>
    <hyperlink ref="V66" r:id="rId90" display="http://pbs.twimg.com/profile_images/855643127541104640/zd0D0r2D_normal.jpg"/>
    <hyperlink ref="V67" r:id="rId91" display="http://pbs.twimg.com/profile_images/855643127541104640/zd0D0r2D_normal.jpg"/>
    <hyperlink ref="V68" r:id="rId92" display="http://pbs.twimg.com/profile_images/672897884442857472/zvERrVbo_normal.jpg"/>
    <hyperlink ref="V69" r:id="rId93" display="http://pbs.twimg.com/profile_images/855643127541104640/zd0D0r2D_normal.jpg"/>
    <hyperlink ref="V70" r:id="rId94" display="http://pbs.twimg.com/profile_images/1089409802931982337/7X4j074i_normal.jpg"/>
    <hyperlink ref="V71" r:id="rId95" display="http://pbs.twimg.com/profile_images/855643127541104640/zd0D0r2D_normal.jpg"/>
    <hyperlink ref="V72" r:id="rId96" display="http://pbs.twimg.com/profile_images/855643127541104640/zd0D0r2D_normal.jpg"/>
    <hyperlink ref="V73" r:id="rId97" display="http://pbs.twimg.com/profile_images/855643127541104640/zd0D0r2D_normal.jpg"/>
    <hyperlink ref="V74" r:id="rId98" display="http://pbs.twimg.com/profile_images/855643127541104640/zd0D0r2D_normal.jpg"/>
    <hyperlink ref="V75" r:id="rId99" display="http://pbs.twimg.com/profile_images/855643127541104640/zd0D0r2D_normal.jpg"/>
    <hyperlink ref="V76" r:id="rId100" display="http://pbs.twimg.com/profile_images/855643127541104640/zd0D0r2D_normal.jpg"/>
    <hyperlink ref="V77" r:id="rId101" display="http://pbs.twimg.com/profile_images/855643127541104640/zd0D0r2D_normal.jpg"/>
    <hyperlink ref="V78" r:id="rId102" display="http://pbs.twimg.com/profile_images/1073049172436078592/EavrYhCn_normal.jpg"/>
    <hyperlink ref="V79" r:id="rId103" display="http://pbs.twimg.com/profile_images/855643127541104640/zd0D0r2D_normal.jpg"/>
    <hyperlink ref="V80" r:id="rId104" display="http://pbs.twimg.com/profile_images/855643127541104640/zd0D0r2D_normal.jpg"/>
    <hyperlink ref="V81" r:id="rId105" display="http://pbs.twimg.com/profile_images/875402344778702848/T5UKOyPO_normal.jpg"/>
    <hyperlink ref="V82" r:id="rId106" display="http://pbs.twimg.com/profile_images/855643127541104640/zd0D0r2D_normal.jpg"/>
    <hyperlink ref="V83" r:id="rId107" display="http://pbs.twimg.com/profile_images/855643127541104640/zd0D0r2D_normal.jpg"/>
    <hyperlink ref="V84" r:id="rId108" display="http://pbs.twimg.com/profile_images/855643127541104640/zd0D0r2D_normal.jpg"/>
    <hyperlink ref="V85" r:id="rId109" display="http://pbs.twimg.com/profile_images/855643127541104640/zd0D0r2D_normal.jpg"/>
    <hyperlink ref="V86" r:id="rId110" display="http://pbs.twimg.com/profile_images/855643127541104640/zd0D0r2D_normal.jpg"/>
    <hyperlink ref="V87" r:id="rId111" display="http://pbs.twimg.com/profile_images/855643127541104640/zd0D0r2D_normal.jpg"/>
    <hyperlink ref="V88" r:id="rId112" display="http://pbs.twimg.com/profile_images/855643127541104640/zd0D0r2D_normal.jpg"/>
    <hyperlink ref="V89" r:id="rId113" display="http://pbs.twimg.com/profile_images/855643127541104640/zd0D0r2D_normal.jpg"/>
    <hyperlink ref="V90" r:id="rId114" display="http://pbs.twimg.com/profile_images/855643127541104640/zd0D0r2D_normal.jpg"/>
    <hyperlink ref="V91" r:id="rId115" display="http://pbs.twimg.com/profile_images/855643127541104640/zd0D0r2D_normal.jpg"/>
    <hyperlink ref="V92" r:id="rId116" display="http://pbs.twimg.com/profile_images/855643127541104640/zd0D0r2D_normal.jpg"/>
    <hyperlink ref="V93" r:id="rId117" display="http://pbs.twimg.com/profile_images/855643127541104640/zd0D0r2D_normal.jpg"/>
    <hyperlink ref="V94" r:id="rId118" display="http://pbs.twimg.com/profile_images/855643127541104640/zd0D0r2D_normal.jpg"/>
    <hyperlink ref="V95" r:id="rId119" display="http://pbs.twimg.com/profile_images/855643127541104640/zd0D0r2D_normal.jpg"/>
    <hyperlink ref="V96" r:id="rId120" display="http://pbs.twimg.com/profile_images/855643127541104640/zd0D0r2D_normal.jpg"/>
    <hyperlink ref="V97" r:id="rId121" display="http://pbs.twimg.com/profile_images/855643127541104640/zd0D0r2D_normal.jpg"/>
    <hyperlink ref="V98" r:id="rId122" display="http://pbs.twimg.com/profile_images/855643127541104640/zd0D0r2D_normal.jpg"/>
    <hyperlink ref="V99" r:id="rId123" display="http://pbs.twimg.com/profile_images/855643127541104640/zd0D0r2D_normal.jpg"/>
    <hyperlink ref="V100" r:id="rId124" display="http://pbs.twimg.com/profile_images/855643127541104640/zd0D0r2D_normal.jpg"/>
    <hyperlink ref="V101" r:id="rId125" display="http://pbs.twimg.com/profile_images/851476103990394880/Dvd4zNss_normal.jpg"/>
    <hyperlink ref="V102" r:id="rId126" display="http://pbs.twimg.com/profile_images/855643127541104640/zd0D0r2D_normal.jpg"/>
    <hyperlink ref="V103" r:id="rId127" display="http://pbs.twimg.com/profile_images/855643127541104640/zd0D0r2D_normal.jpg"/>
    <hyperlink ref="V104" r:id="rId128" display="http://pbs.twimg.com/profile_images/855643127541104640/zd0D0r2D_normal.jpg"/>
    <hyperlink ref="V105" r:id="rId129" display="http://pbs.twimg.com/profile_images/855643127541104640/zd0D0r2D_normal.jpg"/>
    <hyperlink ref="V106" r:id="rId130" display="http://pbs.twimg.com/profile_images/855643127541104640/zd0D0r2D_normal.jpg"/>
    <hyperlink ref="V107" r:id="rId131" display="http://pbs.twimg.com/profile_images/855643127541104640/zd0D0r2D_normal.jpg"/>
    <hyperlink ref="V108" r:id="rId132" display="http://pbs.twimg.com/profile_images/855643127541104640/zd0D0r2D_normal.jpg"/>
    <hyperlink ref="V109" r:id="rId133" display="http://pbs.twimg.com/profile_images/855643127541104640/zd0D0r2D_normal.jpg"/>
    <hyperlink ref="V110" r:id="rId134" display="http://pbs.twimg.com/profile_images/855643127541104640/zd0D0r2D_normal.jpg"/>
    <hyperlink ref="V111" r:id="rId135" display="http://pbs.twimg.com/profile_images/855643127541104640/zd0D0r2D_normal.jpg"/>
    <hyperlink ref="V112" r:id="rId136" display="http://pbs.twimg.com/profile_images/855643127541104640/zd0D0r2D_normal.jpg"/>
    <hyperlink ref="V113" r:id="rId137" display="http://pbs.twimg.com/profile_images/855643127541104640/zd0D0r2D_normal.jpg"/>
    <hyperlink ref="V114" r:id="rId138" display="http://pbs.twimg.com/profile_images/855643127541104640/zd0D0r2D_normal.jpg"/>
    <hyperlink ref="V115" r:id="rId139" display="http://pbs.twimg.com/profile_images/855643127541104640/zd0D0r2D_normal.jpg"/>
    <hyperlink ref="V116" r:id="rId140" display="http://pbs.twimg.com/profile_images/855643127541104640/zd0D0r2D_normal.jpg"/>
    <hyperlink ref="V117" r:id="rId141" display="http://pbs.twimg.com/profile_images/855643127541104640/zd0D0r2D_normal.jpg"/>
    <hyperlink ref="V118" r:id="rId142" display="http://pbs.twimg.com/profile_images/855643127541104640/zd0D0r2D_normal.jpg"/>
    <hyperlink ref="V119" r:id="rId143" display="http://pbs.twimg.com/profile_images/855643127541104640/zd0D0r2D_normal.jpg"/>
    <hyperlink ref="V120" r:id="rId144" display="http://pbs.twimg.com/profile_images/855643127541104640/zd0D0r2D_normal.jpg"/>
    <hyperlink ref="V121" r:id="rId145" display="http://pbs.twimg.com/profile_images/855643127541104640/zd0D0r2D_normal.jpg"/>
    <hyperlink ref="V122" r:id="rId146" display="http://pbs.twimg.com/profile_images/855643127541104640/zd0D0r2D_normal.jpg"/>
    <hyperlink ref="V123" r:id="rId147" display="http://pbs.twimg.com/profile_images/855643127541104640/zd0D0r2D_normal.jpg"/>
    <hyperlink ref="V124" r:id="rId148" display="http://pbs.twimg.com/profile_images/855643127541104640/zd0D0r2D_normal.jpg"/>
    <hyperlink ref="V125" r:id="rId149" display="http://pbs.twimg.com/profile_images/855643127541104640/zd0D0r2D_normal.jpg"/>
    <hyperlink ref="V126" r:id="rId150" display="http://pbs.twimg.com/profile_images/855643127541104640/zd0D0r2D_normal.jpg"/>
    <hyperlink ref="V127" r:id="rId151" display="http://pbs.twimg.com/profile_images/855643127541104640/zd0D0r2D_normal.jpg"/>
    <hyperlink ref="V128" r:id="rId152" display="http://pbs.twimg.com/profile_images/855643127541104640/zd0D0r2D_normal.jpg"/>
    <hyperlink ref="V129" r:id="rId153" display="http://pbs.twimg.com/profile_images/855643127541104640/zd0D0r2D_normal.jpg"/>
    <hyperlink ref="V130" r:id="rId154" display="http://pbs.twimg.com/profile_images/855643127541104640/zd0D0r2D_normal.jpg"/>
    <hyperlink ref="V131" r:id="rId155" display="http://pbs.twimg.com/profile_images/855643127541104640/zd0D0r2D_normal.jpg"/>
    <hyperlink ref="V132" r:id="rId156" display="http://pbs.twimg.com/profile_images/1008086060537008128/_xdGgj-f_normal.jpg"/>
    <hyperlink ref="V133" r:id="rId157" display="http://pbs.twimg.com/profile_images/855643127541104640/zd0D0r2D_normal.jpg"/>
    <hyperlink ref="V134" r:id="rId158" display="http://pbs.twimg.com/profile_images/855643127541104640/zd0D0r2D_normal.jpg"/>
    <hyperlink ref="V135" r:id="rId159" display="http://pbs.twimg.com/profile_images/855643127541104640/zd0D0r2D_normal.jpg"/>
    <hyperlink ref="V136" r:id="rId160" display="http://pbs.twimg.com/profile_images/855643127541104640/zd0D0r2D_normal.jpg"/>
    <hyperlink ref="V137" r:id="rId161" display="http://pbs.twimg.com/profile_images/855643127541104640/zd0D0r2D_normal.jpg"/>
    <hyperlink ref="V138" r:id="rId162" display="http://pbs.twimg.com/profile_images/855643127541104640/zd0D0r2D_normal.jpg"/>
    <hyperlink ref="V139" r:id="rId163" display="http://pbs.twimg.com/profile_images/855643127541104640/zd0D0r2D_normal.jpg"/>
    <hyperlink ref="V140" r:id="rId164" display="http://pbs.twimg.com/profile_images/855643127541104640/zd0D0r2D_normal.jpg"/>
    <hyperlink ref="V141" r:id="rId165" display="http://pbs.twimg.com/profile_images/855643127541104640/zd0D0r2D_normal.jpg"/>
    <hyperlink ref="V142" r:id="rId166" display="http://pbs.twimg.com/profile_images/855643127541104640/zd0D0r2D_normal.jpg"/>
    <hyperlink ref="V143" r:id="rId167" display="http://pbs.twimg.com/profile_images/855643127541104640/zd0D0r2D_normal.jpg"/>
    <hyperlink ref="V144" r:id="rId168" display="http://pbs.twimg.com/profile_images/855643127541104640/zd0D0r2D_normal.jpg"/>
    <hyperlink ref="V145" r:id="rId169" display="http://pbs.twimg.com/profile_images/855643127541104640/zd0D0r2D_normal.jpg"/>
    <hyperlink ref="V146" r:id="rId170" display="http://pbs.twimg.com/profile_images/1103334085/twitter_normal.jpg"/>
    <hyperlink ref="V147" r:id="rId171" display="http://pbs.twimg.com/profile_images/855643127541104640/zd0D0r2D_normal.jpg"/>
    <hyperlink ref="V148" r:id="rId172" display="http://pbs.twimg.com/profile_images/855643127541104640/zd0D0r2D_normal.jpg"/>
    <hyperlink ref="V149" r:id="rId173" display="http://pbs.twimg.com/profile_images/855643127541104640/zd0D0r2D_normal.jpg"/>
    <hyperlink ref="V150" r:id="rId174" display="http://pbs.twimg.com/profile_images/855643127541104640/zd0D0r2D_normal.jpg"/>
    <hyperlink ref="V151" r:id="rId175" display="http://pbs.twimg.com/profile_images/855643127541104640/zd0D0r2D_normal.jpg"/>
    <hyperlink ref="V152" r:id="rId176" display="http://pbs.twimg.com/profile_images/855643127541104640/zd0D0r2D_normal.jpg"/>
    <hyperlink ref="V153" r:id="rId177" display="http://pbs.twimg.com/profile_images/1008086060537008128/_xdGgj-f_normal.jpg"/>
    <hyperlink ref="V154" r:id="rId178" display="http://pbs.twimg.com/profile_images/855643127541104640/zd0D0r2D_normal.jpg"/>
    <hyperlink ref="V155" r:id="rId179" display="http://pbs.twimg.com/profile_images/855643127541104640/zd0D0r2D_normal.jpg"/>
    <hyperlink ref="V156" r:id="rId180" display="http://pbs.twimg.com/profile_images/855643127541104640/zd0D0r2D_normal.jpg"/>
    <hyperlink ref="V157" r:id="rId181" display="http://pbs.twimg.com/profile_images/855643127541104640/zd0D0r2D_normal.jpg"/>
    <hyperlink ref="V158" r:id="rId182" display="http://pbs.twimg.com/profile_images/855643127541104640/zd0D0r2D_normal.jpg"/>
    <hyperlink ref="V159" r:id="rId183" display="http://pbs.twimg.com/profile_images/855643127541104640/zd0D0r2D_normal.jpg"/>
    <hyperlink ref="V160" r:id="rId184" display="http://pbs.twimg.com/profile_images/855643127541104640/zd0D0r2D_normal.jpg"/>
    <hyperlink ref="V161" r:id="rId185" display="http://pbs.twimg.com/profile_images/855643127541104640/zd0D0r2D_normal.jpg"/>
    <hyperlink ref="V162" r:id="rId186" display="http://pbs.twimg.com/profile_images/855643127541104640/zd0D0r2D_normal.jpg"/>
    <hyperlink ref="V163" r:id="rId187" display="http://pbs.twimg.com/profile_images/855643127541104640/zd0D0r2D_normal.jpg"/>
    <hyperlink ref="V164" r:id="rId188" display="http://pbs.twimg.com/profile_images/855643127541104640/zd0D0r2D_normal.jpg"/>
    <hyperlink ref="V165" r:id="rId189" display="http://pbs.twimg.com/profile_images/843619552344793089/oAilpZKu_normal.jpg"/>
    <hyperlink ref="X3" r:id="rId190" display="https://twitter.com/#!/jesuispipis/status/1069805125420675073"/>
    <hyperlink ref="X4" r:id="rId191" display="https://twitter.com/#!/waffleye/status/1070378981709488128"/>
    <hyperlink ref="X5" r:id="rId192" display="https://twitter.com/#!/highfinanceshow/status/1071615363178217473"/>
    <hyperlink ref="X6" r:id="rId193" display="https://twitter.com/#!/missamanda1895/status/1072603169786597377"/>
    <hyperlink ref="X7" r:id="rId194" display="https://twitter.com/#!/blinke11/status/1073753911746486274"/>
    <hyperlink ref="X8" r:id="rId195" display="https://twitter.com/#!/n7nms/status/1074330425923985409"/>
    <hyperlink ref="X9" r:id="rId196" display="https://twitter.com/#!/richnwdc/status/1078082452759986176"/>
    <hyperlink ref="X10" r:id="rId197" display="https://twitter.com/#!/periodpam/status/1080681924887224322"/>
    <hyperlink ref="X11" r:id="rId198" display="https://twitter.com/#!/cold9111/status/1080683090744365057"/>
    <hyperlink ref="X12" r:id="rId199" display="https://twitter.com/#!/chefapelila/status/1080756114944229376"/>
    <hyperlink ref="X13" r:id="rId200" display="https://twitter.com/#!/djgotvapes/status/1080894158133448706"/>
    <hyperlink ref="X14" r:id="rId201" display="https://twitter.com/#!/badmaashla/status/1082773617337864192"/>
    <hyperlink ref="X15" r:id="rId202" display="https://twitter.com/#!/cannabistsgroup/status/1087723523794178050"/>
    <hyperlink ref="X16" r:id="rId203" display="https://twitter.com/#!/jackiemae_18/status/1089351490278445056"/>
    <hyperlink ref="X17" r:id="rId204" display="https://twitter.com/#!/druyljjr/status/1090792467627003904"/>
    <hyperlink ref="X18" r:id="rId205" display="https://twitter.com/#!/andyjuett/status/1073991203299966977"/>
    <hyperlink ref="X19" r:id="rId206" display="https://twitter.com/#!/cannaboisseurs/status/1092176815676772357"/>
    <hyperlink ref="X20" r:id="rId207" display="https://twitter.com/#!/bluntbuckeye/status/1092195088124411905"/>
    <hyperlink ref="X21" r:id="rId208" display="https://twitter.com/#!/daneyeel1/status/1081536753746542597"/>
    <hyperlink ref="X22" r:id="rId209" display="https://twitter.com/#!/daneyeel1/status/1092930327054635009"/>
    <hyperlink ref="X23" r:id="rId210" display="https://twitter.com/#!/vanessareen/status/1093800778353889285"/>
    <hyperlink ref="X24" r:id="rId211" display="https://twitter.com/#!/offgrid/status/1094392212597682177"/>
    <hyperlink ref="X25" r:id="rId212" display="https://twitter.com/#!/cloudcreamery/status/1094788453919711232"/>
    <hyperlink ref="X26" r:id="rId213" display="https://twitter.com/#!/jeffpossiel/status/1095023917805096961"/>
    <hyperlink ref="X27" r:id="rId214" display="https://twitter.com/#!/chuckweets/status/1095827738974396417"/>
    <hyperlink ref="X28" r:id="rId215" display="https://twitter.com/#!/emflow86/status/1095897060677746688"/>
    <hyperlink ref="X29" r:id="rId216" display="https://twitter.com/#!/blondtradgard/status/1096259459972706305"/>
    <hyperlink ref="X30" r:id="rId217" display="https://twitter.com/#!/sir_blobfish/status/1096514335126384640"/>
    <hyperlink ref="X31" r:id="rId218" display="https://twitter.com/#!/blahblah420blaa/status/1096515968891785218"/>
    <hyperlink ref="X32" r:id="rId219" display="https://twitter.com/#!/cohenonthecobb/status/1097353449824493568"/>
    <hyperlink ref="X33" r:id="rId220" display="https://twitter.com/#!/cannabisencyclo/status/1070437454161698817"/>
    <hyperlink ref="X34" r:id="rId221" display="https://twitter.com/#!/cannabisencyclo/status/1070437753710493696"/>
    <hyperlink ref="X35" r:id="rId222" display="https://twitter.com/#!/cannabisencyclo/status/1070453215278166017"/>
    <hyperlink ref="X36" r:id="rId223" display="https://twitter.com/#!/cannabisencyclo/status/1070610643072503809"/>
    <hyperlink ref="X37" r:id="rId224" display="https://twitter.com/#!/cannabisencyclo/status/1070610965220204544"/>
    <hyperlink ref="X38" r:id="rId225" display="https://twitter.com/#!/chefyusef/status/1071862990301843458"/>
    <hyperlink ref="X39" r:id="rId226" display="https://twitter.com/#!/cannabisencyclo/status/1071463950750007297"/>
    <hyperlink ref="X40" r:id="rId227" display="https://twitter.com/#!/chefyusef/status/1095693564997132294"/>
    <hyperlink ref="X41" r:id="rId228" display="https://twitter.com/#!/cannabisencyclo/status/1072523652975992832"/>
    <hyperlink ref="X42" r:id="rId229" display="https://twitter.com/#!/streetgourmetla/status/1072603018053455874"/>
    <hyperlink ref="X43" r:id="rId230" display="https://twitter.com/#!/cannabisencyclo/status/1072602137610346499"/>
    <hyperlink ref="X44" r:id="rId231" display="https://twitter.com/#!/cannabisencyclo/status/1073432632577318912"/>
    <hyperlink ref="X45" r:id="rId232" display="https://twitter.com/#!/cannabisencyclo/status/1073471982652612608"/>
    <hyperlink ref="X46" r:id="rId233" display="https://twitter.com/#!/cannabisencyclo/status/1073632121850191872"/>
    <hyperlink ref="X47" r:id="rId234" display="https://twitter.com/#!/cannabisencyclo/status/1073678129745534978"/>
    <hyperlink ref="X48" r:id="rId235" display="https://twitter.com/#!/cannabisencyclo/status/1073841839076065280"/>
    <hyperlink ref="X49" r:id="rId236" display="https://twitter.com/#!/andyjuett/status/1091356072474927104"/>
    <hyperlink ref="X50" r:id="rId237" display="https://twitter.com/#!/cannabisencyclo/status/1073981013947121664"/>
    <hyperlink ref="X51" r:id="rId238" display="https://twitter.com/#!/cannabisencyclo/status/1073980568977559553"/>
    <hyperlink ref="X52" r:id="rId239" display="https://twitter.com/#!/cannabisencyclo/status/1073981906247548934"/>
    <hyperlink ref="X53" r:id="rId240" display="https://twitter.com/#!/cannabisencyclo/status/1075581491529244672"/>
    <hyperlink ref="X54" r:id="rId241" display="https://twitter.com/#!/cannabisencyclo/status/1075787847599157248"/>
    <hyperlink ref="X55" r:id="rId242" display="https://twitter.com/#!/cannabisencyclo/status/1075789038114635777"/>
    <hyperlink ref="X56" r:id="rId243" display="https://twitter.com/#!/cannabisencyclo/status/1075917998035103745"/>
    <hyperlink ref="X57" r:id="rId244" display="https://twitter.com/#!/thesethwatson/status/1076139870979002370"/>
    <hyperlink ref="X58" r:id="rId245" display="https://twitter.com/#!/thesethwatson/status/1076161314677026816"/>
    <hyperlink ref="X59" r:id="rId246" display="https://twitter.com/#!/cannabisencyclo/status/1076147200256700416"/>
    <hyperlink ref="X60" r:id="rId247" display="https://twitter.com/#!/vanessamarigold/status/1076149449544523776"/>
    <hyperlink ref="X61" r:id="rId248" display="https://twitter.com/#!/cannabisencyclo/status/1076136618384224256"/>
    <hyperlink ref="X62" r:id="rId249" display="https://twitter.com/#!/cannabisencyclo/status/1076149866881929216"/>
    <hyperlink ref="X63" r:id="rId250" display="https://twitter.com/#!/cannabisencyclo/status/1077618117231095808"/>
    <hyperlink ref="X64" r:id="rId251" display="https://twitter.com/#!/cannabisencyclo/status/1077618749748854784"/>
    <hyperlink ref="X65" r:id="rId252" display="https://twitter.com/#!/cannabisencyclo/status/1078316102306824192"/>
    <hyperlink ref="X66" r:id="rId253" display="https://twitter.com/#!/cannabisencyclo/status/1079072736243113984"/>
    <hyperlink ref="X67" r:id="rId254" display="https://twitter.com/#!/cannabisencyclo/status/1079996498085998592"/>
    <hyperlink ref="X68" r:id="rId255" display="https://twitter.com/#!/theherbalcult/status/1079702618539200513"/>
    <hyperlink ref="X69" r:id="rId256" display="https://twitter.com/#!/cannabisencyclo/status/1079999695521497088"/>
    <hyperlink ref="X70" r:id="rId257" display="https://twitter.com/#!/jerrybeach73/status/1080169836469252097"/>
    <hyperlink ref="X71" r:id="rId258" display="https://twitter.com/#!/cannabisencyclo/status/1080152718847598593"/>
    <hyperlink ref="X72" r:id="rId259" display="https://twitter.com/#!/cannabisencyclo/status/1080152971768287232"/>
    <hyperlink ref="X73" r:id="rId260" display="https://twitter.com/#!/cannabisencyclo/status/1080372320747675650"/>
    <hyperlink ref="X74" r:id="rId261" display="https://twitter.com/#!/cannabisencyclo/status/1069158904947453958"/>
    <hyperlink ref="X75" r:id="rId262" display="https://twitter.com/#!/cannabisencyclo/status/1080379225239019520"/>
    <hyperlink ref="X76" r:id="rId263" display="https://twitter.com/#!/cannabisencyclo/status/1080506276268765191"/>
    <hyperlink ref="X77" r:id="rId264" display="https://twitter.com/#!/cannabisencyclo/status/1080625332439285760"/>
    <hyperlink ref="X78" r:id="rId265" display="https://twitter.com/#!/gowri_chandra/status/1080627508125421570"/>
    <hyperlink ref="X79" r:id="rId266" display="https://twitter.com/#!/cannabisencyclo/status/1080625812984946688"/>
    <hyperlink ref="X80" r:id="rId267" display="https://twitter.com/#!/cannabisencyclo/status/1080626729830338560"/>
    <hyperlink ref="X81" r:id="rId268" display="https://twitter.com/#!/montereyaq/status/1080886264012857345"/>
    <hyperlink ref="X82" r:id="rId269" display="https://twitter.com/#!/cannabisencyclo/status/1080678479337709569"/>
    <hyperlink ref="X83" r:id="rId270" display="https://twitter.com/#!/cannabisencyclo/status/1070461212213702656"/>
    <hyperlink ref="X84" r:id="rId271" display="https://twitter.com/#!/cannabisencyclo/status/1081207951128387584"/>
    <hyperlink ref="X85" r:id="rId272" display="https://twitter.com/#!/cannabisencyclo/status/1082090363240628224"/>
    <hyperlink ref="X86" r:id="rId273" display="https://twitter.com/#!/cannabisencyclo/status/1070460484720066560"/>
    <hyperlink ref="X87" r:id="rId274" display="https://twitter.com/#!/cannabisencyclo/status/1083541404574339075"/>
    <hyperlink ref="X88" r:id="rId275" display="https://twitter.com/#!/cannabisencyclo/status/1083627198274129922"/>
    <hyperlink ref="X89" r:id="rId276" display="https://twitter.com/#!/cannabisencyclo/status/1083649383583735808"/>
    <hyperlink ref="X90" r:id="rId277" display="https://twitter.com/#!/cannabisencyclo/status/1084885818005544960"/>
    <hyperlink ref="X91" r:id="rId278" display="https://twitter.com/#!/cannabisencyclo/status/1085223641560666114"/>
    <hyperlink ref="X92" r:id="rId279" display="https://twitter.com/#!/cannabisencyclo/status/1085224171666235392"/>
    <hyperlink ref="X93" r:id="rId280" display="https://twitter.com/#!/cannabisencyclo/status/1079281086918623233"/>
    <hyperlink ref="X94" r:id="rId281" display="https://twitter.com/#!/cannabisencyclo/status/1081308442755649536"/>
    <hyperlink ref="X95" r:id="rId282" display="https://twitter.com/#!/cannabisencyclo/status/1085637946336628736"/>
    <hyperlink ref="X96" r:id="rId283" display="https://twitter.com/#!/cannabisencyclo/status/1080001685085315072"/>
    <hyperlink ref="X97" r:id="rId284" display="https://twitter.com/#!/cannabisencyclo/status/1085640214201040896"/>
    <hyperlink ref="X98" r:id="rId285" display="https://twitter.com/#!/cannabisencyclo/status/1085640972044619777"/>
    <hyperlink ref="X99" r:id="rId286" display="https://twitter.com/#!/cannabisencyclo/status/1085644437806493697"/>
    <hyperlink ref="X100" r:id="rId287" display="https://twitter.com/#!/cannabisencyclo/status/1085656031374368773"/>
    <hyperlink ref="X101" r:id="rId288" display="https://twitter.com/#!/freedarko/status/1085676811000807428"/>
    <hyperlink ref="X102" r:id="rId289" display="https://twitter.com/#!/cannabisencyclo/status/1085676637885091840"/>
    <hyperlink ref="X103" r:id="rId290" display="https://twitter.com/#!/cannabisencyclo/status/1085687323075915777"/>
    <hyperlink ref="X104" r:id="rId291" display="https://twitter.com/#!/cannabisencyclo/status/1071036022438416385"/>
    <hyperlink ref="X105" r:id="rId292" display="https://twitter.com/#!/cannabisencyclo/status/1085688403687927808"/>
    <hyperlink ref="X106" r:id="rId293" display="https://twitter.com/#!/cannabisencyclo/status/1086164894905294849"/>
    <hyperlink ref="X107" r:id="rId294" display="https://twitter.com/#!/cannabisencyclo/status/1086165023934734337"/>
    <hyperlink ref="X108" r:id="rId295" display="https://twitter.com/#!/cannabisencyclo/status/1087988820266663936"/>
    <hyperlink ref="X109" r:id="rId296" display="https://twitter.com/#!/cannabisencyclo/status/1076137515818446850"/>
    <hyperlink ref="X110" r:id="rId297" display="https://twitter.com/#!/cannabisencyclo/status/1088237845574107136"/>
    <hyperlink ref="X111" r:id="rId298" display="https://twitter.com/#!/cannabisencyclo/status/1088898159391199232"/>
    <hyperlink ref="X112" r:id="rId299" display="https://twitter.com/#!/cannabisencyclo/status/1075920176644685824"/>
    <hyperlink ref="X113" r:id="rId300" display="https://twitter.com/#!/cannabisencyclo/status/1089441750882500608"/>
    <hyperlink ref="X114" r:id="rId301" display="https://twitter.com/#!/cannabisencyclo/status/1089948613638115330"/>
    <hyperlink ref="X115" r:id="rId302" display="https://twitter.com/#!/cannabisencyclo/status/1090510903701790720"/>
    <hyperlink ref="X116" r:id="rId303" display="https://twitter.com/#!/cannabisencyclo/status/1091010823751753728"/>
    <hyperlink ref="X117" r:id="rId304" display="https://twitter.com/#!/cannabisencyclo/status/1080613357852348416"/>
    <hyperlink ref="X118" r:id="rId305" display="https://twitter.com/#!/cannabisencyclo/status/1091353513945227264"/>
    <hyperlink ref="X119" r:id="rId306" display="https://twitter.com/#!/cannabisencyclo/status/1091355556483223552"/>
    <hyperlink ref="X120" r:id="rId307" display="https://twitter.com/#!/cannabisencyclo/status/1091917391708053505"/>
    <hyperlink ref="X121" r:id="rId308" display="https://twitter.com/#!/cannabisencyclo/status/1092313873338687488"/>
    <hyperlink ref="X122" r:id="rId309" display="https://twitter.com/#!/cannabisencyclo/status/1092446610770911232"/>
    <hyperlink ref="X123" r:id="rId310" display="https://twitter.com/#!/cannabisencyclo/status/1092945291752267777"/>
    <hyperlink ref="X124" r:id="rId311" display="https://twitter.com/#!/cannabisencyclo/status/1069804848780988417"/>
    <hyperlink ref="X125" r:id="rId312" display="https://twitter.com/#!/cannabisencyclo/status/1073838956322508800"/>
    <hyperlink ref="X126" r:id="rId313" display="https://twitter.com/#!/cannabisencyclo/status/1073983470198648832"/>
    <hyperlink ref="X127" r:id="rId314" display="https://twitter.com/#!/cannabisencyclo/status/1073983831835762688"/>
    <hyperlink ref="X128" r:id="rId315" display="https://twitter.com/#!/cannabisencyclo/status/1074610005561597952"/>
    <hyperlink ref="X129" r:id="rId316" display="https://twitter.com/#!/cannabisencyclo/status/1080515331225903105"/>
    <hyperlink ref="X130" r:id="rId317" display="https://twitter.com/#!/cannabisencyclo/status/1094299079138373633"/>
    <hyperlink ref="X131" r:id="rId318" display="https://twitter.com/#!/cannabisencyclo/status/1095002629799739392"/>
    <hyperlink ref="X132" r:id="rId319" display="https://twitter.com/#!/thatbilloakley/status/1095492842347089922"/>
    <hyperlink ref="X133" r:id="rId320" display="https://twitter.com/#!/cannabisencyclo/status/1095485611388035072"/>
    <hyperlink ref="X134" r:id="rId321" display="https://twitter.com/#!/cannabisencyclo/status/1095972409721597952"/>
    <hyperlink ref="X135" r:id="rId322" display="https://twitter.com/#!/cannabisencyclo/status/1096074116522663936"/>
    <hyperlink ref="X136" r:id="rId323" display="https://twitter.com/#!/cannabisencyclo/status/1096234489565523968"/>
    <hyperlink ref="X137" r:id="rId324" display="https://twitter.com/#!/cannabisencyclo/status/1096248797343043584"/>
    <hyperlink ref="X138" r:id="rId325" display="https://twitter.com/#!/cannabisencyclo/status/1096248986778779651"/>
    <hyperlink ref="X139" r:id="rId326" display="https://twitter.com/#!/cannabisencyclo/status/1096467091543080960"/>
    <hyperlink ref="X140" r:id="rId327" display="https://twitter.com/#!/cannabisencyclo/status/1096467615222947840"/>
    <hyperlink ref="X141" r:id="rId328" display="https://twitter.com/#!/cannabisencyclo/status/1096628975672078336"/>
    <hyperlink ref="X142" r:id="rId329" display="https://twitter.com/#!/cannabisencyclo/status/1096837040824475648"/>
    <hyperlink ref="X143" r:id="rId330" display="https://twitter.com/#!/cannabisencyclo/status/1096838691786346496"/>
    <hyperlink ref="X144" r:id="rId331" display="https://twitter.com/#!/cannabisencyclo/status/1097189011871821824"/>
    <hyperlink ref="X145" r:id="rId332" display="https://twitter.com/#!/cannabisencyclo/status/1097189077974052865"/>
    <hyperlink ref="X146" r:id="rId333" display="https://twitter.com/#!/edman1968/status/1097190706190397440"/>
    <hyperlink ref="X147" r:id="rId334" display="https://twitter.com/#!/cannabisencyclo/status/1096465482075394050"/>
    <hyperlink ref="X148" r:id="rId335" display="https://twitter.com/#!/cannabisencyclo/status/1097189710592565248"/>
    <hyperlink ref="X149" r:id="rId336" display="https://twitter.com/#!/cannabisencyclo/status/1097189873625133057"/>
    <hyperlink ref="X150" r:id="rId337" display="https://twitter.com/#!/cannabisencyclo/status/1097190863543853057"/>
    <hyperlink ref="X151" r:id="rId338" display="https://twitter.com/#!/cannabisencyclo/status/1097193597709869056"/>
    <hyperlink ref="X152" r:id="rId339" display="https://twitter.com/#!/cannabisencyclo/status/1097657906864914432"/>
    <hyperlink ref="X153" r:id="rId340" display="https://twitter.com/#!/thatbilloakley/status/1097652151864647680"/>
    <hyperlink ref="X154" r:id="rId341" display="https://twitter.com/#!/cannabisencyclo/status/1070200789082103809"/>
    <hyperlink ref="X155" r:id="rId342" display="https://twitter.com/#!/cannabisencyclo/status/1073432462041083904"/>
    <hyperlink ref="X156" r:id="rId343" display="https://twitter.com/#!/cannabisencyclo/status/1079547210847510528"/>
    <hyperlink ref="X157" r:id="rId344" display="https://twitter.com/#!/cannabisencyclo/status/1079625134476906496"/>
    <hyperlink ref="X158" r:id="rId345" display="https://twitter.com/#!/cannabisencyclo/status/1092928872910344192"/>
    <hyperlink ref="X159" r:id="rId346" display="https://twitter.com/#!/cannabisencyclo/status/1092952298899279872"/>
    <hyperlink ref="X160" r:id="rId347" display="https://twitter.com/#!/cannabisencyclo/status/1093970097381744640"/>
    <hyperlink ref="X161" r:id="rId348" display="https://twitter.com/#!/cannabisencyclo/status/1095801086076579840"/>
    <hyperlink ref="X162" r:id="rId349" display="https://twitter.com/#!/cannabisencyclo/status/1096231952279990272"/>
    <hyperlink ref="X163" r:id="rId350" display="https://twitter.com/#!/cannabisencyclo/status/1096500144025944064"/>
    <hyperlink ref="X164" r:id="rId351" display="https://twitter.com/#!/cannabisencyclo/status/1097637984780701696"/>
    <hyperlink ref="X165" r:id="rId352" display="https://twitter.com/#!/chickybaby007/status/1097660835072110592"/>
    <hyperlink ref="AZ14" r:id="rId353" display="https://api.twitter.com/1.1/geo/id/3b77caf94bfc81fe.json"/>
    <hyperlink ref="AZ33" r:id="rId354" display="https://api.twitter.com/1.1/geo/id/5c62ffb0f0f3479d.json"/>
    <hyperlink ref="AZ39" r:id="rId355" display="https://api.twitter.com/1.1/geo/id/67b98f17fdcf20be.json"/>
    <hyperlink ref="AZ42" r:id="rId356" display="https://api.twitter.com/1.1/geo/id/0c2e6999105f8070.json"/>
    <hyperlink ref="AZ46" r:id="rId357" display="https://api.twitter.com/1.1/geo/id/fbd6d2f5a4e4a15e.json"/>
    <hyperlink ref="AZ48" r:id="rId358" display="https://api.twitter.com/1.1/geo/id/fbd6d2f5a4e4a15e.json"/>
    <hyperlink ref="AZ66" r:id="rId359" display="https://api.twitter.com/1.1/geo/id/fbd6d2f5a4e4a15e.json"/>
    <hyperlink ref="AZ69" r:id="rId360" display="https://api.twitter.com/1.1/geo/id/49af5b43d4963f4c.json"/>
    <hyperlink ref="AZ76" r:id="rId361" display="https://api.twitter.com/1.1/geo/id/fbd6d2f5a4e4a15e.json"/>
    <hyperlink ref="AZ82" r:id="rId362" display="https://api.twitter.com/1.1/geo/id/fbd6d2f5a4e4a15e.json"/>
    <hyperlink ref="AZ96" r:id="rId363" display="https://api.twitter.com/1.1/geo/id/49af5b43d4963f4c.json"/>
    <hyperlink ref="AZ98" r:id="rId364" display="https://api.twitter.com/1.1/geo/id/fbd6d2f5a4e4a15e.json"/>
    <hyperlink ref="AZ111" r:id="rId365" display="https://api.twitter.com/1.1/geo/id/fbd6d2f5a4e4a15e.json"/>
    <hyperlink ref="AZ112" r:id="rId366" display="https://api.twitter.com/1.1/geo/id/fbd6d2f5a4e4a15e.json"/>
    <hyperlink ref="AZ122" r:id="rId367" display="https://api.twitter.com/1.1/geo/id/fbd6d2f5a4e4a15e.json"/>
    <hyperlink ref="AZ124" r:id="rId368" display="https://api.twitter.com/1.1/geo/id/fbd6d2f5a4e4a15e.json"/>
    <hyperlink ref="AZ145" r:id="rId369" display="https://api.twitter.com/1.1/geo/id/fbd6d2f5a4e4a15e.json"/>
    <hyperlink ref="AZ149" r:id="rId370" display="https://api.twitter.com/1.1/geo/id/fbd6d2f5a4e4a15e.json"/>
    <hyperlink ref="AZ150" r:id="rId371" display="https://api.twitter.com/1.1/geo/id/fbd6d2f5a4e4a15e.json"/>
    <hyperlink ref="AZ152" r:id="rId372" display="https://api.twitter.com/1.1/geo/id/fbd6d2f5a4e4a15e.json"/>
    <hyperlink ref="AZ154" r:id="rId373" display="https://api.twitter.com/1.1/geo/id/1d9a5370a355ab0c.json"/>
    <hyperlink ref="AZ158" r:id="rId374" display="https://api.twitter.com/1.1/geo/id/3b77caf94bfc81fe.json"/>
    <hyperlink ref="AZ159" r:id="rId375" display="https://api.twitter.com/1.1/geo/id/3b77caf94bfc81fe.json"/>
    <hyperlink ref="AZ160" r:id="rId376" display="https://api.twitter.com/1.1/geo/id/3b77caf94bfc81fe.json"/>
    <hyperlink ref="AZ161" r:id="rId377" display="https://api.twitter.com/1.1/geo/id/ab2f2fac83aa388d.json"/>
    <hyperlink ref="AZ162" r:id="rId378" display="https://api.twitter.com/1.1/geo/id/5a110d312052166f.json"/>
    <hyperlink ref="AZ163" r:id="rId379" display="https://api.twitter.com/1.1/geo/id/3b77caf94bfc81fe.json"/>
  </hyperlinks>
  <printOptions/>
  <pageMargins left="0.7" right="0.7" top="0.75" bottom="0.75" header="0.3" footer="0.3"/>
  <pageSetup horizontalDpi="600" verticalDpi="600" orientation="portrait" r:id="rId383"/>
  <legacyDrawing r:id="rId381"/>
  <tableParts>
    <tablePart r:id="rId38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3187</v>
      </c>
      <c r="B1" s="13" t="s">
        <v>34</v>
      </c>
    </row>
    <row r="2" spans="1:2" ht="15">
      <c r="A2" s="114" t="s">
        <v>241</v>
      </c>
      <c r="B2" s="78">
        <v>34099</v>
      </c>
    </row>
    <row r="3" spans="1:2" ht="15">
      <c r="A3" s="114" t="s">
        <v>215</v>
      </c>
      <c r="B3" s="78">
        <v>6528.333333</v>
      </c>
    </row>
    <row r="4" spans="1:2" ht="15">
      <c r="A4" s="114" t="s">
        <v>234</v>
      </c>
      <c r="B4" s="78">
        <v>3605.666667</v>
      </c>
    </row>
    <row r="5" spans="1:2" ht="15">
      <c r="A5" s="114" t="s">
        <v>232</v>
      </c>
      <c r="B5" s="78">
        <v>746</v>
      </c>
    </row>
    <row r="6" spans="1:2" ht="15">
      <c r="A6" s="114" t="s">
        <v>227</v>
      </c>
      <c r="B6" s="78">
        <v>377</v>
      </c>
    </row>
    <row r="7" spans="1:2" ht="15">
      <c r="A7" s="114" t="s">
        <v>212</v>
      </c>
      <c r="B7" s="78">
        <v>374</v>
      </c>
    </row>
    <row r="8" spans="1:2" ht="15">
      <c r="A8" s="114" t="s">
        <v>240</v>
      </c>
      <c r="B8" s="78">
        <v>374</v>
      </c>
    </row>
    <row r="9" spans="1:2" ht="15">
      <c r="A9" s="114" t="s">
        <v>214</v>
      </c>
      <c r="B9" s="78">
        <v>374</v>
      </c>
    </row>
    <row r="10" spans="1:2" ht="15">
      <c r="A10" s="114" t="s">
        <v>275</v>
      </c>
      <c r="B10" s="78">
        <v>124</v>
      </c>
    </row>
    <row r="11" spans="1:2" ht="15">
      <c r="A11" s="114" t="s">
        <v>274</v>
      </c>
      <c r="B11" s="78">
        <v>124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3189</v>
      </c>
      <c r="B25" t="s">
        <v>3188</v>
      </c>
    </row>
    <row r="26" spans="1:2" ht="15">
      <c r="A26" s="125" t="s">
        <v>3191</v>
      </c>
      <c r="B26" s="3"/>
    </row>
    <row r="27" spans="1:2" ht="15">
      <c r="A27" s="126" t="s">
        <v>3192</v>
      </c>
      <c r="B27" s="3"/>
    </row>
    <row r="28" spans="1:2" ht="15">
      <c r="A28" s="127" t="s">
        <v>3193</v>
      </c>
      <c r="B28" s="3"/>
    </row>
    <row r="29" spans="1:2" ht="15">
      <c r="A29" s="128" t="s">
        <v>3194</v>
      </c>
      <c r="B29" s="3">
        <v>1</v>
      </c>
    </row>
    <row r="30" spans="1:2" ht="15">
      <c r="A30" s="127" t="s">
        <v>3195</v>
      </c>
      <c r="B30" s="3"/>
    </row>
    <row r="31" spans="1:2" ht="15">
      <c r="A31" s="128" t="s">
        <v>3196</v>
      </c>
      <c r="B31" s="3">
        <v>2</v>
      </c>
    </row>
    <row r="32" spans="1:2" ht="15">
      <c r="A32" s="127" t="s">
        <v>3197</v>
      </c>
      <c r="B32" s="3"/>
    </row>
    <row r="33" spans="1:2" ht="15">
      <c r="A33" s="128" t="s">
        <v>3198</v>
      </c>
      <c r="B33" s="3">
        <v>1</v>
      </c>
    </row>
    <row r="34" spans="1:2" ht="15">
      <c r="A34" s="128" t="s">
        <v>3199</v>
      </c>
      <c r="B34" s="3">
        <v>1</v>
      </c>
    </row>
    <row r="35" spans="1:2" ht="15">
      <c r="A35" s="128" t="s">
        <v>3200</v>
      </c>
      <c r="B35" s="3">
        <v>1</v>
      </c>
    </row>
    <row r="36" spans="1:2" ht="15">
      <c r="A36" s="128" t="s">
        <v>3201</v>
      </c>
      <c r="B36" s="3">
        <v>1</v>
      </c>
    </row>
    <row r="37" spans="1:2" ht="15">
      <c r="A37" s="128" t="s">
        <v>3202</v>
      </c>
      <c r="B37" s="3">
        <v>3</v>
      </c>
    </row>
    <row r="38" spans="1:2" ht="15">
      <c r="A38" s="127" t="s">
        <v>3203</v>
      </c>
      <c r="B38" s="3"/>
    </row>
    <row r="39" spans="1:2" ht="15">
      <c r="A39" s="128" t="s">
        <v>3194</v>
      </c>
      <c r="B39" s="3">
        <v>2</v>
      </c>
    </row>
    <row r="40" spans="1:2" ht="15">
      <c r="A40" s="127" t="s">
        <v>3204</v>
      </c>
      <c r="B40" s="3"/>
    </row>
    <row r="41" spans="1:2" ht="15">
      <c r="A41" s="128" t="s">
        <v>3205</v>
      </c>
      <c r="B41" s="3">
        <v>1</v>
      </c>
    </row>
    <row r="42" spans="1:2" ht="15">
      <c r="A42" s="127" t="s">
        <v>3206</v>
      </c>
      <c r="B42" s="3"/>
    </row>
    <row r="43" spans="1:2" ht="15">
      <c r="A43" s="128" t="s">
        <v>3207</v>
      </c>
      <c r="B43" s="3">
        <v>1</v>
      </c>
    </row>
    <row r="44" spans="1:2" ht="15">
      <c r="A44" s="127" t="s">
        <v>3208</v>
      </c>
      <c r="B44" s="3"/>
    </row>
    <row r="45" spans="1:2" ht="15">
      <c r="A45" s="128" t="s">
        <v>3209</v>
      </c>
      <c r="B45" s="3">
        <v>1</v>
      </c>
    </row>
    <row r="46" spans="1:2" ht="15">
      <c r="A46" s="128" t="s">
        <v>3210</v>
      </c>
      <c r="B46" s="3">
        <v>1</v>
      </c>
    </row>
    <row r="47" spans="1:2" ht="15">
      <c r="A47" s="127" t="s">
        <v>3211</v>
      </c>
      <c r="B47" s="3"/>
    </row>
    <row r="48" spans="1:2" ht="15">
      <c r="A48" s="128" t="s">
        <v>3212</v>
      </c>
      <c r="B48" s="3">
        <v>1</v>
      </c>
    </row>
    <row r="49" spans="1:2" ht="15">
      <c r="A49" s="128" t="s">
        <v>3200</v>
      </c>
      <c r="B49" s="3">
        <v>3</v>
      </c>
    </row>
    <row r="50" spans="1:2" ht="15">
      <c r="A50" s="127" t="s">
        <v>3213</v>
      </c>
      <c r="B50" s="3"/>
    </row>
    <row r="51" spans="1:2" ht="15">
      <c r="A51" s="128" t="s">
        <v>3196</v>
      </c>
      <c r="B51" s="3">
        <v>2</v>
      </c>
    </row>
    <row r="52" spans="1:2" ht="15">
      <c r="A52" s="128" t="s">
        <v>3198</v>
      </c>
      <c r="B52" s="3">
        <v>1</v>
      </c>
    </row>
    <row r="53" spans="1:2" ht="15">
      <c r="A53" s="128" t="s">
        <v>3207</v>
      </c>
      <c r="B53" s="3">
        <v>1</v>
      </c>
    </row>
    <row r="54" spans="1:2" ht="15">
      <c r="A54" s="128" t="s">
        <v>3210</v>
      </c>
      <c r="B54" s="3">
        <v>1</v>
      </c>
    </row>
    <row r="55" spans="1:2" ht="15">
      <c r="A55" s="127" t="s">
        <v>3214</v>
      </c>
      <c r="B55" s="3"/>
    </row>
    <row r="56" spans="1:2" ht="15">
      <c r="A56" s="128" t="s">
        <v>3215</v>
      </c>
      <c r="B56" s="3">
        <v>1</v>
      </c>
    </row>
    <row r="57" spans="1:2" ht="15">
      <c r="A57" s="128" t="s">
        <v>3216</v>
      </c>
      <c r="B57" s="3">
        <v>2</v>
      </c>
    </row>
    <row r="58" spans="1:2" ht="15">
      <c r="A58" s="128" t="s">
        <v>3212</v>
      </c>
      <c r="B58" s="3">
        <v>5</v>
      </c>
    </row>
    <row r="59" spans="1:2" ht="15">
      <c r="A59" s="128" t="s">
        <v>3207</v>
      </c>
      <c r="B59" s="3">
        <v>1</v>
      </c>
    </row>
    <row r="60" spans="1:2" ht="15">
      <c r="A60" s="127" t="s">
        <v>3217</v>
      </c>
      <c r="B60" s="3"/>
    </row>
    <row r="61" spans="1:2" ht="15">
      <c r="A61" s="128" t="s">
        <v>3218</v>
      </c>
      <c r="B61" s="3">
        <v>1</v>
      </c>
    </row>
    <row r="62" spans="1:2" ht="15">
      <c r="A62" s="127" t="s">
        <v>3219</v>
      </c>
      <c r="B62" s="3"/>
    </row>
    <row r="63" spans="1:2" ht="15">
      <c r="A63" s="128" t="s">
        <v>3220</v>
      </c>
      <c r="B63" s="3">
        <v>1</v>
      </c>
    </row>
    <row r="64" spans="1:2" ht="15">
      <c r="A64" s="127" t="s">
        <v>3221</v>
      </c>
      <c r="B64" s="3"/>
    </row>
    <row r="65" spans="1:2" ht="15">
      <c r="A65" s="128" t="s">
        <v>3222</v>
      </c>
      <c r="B65" s="3">
        <v>1</v>
      </c>
    </row>
    <row r="66" spans="1:2" ht="15">
      <c r="A66" s="128" t="s">
        <v>3212</v>
      </c>
      <c r="B66" s="3">
        <v>2</v>
      </c>
    </row>
    <row r="67" spans="1:2" ht="15">
      <c r="A67" s="127" t="s">
        <v>3223</v>
      </c>
      <c r="B67" s="3"/>
    </row>
    <row r="68" spans="1:2" ht="15">
      <c r="A68" s="128" t="s">
        <v>3224</v>
      </c>
      <c r="B68" s="3">
        <v>1</v>
      </c>
    </row>
    <row r="69" spans="1:2" ht="15">
      <c r="A69" s="128" t="s">
        <v>3215</v>
      </c>
      <c r="B69" s="3">
        <v>1</v>
      </c>
    </row>
    <row r="70" spans="1:2" ht="15">
      <c r="A70" s="128" t="s">
        <v>3218</v>
      </c>
      <c r="B70" s="3">
        <v>3</v>
      </c>
    </row>
    <row r="71" spans="1:2" ht="15">
      <c r="A71" s="128" t="s">
        <v>3212</v>
      </c>
      <c r="B71" s="3">
        <v>3</v>
      </c>
    </row>
    <row r="72" spans="1:2" ht="15">
      <c r="A72" s="128" t="s">
        <v>3207</v>
      </c>
      <c r="B72" s="3">
        <v>1</v>
      </c>
    </row>
    <row r="73" spans="1:2" ht="15">
      <c r="A73" s="127" t="s">
        <v>3225</v>
      </c>
      <c r="B73" s="3"/>
    </row>
    <row r="74" spans="1:2" ht="15">
      <c r="A74" s="128" t="s">
        <v>3207</v>
      </c>
      <c r="B74" s="3">
        <v>2</v>
      </c>
    </row>
    <row r="75" spans="1:2" ht="15">
      <c r="A75" s="127" t="s">
        <v>3226</v>
      </c>
      <c r="B75" s="3"/>
    </row>
    <row r="76" spans="1:2" ht="15">
      <c r="A76" s="128" t="s">
        <v>3224</v>
      </c>
      <c r="B76" s="3">
        <v>1</v>
      </c>
    </row>
    <row r="77" spans="1:2" ht="15">
      <c r="A77" s="128" t="s">
        <v>3218</v>
      </c>
      <c r="B77" s="3">
        <v>1</v>
      </c>
    </row>
    <row r="78" spans="1:2" ht="15">
      <c r="A78" s="127" t="s">
        <v>3227</v>
      </c>
      <c r="B78" s="3"/>
    </row>
    <row r="79" spans="1:2" ht="15">
      <c r="A79" s="128" t="s">
        <v>3207</v>
      </c>
      <c r="B79" s="3">
        <v>1</v>
      </c>
    </row>
    <row r="80" spans="1:2" ht="15">
      <c r="A80" s="127" t="s">
        <v>3228</v>
      </c>
      <c r="B80" s="3"/>
    </row>
    <row r="81" spans="1:2" ht="15">
      <c r="A81" s="128" t="s">
        <v>3216</v>
      </c>
      <c r="B81" s="3">
        <v>1</v>
      </c>
    </row>
    <row r="82" spans="1:2" ht="15">
      <c r="A82" s="127" t="s">
        <v>3229</v>
      </c>
      <c r="B82" s="3"/>
    </row>
    <row r="83" spans="1:2" ht="15">
      <c r="A83" s="128" t="s">
        <v>3215</v>
      </c>
      <c r="B83" s="3">
        <v>1</v>
      </c>
    </row>
    <row r="84" spans="1:2" ht="15">
      <c r="A84" s="128" t="s">
        <v>3198</v>
      </c>
      <c r="B84" s="3">
        <v>1</v>
      </c>
    </row>
    <row r="85" spans="1:2" ht="15">
      <c r="A85" s="128" t="s">
        <v>3230</v>
      </c>
      <c r="B85" s="3">
        <v>1</v>
      </c>
    </row>
    <row r="86" spans="1:2" ht="15">
      <c r="A86" s="125" t="s">
        <v>3231</v>
      </c>
      <c r="B86" s="3"/>
    </row>
    <row r="87" spans="1:2" ht="15">
      <c r="A87" s="126" t="s">
        <v>3232</v>
      </c>
      <c r="B87" s="3"/>
    </row>
    <row r="88" spans="1:2" ht="15">
      <c r="A88" s="127" t="s">
        <v>3233</v>
      </c>
      <c r="B88" s="3"/>
    </row>
    <row r="89" spans="1:2" ht="15">
      <c r="A89" s="128" t="s">
        <v>3216</v>
      </c>
      <c r="B89" s="3">
        <v>3</v>
      </c>
    </row>
    <row r="90" spans="1:2" ht="15">
      <c r="A90" s="128" t="s">
        <v>3207</v>
      </c>
      <c r="B90" s="3">
        <v>2</v>
      </c>
    </row>
    <row r="91" spans="1:2" ht="15">
      <c r="A91" s="128" t="s">
        <v>3199</v>
      </c>
      <c r="B91" s="3">
        <v>1</v>
      </c>
    </row>
    <row r="92" spans="1:2" ht="15">
      <c r="A92" s="127" t="s">
        <v>3234</v>
      </c>
      <c r="B92" s="3"/>
    </row>
    <row r="93" spans="1:2" ht="15">
      <c r="A93" s="128" t="s">
        <v>3216</v>
      </c>
      <c r="B93" s="3">
        <v>1</v>
      </c>
    </row>
    <row r="94" spans="1:2" ht="15">
      <c r="A94" s="128" t="s">
        <v>3235</v>
      </c>
      <c r="B94" s="3">
        <v>1</v>
      </c>
    </row>
    <row r="95" spans="1:2" ht="15">
      <c r="A95" s="128" t="s">
        <v>3212</v>
      </c>
      <c r="B95" s="3">
        <v>1</v>
      </c>
    </row>
    <row r="96" spans="1:2" ht="15">
      <c r="A96" s="128" t="s">
        <v>3207</v>
      </c>
      <c r="B96" s="3">
        <v>1</v>
      </c>
    </row>
    <row r="97" spans="1:2" ht="15">
      <c r="A97" s="128" t="s">
        <v>3202</v>
      </c>
      <c r="B97" s="3">
        <v>1</v>
      </c>
    </row>
    <row r="98" spans="1:2" ht="15">
      <c r="A98" s="127" t="s">
        <v>3236</v>
      </c>
      <c r="B98" s="3"/>
    </row>
    <row r="99" spans="1:2" ht="15">
      <c r="A99" s="128" t="s">
        <v>3224</v>
      </c>
      <c r="B99" s="3">
        <v>4</v>
      </c>
    </row>
    <row r="100" spans="1:2" ht="15">
      <c r="A100" s="128" t="s">
        <v>3196</v>
      </c>
      <c r="B100" s="3">
        <v>3</v>
      </c>
    </row>
    <row r="101" spans="1:2" ht="15">
      <c r="A101" s="128" t="s">
        <v>3194</v>
      </c>
      <c r="B101" s="3">
        <v>1</v>
      </c>
    </row>
    <row r="102" spans="1:2" ht="15">
      <c r="A102" s="128" t="s">
        <v>3207</v>
      </c>
      <c r="B102" s="3">
        <v>1</v>
      </c>
    </row>
    <row r="103" spans="1:2" ht="15">
      <c r="A103" s="128" t="s">
        <v>3199</v>
      </c>
      <c r="B103" s="3">
        <v>1</v>
      </c>
    </row>
    <row r="104" spans="1:2" ht="15">
      <c r="A104" s="127" t="s">
        <v>3237</v>
      </c>
      <c r="B104" s="3"/>
    </row>
    <row r="105" spans="1:2" ht="15">
      <c r="A105" s="128" t="s">
        <v>3218</v>
      </c>
      <c r="B105" s="3">
        <v>1</v>
      </c>
    </row>
    <row r="106" spans="1:2" ht="15">
      <c r="A106" s="128" t="s">
        <v>3200</v>
      </c>
      <c r="B106" s="3">
        <v>1</v>
      </c>
    </row>
    <row r="107" spans="1:2" ht="15">
      <c r="A107" s="127" t="s">
        <v>3238</v>
      </c>
      <c r="B107" s="3"/>
    </row>
    <row r="108" spans="1:2" ht="15">
      <c r="A108" s="128" t="s">
        <v>3205</v>
      </c>
      <c r="B108" s="3">
        <v>1</v>
      </c>
    </row>
    <row r="109" spans="1:2" ht="15">
      <c r="A109" s="127" t="s">
        <v>3239</v>
      </c>
      <c r="B109" s="3"/>
    </row>
    <row r="110" spans="1:2" ht="15">
      <c r="A110" s="128" t="s">
        <v>3215</v>
      </c>
      <c r="B110" s="3">
        <v>1</v>
      </c>
    </row>
    <row r="111" spans="1:2" ht="15">
      <c r="A111" s="127" t="s">
        <v>3240</v>
      </c>
      <c r="B111" s="3"/>
    </row>
    <row r="112" spans="1:2" ht="15">
      <c r="A112" s="128" t="s">
        <v>3201</v>
      </c>
      <c r="B112" s="3">
        <v>1</v>
      </c>
    </row>
    <row r="113" spans="1:2" ht="15">
      <c r="A113" s="127" t="s">
        <v>3241</v>
      </c>
      <c r="B113" s="3"/>
    </row>
    <row r="114" spans="1:2" ht="15">
      <c r="A114" s="128" t="s">
        <v>3215</v>
      </c>
      <c r="B114" s="3">
        <v>1</v>
      </c>
    </row>
    <row r="115" spans="1:2" ht="15">
      <c r="A115" s="128" t="s">
        <v>3216</v>
      </c>
      <c r="B115" s="3">
        <v>1</v>
      </c>
    </row>
    <row r="116" spans="1:2" ht="15">
      <c r="A116" s="128" t="s">
        <v>3235</v>
      </c>
      <c r="B116" s="3">
        <v>1</v>
      </c>
    </row>
    <row r="117" spans="1:2" ht="15">
      <c r="A117" s="127" t="s">
        <v>3242</v>
      </c>
      <c r="B117" s="3"/>
    </row>
    <row r="118" spans="1:2" ht="15">
      <c r="A118" s="128" t="s">
        <v>3199</v>
      </c>
      <c r="B118" s="3">
        <v>1</v>
      </c>
    </row>
    <row r="119" spans="1:2" ht="15">
      <c r="A119" s="127" t="s">
        <v>3243</v>
      </c>
      <c r="B119" s="3"/>
    </row>
    <row r="120" spans="1:2" ht="15">
      <c r="A120" s="128" t="s">
        <v>3207</v>
      </c>
      <c r="B120" s="3">
        <v>2</v>
      </c>
    </row>
    <row r="121" spans="1:2" ht="15">
      <c r="A121" s="127" t="s">
        <v>3244</v>
      </c>
      <c r="B121" s="3"/>
    </row>
    <row r="122" spans="1:2" ht="15">
      <c r="A122" s="128" t="s">
        <v>3210</v>
      </c>
      <c r="B122" s="3">
        <v>3</v>
      </c>
    </row>
    <row r="123" spans="1:2" ht="15">
      <c r="A123" s="128" t="s">
        <v>3200</v>
      </c>
      <c r="B123" s="3">
        <v>2</v>
      </c>
    </row>
    <row r="124" spans="1:2" ht="15">
      <c r="A124" s="128" t="s">
        <v>3202</v>
      </c>
      <c r="B124" s="3">
        <v>3</v>
      </c>
    </row>
    <row r="125" spans="1:2" ht="15">
      <c r="A125" s="127" t="s">
        <v>3245</v>
      </c>
      <c r="B125" s="3"/>
    </row>
    <row r="126" spans="1:2" ht="15">
      <c r="A126" s="128" t="s">
        <v>3224</v>
      </c>
      <c r="B126" s="3">
        <v>1</v>
      </c>
    </row>
    <row r="127" spans="1:2" ht="15">
      <c r="A127" s="127" t="s">
        <v>3246</v>
      </c>
      <c r="B127" s="3"/>
    </row>
    <row r="128" spans="1:2" ht="15">
      <c r="A128" s="128" t="s">
        <v>3216</v>
      </c>
      <c r="B128" s="3">
        <v>2</v>
      </c>
    </row>
    <row r="129" spans="1:2" ht="15">
      <c r="A129" s="127" t="s">
        <v>3247</v>
      </c>
      <c r="B129" s="3"/>
    </row>
    <row r="130" spans="1:2" ht="15">
      <c r="A130" s="128" t="s">
        <v>3248</v>
      </c>
      <c r="B130" s="3">
        <v>1</v>
      </c>
    </row>
    <row r="131" spans="1:2" ht="15">
      <c r="A131" s="127" t="s">
        <v>3249</v>
      </c>
      <c r="B131" s="3"/>
    </row>
    <row r="132" spans="1:2" ht="15">
      <c r="A132" s="128" t="s">
        <v>3235</v>
      </c>
      <c r="B132" s="3">
        <v>1</v>
      </c>
    </row>
    <row r="133" spans="1:2" ht="15">
      <c r="A133" s="127" t="s">
        <v>3250</v>
      </c>
      <c r="B133" s="3"/>
    </row>
    <row r="134" spans="1:2" ht="15">
      <c r="A134" s="128" t="s">
        <v>3224</v>
      </c>
      <c r="B134" s="3">
        <v>1</v>
      </c>
    </row>
    <row r="135" spans="1:2" ht="15">
      <c r="A135" s="127" t="s">
        <v>3251</v>
      </c>
      <c r="B135" s="3"/>
    </row>
    <row r="136" spans="1:2" ht="15">
      <c r="A136" s="128" t="s">
        <v>3210</v>
      </c>
      <c r="B136" s="3">
        <v>1</v>
      </c>
    </row>
    <row r="137" spans="1:2" ht="15">
      <c r="A137" s="127" t="s">
        <v>3252</v>
      </c>
      <c r="B137" s="3"/>
    </row>
    <row r="138" spans="1:2" ht="15">
      <c r="A138" s="128" t="s">
        <v>3222</v>
      </c>
      <c r="B138" s="3">
        <v>1</v>
      </c>
    </row>
    <row r="139" spans="1:2" ht="15">
      <c r="A139" s="128" t="s">
        <v>3235</v>
      </c>
      <c r="B139" s="3">
        <v>1</v>
      </c>
    </row>
    <row r="140" spans="1:2" ht="15">
      <c r="A140" s="127" t="s">
        <v>3253</v>
      </c>
      <c r="B140" s="3"/>
    </row>
    <row r="141" spans="1:2" ht="15">
      <c r="A141" s="128" t="s">
        <v>3199</v>
      </c>
      <c r="B141" s="3">
        <v>1</v>
      </c>
    </row>
    <row r="142" spans="1:2" ht="15">
      <c r="A142" s="127" t="s">
        <v>3254</v>
      </c>
      <c r="B142" s="3"/>
    </row>
    <row r="143" spans="1:2" ht="15">
      <c r="A143" s="128" t="s">
        <v>3216</v>
      </c>
      <c r="B143" s="3">
        <v>1</v>
      </c>
    </row>
    <row r="144" spans="1:2" ht="15">
      <c r="A144" s="127" t="s">
        <v>3255</v>
      </c>
      <c r="B144" s="3"/>
    </row>
    <row r="145" spans="1:2" ht="15">
      <c r="A145" s="128" t="s">
        <v>3222</v>
      </c>
      <c r="B145" s="3">
        <v>1</v>
      </c>
    </row>
    <row r="146" spans="1:2" ht="15">
      <c r="A146" s="128" t="s">
        <v>3212</v>
      </c>
      <c r="B146" s="3">
        <v>1</v>
      </c>
    </row>
    <row r="147" spans="1:2" ht="15">
      <c r="A147" s="126" t="s">
        <v>3256</v>
      </c>
      <c r="B147" s="3"/>
    </row>
    <row r="148" spans="1:2" ht="15">
      <c r="A148" s="127" t="s">
        <v>3257</v>
      </c>
      <c r="B148" s="3"/>
    </row>
    <row r="149" spans="1:2" ht="15">
      <c r="A149" s="128" t="s">
        <v>3218</v>
      </c>
      <c r="B149" s="3">
        <v>3</v>
      </c>
    </row>
    <row r="150" spans="1:2" ht="15">
      <c r="A150" s="127" t="s">
        <v>3258</v>
      </c>
      <c r="B150" s="3"/>
    </row>
    <row r="151" spans="1:2" ht="15">
      <c r="A151" s="128" t="s">
        <v>3196</v>
      </c>
      <c r="B151" s="3">
        <v>1</v>
      </c>
    </row>
    <row r="152" spans="1:2" ht="15">
      <c r="A152" s="128" t="s">
        <v>3200</v>
      </c>
      <c r="B152" s="3">
        <v>1</v>
      </c>
    </row>
    <row r="153" spans="1:2" ht="15">
      <c r="A153" s="128" t="s">
        <v>3201</v>
      </c>
      <c r="B153" s="3">
        <v>1</v>
      </c>
    </row>
    <row r="154" spans="1:2" ht="15">
      <c r="A154" s="127" t="s">
        <v>3259</v>
      </c>
      <c r="B154" s="3"/>
    </row>
    <row r="155" spans="1:2" ht="15">
      <c r="A155" s="128" t="s">
        <v>3198</v>
      </c>
      <c r="B155" s="3">
        <v>1</v>
      </c>
    </row>
    <row r="156" spans="1:2" ht="15">
      <c r="A156" s="128" t="s">
        <v>3218</v>
      </c>
      <c r="B156" s="3">
        <v>1</v>
      </c>
    </row>
    <row r="157" spans="1:2" ht="15">
      <c r="A157" s="127" t="s">
        <v>3260</v>
      </c>
      <c r="B157" s="3"/>
    </row>
    <row r="158" spans="1:2" ht="15">
      <c r="A158" s="128" t="s">
        <v>3202</v>
      </c>
      <c r="B158" s="3">
        <v>2</v>
      </c>
    </row>
    <row r="159" spans="1:2" ht="15">
      <c r="A159" s="127" t="s">
        <v>3261</v>
      </c>
      <c r="B159" s="3"/>
    </row>
    <row r="160" spans="1:2" ht="15">
      <c r="A160" s="128" t="s">
        <v>3224</v>
      </c>
      <c r="B160" s="3">
        <v>1</v>
      </c>
    </row>
    <row r="161" spans="1:2" ht="15">
      <c r="A161" s="128" t="s">
        <v>3215</v>
      </c>
      <c r="B161" s="3">
        <v>1</v>
      </c>
    </row>
    <row r="162" spans="1:2" ht="15">
      <c r="A162" s="127" t="s">
        <v>3262</v>
      </c>
      <c r="B162" s="3"/>
    </row>
    <row r="163" spans="1:2" ht="15">
      <c r="A163" s="128" t="s">
        <v>3194</v>
      </c>
      <c r="B163" s="3">
        <v>1</v>
      </c>
    </row>
    <row r="164" spans="1:2" ht="15">
      <c r="A164" s="128" t="s">
        <v>3210</v>
      </c>
      <c r="B164" s="3">
        <v>1</v>
      </c>
    </row>
    <row r="165" spans="1:2" ht="15">
      <c r="A165" s="127" t="s">
        <v>3263</v>
      </c>
      <c r="B165" s="3"/>
    </row>
    <row r="166" spans="1:2" ht="15">
      <c r="A166" s="128" t="s">
        <v>3199</v>
      </c>
      <c r="B166" s="3">
        <v>1</v>
      </c>
    </row>
    <row r="167" spans="1:2" ht="15">
      <c r="A167" s="127" t="s">
        <v>3264</v>
      </c>
      <c r="B167" s="3"/>
    </row>
    <row r="168" spans="1:2" ht="15">
      <c r="A168" s="128" t="s">
        <v>3224</v>
      </c>
      <c r="B168" s="3">
        <v>1</v>
      </c>
    </row>
    <row r="169" spans="1:2" ht="15">
      <c r="A169" s="127" t="s">
        <v>3265</v>
      </c>
      <c r="B169" s="3"/>
    </row>
    <row r="170" spans="1:2" ht="15">
      <c r="A170" s="128" t="s">
        <v>3222</v>
      </c>
      <c r="B170" s="3">
        <v>1</v>
      </c>
    </row>
    <row r="171" spans="1:2" ht="15">
      <c r="A171" s="128" t="s">
        <v>3212</v>
      </c>
      <c r="B171" s="3">
        <v>1</v>
      </c>
    </row>
    <row r="172" spans="1:2" ht="15">
      <c r="A172" s="128" t="s">
        <v>3199</v>
      </c>
      <c r="B172" s="3">
        <v>1</v>
      </c>
    </row>
    <row r="173" spans="1:2" ht="15">
      <c r="A173" s="127" t="s">
        <v>3266</v>
      </c>
      <c r="B173" s="3"/>
    </row>
    <row r="174" spans="1:2" ht="15">
      <c r="A174" s="128" t="s">
        <v>3224</v>
      </c>
      <c r="B174" s="3">
        <v>1</v>
      </c>
    </row>
    <row r="175" spans="1:2" ht="15">
      <c r="A175" s="128" t="s">
        <v>3215</v>
      </c>
      <c r="B175" s="3">
        <v>1</v>
      </c>
    </row>
    <row r="176" spans="1:2" ht="15">
      <c r="A176" s="128" t="s">
        <v>3248</v>
      </c>
      <c r="B176" s="3">
        <v>1</v>
      </c>
    </row>
    <row r="177" spans="1:2" ht="15">
      <c r="A177" s="128" t="s">
        <v>3200</v>
      </c>
      <c r="B177" s="3">
        <v>1</v>
      </c>
    </row>
    <row r="178" spans="1:2" ht="15">
      <c r="A178" s="128" t="s">
        <v>3202</v>
      </c>
      <c r="B178" s="3">
        <v>1</v>
      </c>
    </row>
    <row r="179" spans="1:2" ht="15">
      <c r="A179" s="127" t="s">
        <v>3267</v>
      </c>
      <c r="B179" s="3"/>
    </row>
    <row r="180" spans="1:2" ht="15">
      <c r="A180" s="128" t="s">
        <v>3196</v>
      </c>
      <c r="B180" s="3">
        <v>1</v>
      </c>
    </row>
    <row r="181" spans="1:2" ht="15">
      <c r="A181" s="128" t="s">
        <v>3194</v>
      </c>
      <c r="B181" s="3">
        <v>1</v>
      </c>
    </row>
    <row r="182" spans="1:2" ht="15">
      <c r="A182" s="128" t="s">
        <v>3218</v>
      </c>
      <c r="B182" s="3">
        <v>1</v>
      </c>
    </row>
    <row r="183" spans="1:2" ht="15">
      <c r="A183" s="127" t="s">
        <v>3268</v>
      </c>
      <c r="B183" s="3"/>
    </row>
    <row r="184" spans="1:2" ht="15">
      <c r="A184" s="128" t="s">
        <v>3222</v>
      </c>
      <c r="B184" s="3">
        <v>2</v>
      </c>
    </row>
    <row r="185" spans="1:2" ht="15">
      <c r="A185" s="128" t="s">
        <v>3209</v>
      </c>
      <c r="B185" s="3">
        <v>2</v>
      </c>
    </row>
    <row r="186" spans="1:2" ht="15">
      <c r="A186" s="128" t="s">
        <v>3196</v>
      </c>
      <c r="B186" s="3">
        <v>1</v>
      </c>
    </row>
    <row r="187" spans="1:2" ht="15">
      <c r="A187" s="128" t="s">
        <v>3207</v>
      </c>
      <c r="B187" s="3">
        <v>3</v>
      </c>
    </row>
    <row r="188" spans="1:2" ht="15">
      <c r="A188" s="128" t="s">
        <v>3210</v>
      </c>
      <c r="B188" s="3">
        <v>2</v>
      </c>
    </row>
    <row r="189" spans="1:2" ht="15">
      <c r="A189" s="128" t="s">
        <v>3200</v>
      </c>
      <c r="B189" s="3">
        <v>1</v>
      </c>
    </row>
    <row r="190" spans="1:2" ht="15">
      <c r="A190" s="127" t="s">
        <v>3269</v>
      </c>
      <c r="B190" s="3"/>
    </row>
    <row r="191" spans="1:2" ht="15">
      <c r="A191" s="128" t="s">
        <v>3196</v>
      </c>
      <c r="B191" s="3">
        <v>1</v>
      </c>
    </row>
    <row r="192" spans="1:2" ht="15">
      <c r="A192" s="128" t="s">
        <v>3199</v>
      </c>
      <c r="B192" s="3">
        <v>2</v>
      </c>
    </row>
    <row r="193" spans="1:2" ht="15">
      <c r="A193" s="127" t="s">
        <v>3270</v>
      </c>
      <c r="B193" s="3"/>
    </row>
    <row r="194" spans="1:2" ht="15">
      <c r="A194" s="128" t="s">
        <v>3207</v>
      </c>
      <c r="B194" s="3">
        <v>7</v>
      </c>
    </row>
    <row r="195" spans="1:2" ht="15">
      <c r="A195" s="127" t="s">
        <v>3271</v>
      </c>
      <c r="B195" s="3"/>
    </row>
    <row r="196" spans="1:2" ht="15">
      <c r="A196" s="128" t="s">
        <v>3196</v>
      </c>
      <c r="B196" s="3">
        <v>1</v>
      </c>
    </row>
    <row r="197" spans="1:2" ht="15">
      <c r="A197" s="128" t="s">
        <v>3202</v>
      </c>
      <c r="B197" s="3">
        <v>1</v>
      </c>
    </row>
    <row r="198" spans="1:2" ht="15">
      <c r="A198" s="127" t="s">
        <v>3272</v>
      </c>
      <c r="B198" s="3"/>
    </row>
    <row r="199" spans="1:2" ht="15">
      <c r="A199" s="128" t="s">
        <v>3224</v>
      </c>
      <c r="B199" s="3">
        <v>3</v>
      </c>
    </row>
    <row r="200" spans="1:2" ht="15">
      <c r="A200" s="125" t="s">
        <v>3190</v>
      </c>
      <c r="B200"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1218</v>
      </c>
      <c r="AE2" s="13" t="s">
        <v>1219</v>
      </c>
      <c r="AF2" s="13" t="s">
        <v>1220</v>
      </c>
      <c r="AG2" s="13" t="s">
        <v>1221</v>
      </c>
      <c r="AH2" s="13" t="s">
        <v>1222</v>
      </c>
      <c r="AI2" s="13" t="s">
        <v>1223</v>
      </c>
      <c r="AJ2" s="13" t="s">
        <v>1224</v>
      </c>
      <c r="AK2" s="13" t="s">
        <v>1225</v>
      </c>
      <c r="AL2" s="13" t="s">
        <v>1226</v>
      </c>
      <c r="AM2" s="13" t="s">
        <v>1227</v>
      </c>
      <c r="AN2" s="13" t="s">
        <v>1228</v>
      </c>
      <c r="AO2" s="13" t="s">
        <v>1229</v>
      </c>
      <c r="AP2" s="13" t="s">
        <v>1230</v>
      </c>
      <c r="AQ2" s="13" t="s">
        <v>1231</v>
      </c>
      <c r="AR2" s="13" t="s">
        <v>1232</v>
      </c>
      <c r="AS2" s="13" t="s">
        <v>192</v>
      </c>
      <c r="AT2" s="13" t="s">
        <v>1233</v>
      </c>
      <c r="AU2" s="13" t="s">
        <v>1234</v>
      </c>
      <c r="AV2" s="13" t="s">
        <v>1235</v>
      </c>
      <c r="AW2" s="13" t="s">
        <v>1236</v>
      </c>
      <c r="AX2" s="13" t="s">
        <v>1237</v>
      </c>
      <c r="AY2" s="13" t="s">
        <v>1238</v>
      </c>
      <c r="AZ2" s="13" t="s">
        <v>2640</v>
      </c>
      <c r="BA2" s="119" t="s">
        <v>2881</v>
      </c>
      <c r="BB2" s="119" t="s">
        <v>2883</v>
      </c>
      <c r="BC2" s="119" t="s">
        <v>2884</v>
      </c>
      <c r="BD2" s="119" t="s">
        <v>2886</v>
      </c>
      <c r="BE2" s="119" t="s">
        <v>2888</v>
      </c>
      <c r="BF2" s="119" t="s">
        <v>2890</v>
      </c>
      <c r="BG2" s="119" t="s">
        <v>2891</v>
      </c>
      <c r="BH2" s="119" t="s">
        <v>2925</v>
      </c>
      <c r="BI2" s="119" t="s">
        <v>2928</v>
      </c>
      <c r="BJ2" s="119" t="s">
        <v>2964</v>
      </c>
      <c r="BK2" s="119" t="s">
        <v>3175</v>
      </c>
      <c r="BL2" s="119" t="s">
        <v>3176</v>
      </c>
      <c r="BM2" s="119" t="s">
        <v>3177</v>
      </c>
      <c r="BN2" s="119" t="s">
        <v>3178</v>
      </c>
      <c r="BO2" s="119" t="s">
        <v>3179</v>
      </c>
      <c r="BP2" s="119" t="s">
        <v>3180</v>
      </c>
      <c r="BQ2" s="119" t="s">
        <v>3181</v>
      </c>
      <c r="BR2" s="119" t="s">
        <v>3182</v>
      </c>
      <c r="BS2" s="119" t="s">
        <v>3184</v>
      </c>
      <c r="BT2" s="3"/>
      <c r="BU2" s="3"/>
    </row>
    <row r="3" spans="1:73" ht="15" customHeight="1">
      <c r="A3" s="64" t="s">
        <v>212</v>
      </c>
      <c r="B3" s="65"/>
      <c r="C3" s="65" t="s">
        <v>64</v>
      </c>
      <c r="D3" s="66">
        <v>162.0156047207539</v>
      </c>
      <c r="E3" s="68"/>
      <c r="F3" s="100" t="s">
        <v>605</v>
      </c>
      <c r="G3" s="65"/>
      <c r="H3" s="69" t="s">
        <v>212</v>
      </c>
      <c r="I3" s="70"/>
      <c r="J3" s="70"/>
      <c r="K3" s="69" t="s">
        <v>2384</v>
      </c>
      <c r="L3" s="73">
        <v>110.65869966861199</v>
      </c>
      <c r="M3" s="74">
        <v>6779.30615234375</v>
      </c>
      <c r="N3" s="74">
        <v>3519.6044921875</v>
      </c>
      <c r="O3" s="75"/>
      <c r="P3" s="76"/>
      <c r="Q3" s="76"/>
      <c r="R3" s="48"/>
      <c r="S3" s="48">
        <v>0</v>
      </c>
      <c r="T3" s="48">
        <v>3</v>
      </c>
      <c r="U3" s="49">
        <v>374</v>
      </c>
      <c r="V3" s="49">
        <v>0.002457</v>
      </c>
      <c r="W3" s="49">
        <v>0.006246</v>
      </c>
      <c r="X3" s="49">
        <v>1.233485</v>
      </c>
      <c r="Y3" s="49">
        <v>0.16666666666666666</v>
      </c>
      <c r="Z3" s="49">
        <v>0</v>
      </c>
      <c r="AA3" s="71">
        <v>3</v>
      </c>
      <c r="AB3" s="71"/>
      <c r="AC3" s="72"/>
      <c r="AD3" s="78" t="s">
        <v>1239</v>
      </c>
      <c r="AE3" s="78">
        <v>1175</v>
      </c>
      <c r="AF3" s="78">
        <v>96</v>
      </c>
      <c r="AG3" s="78">
        <v>440</v>
      </c>
      <c r="AH3" s="78">
        <v>213</v>
      </c>
      <c r="AI3" s="78"/>
      <c r="AJ3" s="78"/>
      <c r="AK3" s="78"/>
      <c r="AL3" s="78"/>
      <c r="AM3" s="78"/>
      <c r="AN3" s="80">
        <v>43128.48935185185</v>
      </c>
      <c r="AO3" s="83" t="s">
        <v>1848</v>
      </c>
      <c r="AP3" s="78" t="b">
        <v>1</v>
      </c>
      <c r="AQ3" s="78" t="b">
        <v>0</v>
      </c>
      <c r="AR3" s="78" t="b">
        <v>0</v>
      </c>
      <c r="AS3" s="78" t="s">
        <v>2021</v>
      </c>
      <c r="AT3" s="78">
        <v>0</v>
      </c>
      <c r="AU3" s="78"/>
      <c r="AV3" s="78" t="b">
        <v>0</v>
      </c>
      <c r="AW3" s="78" t="s">
        <v>2193</v>
      </c>
      <c r="AX3" s="83" t="s">
        <v>2194</v>
      </c>
      <c r="AY3" s="78" t="s">
        <v>66</v>
      </c>
      <c r="AZ3" s="78" t="str">
        <f>REPLACE(INDEX(GroupVertices[Group],MATCH(Vertices[[#This Row],[Vertex]],GroupVertices[Vertex],0)),1,1,"")</f>
        <v>5</v>
      </c>
      <c r="BA3" s="48"/>
      <c r="BB3" s="48"/>
      <c r="BC3" s="48"/>
      <c r="BD3" s="48"/>
      <c r="BE3" s="48"/>
      <c r="BF3" s="48"/>
      <c r="BG3" s="120" t="s">
        <v>2892</v>
      </c>
      <c r="BH3" s="120" t="s">
        <v>2892</v>
      </c>
      <c r="BI3" s="120" t="s">
        <v>2929</v>
      </c>
      <c r="BJ3" s="120" t="s">
        <v>2929</v>
      </c>
      <c r="BK3" s="120">
        <v>0</v>
      </c>
      <c r="BL3" s="123">
        <v>0</v>
      </c>
      <c r="BM3" s="120">
        <v>0</v>
      </c>
      <c r="BN3" s="123">
        <v>0</v>
      </c>
      <c r="BO3" s="120">
        <v>0</v>
      </c>
      <c r="BP3" s="123">
        <v>0</v>
      </c>
      <c r="BQ3" s="120">
        <v>3</v>
      </c>
      <c r="BR3" s="123">
        <v>100</v>
      </c>
      <c r="BS3" s="120">
        <v>3</v>
      </c>
      <c r="BT3" s="3"/>
      <c r="BU3" s="3"/>
    </row>
    <row r="4" spans="1:76" ht="15">
      <c r="A4" s="64" t="s">
        <v>254</v>
      </c>
      <c r="B4" s="65"/>
      <c r="C4" s="65" t="s">
        <v>64</v>
      </c>
      <c r="D4" s="66">
        <v>162.64336963274943</v>
      </c>
      <c r="E4" s="68"/>
      <c r="F4" s="100" t="s">
        <v>2044</v>
      </c>
      <c r="G4" s="65"/>
      <c r="H4" s="69" t="s">
        <v>254</v>
      </c>
      <c r="I4" s="70"/>
      <c r="J4" s="70"/>
      <c r="K4" s="69" t="s">
        <v>2385</v>
      </c>
      <c r="L4" s="73">
        <v>1</v>
      </c>
      <c r="M4" s="74">
        <v>6898.52490234375</v>
      </c>
      <c r="N4" s="74">
        <v>2976.1728515625</v>
      </c>
      <c r="O4" s="75"/>
      <c r="P4" s="76"/>
      <c r="Q4" s="76"/>
      <c r="R4" s="86"/>
      <c r="S4" s="48">
        <v>1</v>
      </c>
      <c r="T4" s="48">
        <v>0</v>
      </c>
      <c r="U4" s="49">
        <v>0</v>
      </c>
      <c r="V4" s="49">
        <v>0.001684</v>
      </c>
      <c r="W4" s="49">
        <v>0.000476</v>
      </c>
      <c r="X4" s="49">
        <v>0.499487</v>
      </c>
      <c r="Y4" s="49">
        <v>0</v>
      </c>
      <c r="Z4" s="49">
        <v>0</v>
      </c>
      <c r="AA4" s="71">
        <v>4</v>
      </c>
      <c r="AB4" s="71"/>
      <c r="AC4" s="72"/>
      <c r="AD4" s="78" t="s">
        <v>1240</v>
      </c>
      <c r="AE4" s="78">
        <v>539</v>
      </c>
      <c r="AF4" s="78">
        <v>3958</v>
      </c>
      <c r="AG4" s="78">
        <v>2547</v>
      </c>
      <c r="AH4" s="78">
        <v>6262</v>
      </c>
      <c r="AI4" s="78"/>
      <c r="AJ4" s="78" t="s">
        <v>1426</v>
      </c>
      <c r="AK4" s="78" t="s">
        <v>1603</v>
      </c>
      <c r="AL4" s="83" t="s">
        <v>1705</v>
      </c>
      <c r="AM4" s="78"/>
      <c r="AN4" s="80">
        <v>42384.64791666667</v>
      </c>
      <c r="AO4" s="83" t="s">
        <v>1849</v>
      </c>
      <c r="AP4" s="78" t="b">
        <v>0</v>
      </c>
      <c r="AQ4" s="78" t="b">
        <v>0</v>
      </c>
      <c r="AR4" s="78" t="b">
        <v>0</v>
      </c>
      <c r="AS4" s="78" t="s">
        <v>2021</v>
      </c>
      <c r="AT4" s="78">
        <v>23</v>
      </c>
      <c r="AU4" s="83" t="s">
        <v>2023</v>
      </c>
      <c r="AV4" s="78" t="b">
        <v>0</v>
      </c>
      <c r="AW4" s="78" t="s">
        <v>2193</v>
      </c>
      <c r="AX4" s="83" t="s">
        <v>2195</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255</v>
      </c>
      <c r="B5" s="65"/>
      <c r="C5" s="65" t="s">
        <v>64</v>
      </c>
      <c r="D5" s="66">
        <v>299.1373744196093</v>
      </c>
      <c r="E5" s="68"/>
      <c r="F5" s="100" t="s">
        <v>2045</v>
      </c>
      <c r="G5" s="65"/>
      <c r="H5" s="69" t="s">
        <v>255</v>
      </c>
      <c r="I5" s="70"/>
      <c r="J5" s="70"/>
      <c r="K5" s="69" t="s">
        <v>2386</v>
      </c>
      <c r="L5" s="73">
        <v>2.1728203173113583</v>
      </c>
      <c r="M5" s="74">
        <v>6657.48291015625</v>
      </c>
      <c r="N5" s="74">
        <v>4074.89697265625</v>
      </c>
      <c r="O5" s="75"/>
      <c r="P5" s="76"/>
      <c r="Q5" s="76"/>
      <c r="R5" s="86"/>
      <c r="S5" s="48">
        <v>3</v>
      </c>
      <c r="T5" s="48">
        <v>0</v>
      </c>
      <c r="U5" s="49">
        <v>4</v>
      </c>
      <c r="V5" s="49">
        <v>0.002463</v>
      </c>
      <c r="W5" s="49">
        <v>0.006722</v>
      </c>
      <c r="X5" s="49">
        <v>1.15347</v>
      </c>
      <c r="Y5" s="49">
        <v>0.5</v>
      </c>
      <c r="Z5" s="49">
        <v>0</v>
      </c>
      <c r="AA5" s="71">
        <v>5</v>
      </c>
      <c r="AB5" s="71"/>
      <c r="AC5" s="72"/>
      <c r="AD5" s="78" t="s">
        <v>1241</v>
      </c>
      <c r="AE5" s="78">
        <v>931</v>
      </c>
      <c r="AF5" s="78">
        <v>843667</v>
      </c>
      <c r="AG5" s="78">
        <v>52866</v>
      </c>
      <c r="AH5" s="78">
        <v>24872</v>
      </c>
      <c r="AI5" s="78"/>
      <c r="AJ5" s="78" t="s">
        <v>1427</v>
      </c>
      <c r="AK5" s="78" t="s">
        <v>1604</v>
      </c>
      <c r="AL5" s="83" t="s">
        <v>1706</v>
      </c>
      <c r="AM5" s="78"/>
      <c r="AN5" s="80">
        <v>39895.825787037036</v>
      </c>
      <c r="AO5" s="83" t="s">
        <v>1850</v>
      </c>
      <c r="AP5" s="78" t="b">
        <v>0</v>
      </c>
      <c r="AQ5" s="78" t="b">
        <v>0</v>
      </c>
      <c r="AR5" s="78" t="b">
        <v>1</v>
      </c>
      <c r="AS5" s="78" t="s">
        <v>1154</v>
      </c>
      <c r="AT5" s="78">
        <v>5492</v>
      </c>
      <c r="AU5" s="83" t="s">
        <v>2024</v>
      </c>
      <c r="AV5" s="78" t="b">
        <v>1</v>
      </c>
      <c r="AW5" s="78" t="s">
        <v>2193</v>
      </c>
      <c r="AX5" s="83" t="s">
        <v>2196</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241</v>
      </c>
      <c r="B6" s="65"/>
      <c r="C6" s="65" t="s">
        <v>64</v>
      </c>
      <c r="D6" s="66">
        <v>162.48992321200274</v>
      </c>
      <c r="E6" s="68"/>
      <c r="F6" s="100" t="s">
        <v>632</v>
      </c>
      <c r="G6" s="65"/>
      <c r="H6" s="69" t="s">
        <v>241</v>
      </c>
      <c r="I6" s="70"/>
      <c r="J6" s="70"/>
      <c r="K6" s="69" t="s">
        <v>2387</v>
      </c>
      <c r="L6" s="73">
        <v>9999</v>
      </c>
      <c r="M6" s="74">
        <v>2901.53466796875</v>
      </c>
      <c r="N6" s="74">
        <v>4972.146484375</v>
      </c>
      <c r="O6" s="75"/>
      <c r="P6" s="76"/>
      <c r="Q6" s="76"/>
      <c r="R6" s="86"/>
      <c r="S6" s="48">
        <v>42</v>
      </c>
      <c r="T6" s="48">
        <v>125</v>
      </c>
      <c r="U6" s="49">
        <v>34099</v>
      </c>
      <c r="V6" s="49">
        <v>0.004484</v>
      </c>
      <c r="W6" s="49">
        <v>0.074713</v>
      </c>
      <c r="X6" s="49">
        <v>60.169562</v>
      </c>
      <c r="Y6" s="49">
        <v>0.0012899896800825593</v>
      </c>
      <c r="Z6" s="49">
        <v>0.0784313725490196</v>
      </c>
      <c r="AA6" s="71">
        <v>6</v>
      </c>
      <c r="AB6" s="71"/>
      <c r="AC6" s="72"/>
      <c r="AD6" s="78" t="s">
        <v>1242</v>
      </c>
      <c r="AE6" s="78">
        <v>853</v>
      </c>
      <c r="AF6" s="78">
        <v>3014</v>
      </c>
      <c r="AG6" s="78">
        <v>1450</v>
      </c>
      <c r="AH6" s="78">
        <v>5676</v>
      </c>
      <c r="AI6" s="78"/>
      <c r="AJ6" s="78" t="s">
        <v>1428</v>
      </c>
      <c r="AK6" s="78" t="s">
        <v>1179</v>
      </c>
      <c r="AL6" s="83" t="s">
        <v>1707</v>
      </c>
      <c r="AM6" s="78"/>
      <c r="AN6" s="80">
        <v>41361.80337962963</v>
      </c>
      <c r="AO6" s="83" t="s">
        <v>1851</v>
      </c>
      <c r="AP6" s="78" t="b">
        <v>0</v>
      </c>
      <c r="AQ6" s="78" t="b">
        <v>0</v>
      </c>
      <c r="AR6" s="78" t="b">
        <v>1</v>
      </c>
      <c r="AS6" s="78" t="s">
        <v>1154</v>
      </c>
      <c r="AT6" s="78">
        <v>20</v>
      </c>
      <c r="AU6" s="83" t="s">
        <v>2023</v>
      </c>
      <c r="AV6" s="78" t="b">
        <v>0</v>
      </c>
      <c r="AW6" s="78" t="s">
        <v>2193</v>
      </c>
      <c r="AX6" s="83" t="s">
        <v>2197</v>
      </c>
      <c r="AY6" s="78" t="s">
        <v>66</v>
      </c>
      <c r="AZ6" s="78" t="str">
        <f>REPLACE(INDEX(GroupVertices[Group],MATCH(Vertices[[#This Row],[Vertex]],GroupVertices[Vertex],0)),1,1,"")</f>
        <v>1</v>
      </c>
      <c r="BA6" s="48" t="s">
        <v>2882</v>
      </c>
      <c r="BB6" s="48" t="s">
        <v>2882</v>
      </c>
      <c r="BC6" s="48" t="s">
        <v>2885</v>
      </c>
      <c r="BD6" s="48" t="s">
        <v>2887</v>
      </c>
      <c r="BE6" s="48" t="s">
        <v>2889</v>
      </c>
      <c r="BF6" s="48" t="s">
        <v>2889</v>
      </c>
      <c r="BG6" s="120" t="s">
        <v>2893</v>
      </c>
      <c r="BH6" s="120" t="s">
        <v>2926</v>
      </c>
      <c r="BI6" s="120" t="s">
        <v>2930</v>
      </c>
      <c r="BJ6" s="120" t="s">
        <v>2965</v>
      </c>
      <c r="BK6" s="120">
        <v>120</v>
      </c>
      <c r="BL6" s="123">
        <v>5.769230769230769</v>
      </c>
      <c r="BM6" s="120">
        <v>70</v>
      </c>
      <c r="BN6" s="123">
        <v>3.3653846153846154</v>
      </c>
      <c r="BO6" s="120">
        <v>1</v>
      </c>
      <c r="BP6" s="123">
        <v>0.04807692307692308</v>
      </c>
      <c r="BQ6" s="120">
        <v>1890</v>
      </c>
      <c r="BR6" s="123">
        <v>90.86538461538461</v>
      </c>
      <c r="BS6" s="120">
        <v>2080</v>
      </c>
      <c r="BT6" s="2"/>
      <c r="BU6" s="3"/>
      <c r="BV6" s="3"/>
      <c r="BW6" s="3"/>
      <c r="BX6" s="3"/>
    </row>
    <row r="7" spans="1:76" ht="15">
      <c r="A7" s="64" t="s">
        <v>213</v>
      </c>
      <c r="B7" s="65"/>
      <c r="C7" s="65" t="s">
        <v>64</v>
      </c>
      <c r="D7" s="66">
        <v>162.00032509834904</v>
      </c>
      <c r="E7" s="68"/>
      <c r="F7" s="100" t="s">
        <v>606</v>
      </c>
      <c r="G7" s="65"/>
      <c r="H7" s="69" t="s">
        <v>213</v>
      </c>
      <c r="I7" s="70"/>
      <c r="J7" s="70"/>
      <c r="K7" s="69" t="s">
        <v>2388</v>
      </c>
      <c r="L7" s="73">
        <v>1</v>
      </c>
      <c r="M7" s="74">
        <v>381.40826416015625</v>
      </c>
      <c r="N7" s="74">
        <v>5586.91943359375</v>
      </c>
      <c r="O7" s="75"/>
      <c r="P7" s="76"/>
      <c r="Q7" s="76"/>
      <c r="R7" s="86"/>
      <c r="S7" s="48">
        <v>0</v>
      </c>
      <c r="T7" s="48">
        <v>1</v>
      </c>
      <c r="U7" s="49">
        <v>0</v>
      </c>
      <c r="V7" s="49">
        <v>0.002439</v>
      </c>
      <c r="W7" s="49">
        <v>0.005697</v>
      </c>
      <c r="X7" s="49">
        <v>0.482105</v>
      </c>
      <c r="Y7" s="49">
        <v>0</v>
      </c>
      <c r="Z7" s="49">
        <v>0</v>
      </c>
      <c r="AA7" s="71">
        <v>7</v>
      </c>
      <c r="AB7" s="71"/>
      <c r="AC7" s="72"/>
      <c r="AD7" s="78" t="s">
        <v>1243</v>
      </c>
      <c r="AE7" s="78">
        <v>5</v>
      </c>
      <c r="AF7" s="78">
        <v>2</v>
      </c>
      <c r="AG7" s="78">
        <v>11</v>
      </c>
      <c r="AH7" s="78">
        <v>0</v>
      </c>
      <c r="AI7" s="78"/>
      <c r="AJ7" s="78" t="s">
        <v>1429</v>
      </c>
      <c r="AK7" s="78" t="s">
        <v>1183</v>
      </c>
      <c r="AL7" s="78"/>
      <c r="AM7" s="78"/>
      <c r="AN7" s="80">
        <v>43291.10408564815</v>
      </c>
      <c r="AO7" s="83" t="s">
        <v>1852</v>
      </c>
      <c r="AP7" s="78" t="b">
        <v>1</v>
      </c>
      <c r="AQ7" s="78" t="b">
        <v>0</v>
      </c>
      <c r="AR7" s="78" t="b">
        <v>0</v>
      </c>
      <c r="AS7" s="78" t="s">
        <v>1154</v>
      </c>
      <c r="AT7" s="78">
        <v>0</v>
      </c>
      <c r="AU7" s="78"/>
      <c r="AV7" s="78" t="b">
        <v>0</v>
      </c>
      <c r="AW7" s="78" t="s">
        <v>2193</v>
      </c>
      <c r="AX7" s="83" t="s">
        <v>2198</v>
      </c>
      <c r="AY7" s="78" t="s">
        <v>66</v>
      </c>
      <c r="AZ7" s="78" t="str">
        <f>REPLACE(INDEX(GroupVertices[Group],MATCH(Vertices[[#This Row],[Vertex]],GroupVertices[Vertex],0)),1,1,"")</f>
        <v>1</v>
      </c>
      <c r="BA7" s="48" t="s">
        <v>562</v>
      </c>
      <c r="BB7" s="48" t="s">
        <v>562</v>
      </c>
      <c r="BC7" s="48" t="s">
        <v>588</v>
      </c>
      <c r="BD7" s="48" t="s">
        <v>588</v>
      </c>
      <c r="BE7" s="48" t="s">
        <v>592</v>
      </c>
      <c r="BF7" s="48" t="s">
        <v>592</v>
      </c>
      <c r="BG7" s="120" t="s">
        <v>2894</v>
      </c>
      <c r="BH7" s="120" t="s">
        <v>2894</v>
      </c>
      <c r="BI7" s="120" t="s">
        <v>2931</v>
      </c>
      <c r="BJ7" s="120" t="s">
        <v>2931</v>
      </c>
      <c r="BK7" s="120">
        <v>1</v>
      </c>
      <c r="BL7" s="123">
        <v>3.7037037037037037</v>
      </c>
      <c r="BM7" s="120">
        <v>0</v>
      </c>
      <c r="BN7" s="123">
        <v>0</v>
      </c>
      <c r="BO7" s="120">
        <v>0</v>
      </c>
      <c r="BP7" s="123">
        <v>0</v>
      </c>
      <c r="BQ7" s="120">
        <v>26</v>
      </c>
      <c r="BR7" s="123">
        <v>96.29629629629629</v>
      </c>
      <c r="BS7" s="120">
        <v>27</v>
      </c>
      <c r="BT7" s="2"/>
      <c r="BU7" s="3"/>
      <c r="BV7" s="3"/>
      <c r="BW7" s="3"/>
      <c r="BX7" s="3"/>
    </row>
    <row r="8" spans="1:76" ht="15">
      <c r="A8" s="64" t="s">
        <v>214</v>
      </c>
      <c r="B8" s="65"/>
      <c r="C8" s="65" t="s">
        <v>64</v>
      </c>
      <c r="D8" s="66">
        <v>162.0646945714589</v>
      </c>
      <c r="E8" s="68"/>
      <c r="F8" s="100" t="s">
        <v>2046</v>
      </c>
      <c r="G8" s="65"/>
      <c r="H8" s="69" t="s">
        <v>214</v>
      </c>
      <c r="I8" s="70"/>
      <c r="J8" s="70"/>
      <c r="K8" s="69" t="s">
        <v>2389</v>
      </c>
      <c r="L8" s="73">
        <v>110.65869966861199</v>
      </c>
      <c r="M8" s="74">
        <v>9099.1552734375</v>
      </c>
      <c r="N8" s="74">
        <v>2129.19873046875</v>
      </c>
      <c r="O8" s="75"/>
      <c r="P8" s="76"/>
      <c r="Q8" s="76"/>
      <c r="R8" s="86"/>
      <c r="S8" s="48">
        <v>0</v>
      </c>
      <c r="T8" s="48">
        <v>2</v>
      </c>
      <c r="U8" s="49">
        <v>374</v>
      </c>
      <c r="V8" s="49">
        <v>0.002451</v>
      </c>
      <c r="W8" s="49">
        <v>0.00573</v>
      </c>
      <c r="X8" s="49">
        <v>0.954371</v>
      </c>
      <c r="Y8" s="49">
        <v>0</v>
      </c>
      <c r="Z8" s="49">
        <v>0</v>
      </c>
      <c r="AA8" s="71">
        <v>8</v>
      </c>
      <c r="AB8" s="71"/>
      <c r="AC8" s="72"/>
      <c r="AD8" s="78" t="s">
        <v>1244</v>
      </c>
      <c r="AE8" s="78">
        <v>912</v>
      </c>
      <c r="AF8" s="78">
        <v>398</v>
      </c>
      <c r="AG8" s="78">
        <v>1804</v>
      </c>
      <c r="AH8" s="78">
        <v>2276</v>
      </c>
      <c r="AI8" s="78"/>
      <c r="AJ8" s="78" t="s">
        <v>1430</v>
      </c>
      <c r="AK8" s="78" t="s">
        <v>1605</v>
      </c>
      <c r="AL8" s="83" t="s">
        <v>1708</v>
      </c>
      <c r="AM8" s="78"/>
      <c r="AN8" s="80">
        <v>43381.59142361111</v>
      </c>
      <c r="AO8" s="83" t="s">
        <v>1853</v>
      </c>
      <c r="AP8" s="78" t="b">
        <v>1</v>
      </c>
      <c r="AQ8" s="78" t="b">
        <v>0</v>
      </c>
      <c r="AR8" s="78" t="b">
        <v>0</v>
      </c>
      <c r="AS8" s="78" t="s">
        <v>1154</v>
      </c>
      <c r="AT8" s="78">
        <v>1</v>
      </c>
      <c r="AU8" s="78"/>
      <c r="AV8" s="78" t="b">
        <v>0</v>
      </c>
      <c r="AW8" s="78" t="s">
        <v>2193</v>
      </c>
      <c r="AX8" s="83" t="s">
        <v>2199</v>
      </c>
      <c r="AY8" s="78" t="s">
        <v>66</v>
      </c>
      <c r="AZ8" s="78" t="str">
        <f>REPLACE(INDEX(GroupVertices[Group],MATCH(Vertices[[#This Row],[Vertex]],GroupVertices[Vertex],0)),1,1,"")</f>
        <v>14</v>
      </c>
      <c r="BA8" s="48"/>
      <c r="BB8" s="48"/>
      <c r="BC8" s="48"/>
      <c r="BD8" s="48"/>
      <c r="BE8" s="48" t="s">
        <v>593</v>
      </c>
      <c r="BF8" s="48" t="s">
        <v>593</v>
      </c>
      <c r="BG8" s="120" t="s">
        <v>2895</v>
      </c>
      <c r="BH8" s="120" t="s">
        <v>2895</v>
      </c>
      <c r="BI8" s="120" t="s">
        <v>2932</v>
      </c>
      <c r="BJ8" s="120" t="s">
        <v>2932</v>
      </c>
      <c r="BK8" s="120">
        <v>4</v>
      </c>
      <c r="BL8" s="123">
        <v>9.75609756097561</v>
      </c>
      <c r="BM8" s="120">
        <v>1</v>
      </c>
      <c r="BN8" s="123">
        <v>2.4390243902439024</v>
      </c>
      <c r="BO8" s="120">
        <v>0</v>
      </c>
      <c r="BP8" s="123">
        <v>0</v>
      </c>
      <c r="BQ8" s="120">
        <v>36</v>
      </c>
      <c r="BR8" s="123">
        <v>87.8048780487805</v>
      </c>
      <c r="BS8" s="120">
        <v>41</v>
      </c>
      <c r="BT8" s="2"/>
      <c r="BU8" s="3"/>
      <c r="BV8" s="3"/>
      <c r="BW8" s="3"/>
      <c r="BX8" s="3"/>
    </row>
    <row r="9" spans="1:76" ht="15">
      <c r="A9" s="64" t="s">
        <v>256</v>
      </c>
      <c r="B9" s="65"/>
      <c r="C9" s="65" t="s">
        <v>64</v>
      </c>
      <c r="D9" s="66">
        <v>164.70611865740588</v>
      </c>
      <c r="E9" s="68"/>
      <c r="F9" s="100" t="s">
        <v>2047</v>
      </c>
      <c r="G9" s="65"/>
      <c r="H9" s="69" t="s">
        <v>256</v>
      </c>
      <c r="I9" s="70"/>
      <c r="J9" s="70"/>
      <c r="K9" s="69" t="s">
        <v>2390</v>
      </c>
      <c r="L9" s="73">
        <v>1</v>
      </c>
      <c r="M9" s="74">
        <v>9099.1552734375</v>
      </c>
      <c r="N9" s="74">
        <v>2882.064697265625</v>
      </c>
      <c r="O9" s="75"/>
      <c r="P9" s="76"/>
      <c r="Q9" s="76"/>
      <c r="R9" s="86"/>
      <c r="S9" s="48">
        <v>1</v>
      </c>
      <c r="T9" s="48">
        <v>0</v>
      </c>
      <c r="U9" s="49">
        <v>0</v>
      </c>
      <c r="V9" s="49">
        <v>0.001681</v>
      </c>
      <c r="W9" s="49">
        <v>0.000437</v>
      </c>
      <c r="X9" s="49">
        <v>0.555607</v>
      </c>
      <c r="Y9" s="49">
        <v>0</v>
      </c>
      <c r="Z9" s="49">
        <v>0</v>
      </c>
      <c r="AA9" s="71">
        <v>9</v>
      </c>
      <c r="AB9" s="71"/>
      <c r="AC9" s="72"/>
      <c r="AD9" s="78" t="s">
        <v>1245</v>
      </c>
      <c r="AE9" s="78">
        <v>1892</v>
      </c>
      <c r="AF9" s="78">
        <v>16648</v>
      </c>
      <c r="AG9" s="78">
        <v>5518</v>
      </c>
      <c r="AH9" s="78">
        <v>820</v>
      </c>
      <c r="AI9" s="78"/>
      <c r="AJ9" s="78" t="s">
        <v>1431</v>
      </c>
      <c r="AK9" s="78" t="s">
        <v>1606</v>
      </c>
      <c r="AL9" s="83" t="s">
        <v>1709</v>
      </c>
      <c r="AM9" s="78"/>
      <c r="AN9" s="80">
        <v>40287.906168981484</v>
      </c>
      <c r="AO9" s="83" t="s">
        <v>1854</v>
      </c>
      <c r="AP9" s="78" t="b">
        <v>0</v>
      </c>
      <c r="AQ9" s="78" t="b">
        <v>0</v>
      </c>
      <c r="AR9" s="78" t="b">
        <v>0</v>
      </c>
      <c r="AS9" s="78" t="s">
        <v>1154</v>
      </c>
      <c r="AT9" s="78">
        <v>356</v>
      </c>
      <c r="AU9" s="83" t="s">
        <v>2023</v>
      </c>
      <c r="AV9" s="78" t="b">
        <v>1</v>
      </c>
      <c r="AW9" s="78" t="s">
        <v>2193</v>
      </c>
      <c r="AX9" s="83" t="s">
        <v>2200</v>
      </c>
      <c r="AY9" s="78" t="s">
        <v>65</v>
      </c>
      <c r="AZ9" s="78" t="str">
        <f>REPLACE(INDEX(GroupVertices[Group],MATCH(Vertices[[#This Row],[Vertex]],GroupVertices[Vertex],0)),1,1,"")</f>
        <v>14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162.0149545240558</v>
      </c>
      <c r="E10" s="68"/>
      <c r="F10" s="100" t="s">
        <v>607</v>
      </c>
      <c r="G10" s="65"/>
      <c r="H10" s="69" t="s">
        <v>215</v>
      </c>
      <c r="I10" s="70"/>
      <c r="J10" s="70"/>
      <c r="K10" s="69" t="s">
        <v>2391</v>
      </c>
      <c r="L10" s="73">
        <v>1915.140492780844</v>
      </c>
      <c r="M10" s="74">
        <v>7225.671875</v>
      </c>
      <c r="N10" s="74">
        <v>7066.78466796875</v>
      </c>
      <c r="O10" s="75"/>
      <c r="P10" s="76"/>
      <c r="Q10" s="76"/>
      <c r="R10" s="86"/>
      <c r="S10" s="48">
        <v>0</v>
      </c>
      <c r="T10" s="48">
        <v>22</v>
      </c>
      <c r="U10" s="49">
        <v>6528.333333</v>
      </c>
      <c r="V10" s="49">
        <v>0.00271</v>
      </c>
      <c r="W10" s="49">
        <v>0.00732</v>
      </c>
      <c r="X10" s="49">
        <v>9.067002</v>
      </c>
      <c r="Y10" s="49">
        <v>0.004329004329004329</v>
      </c>
      <c r="Z10" s="49">
        <v>0</v>
      </c>
      <c r="AA10" s="71">
        <v>10</v>
      </c>
      <c r="AB10" s="71"/>
      <c r="AC10" s="72"/>
      <c r="AD10" s="78" t="s">
        <v>1246</v>
      </c>
      <c r="AE10" s="78">
        <v>258</v>
      </c>
      <c r="AF10" s="78">
        <v>92</v>
      </c>
      <c r="AG10" s="78">
        <v>1047</v>
      </c>
      <c r="AH10" s="78">
        <v>2987</v>
      </c>
      <c r="AI10" s="78"/>
      <c r="AJ10" s="78" t="s">
        <v>1432</v>
      </c>
      <c r="AK10" s="78" t="s">
        <v>1607</v>
      </c>
      <c r="AL10" s="83" t="s">
        <v>1710</v>
      </c>
      <c r="AM10" s="78"/>
      <c r="AN10" s="80">
        <v>43157.76675925926</v>
      </c>
      <c r="AO10" s="83" t="s">
        <v>1855</v>
      </c>
      <c r="AP10" s="78" t="b">
        <v>0</v>
      </c>
      <c r="AQ10" s="78" t="b">
        <v>0</v>
      </c>
      <c r="AR10" s="78" t="b">
        <v>0</v>
      </c>
      <c r="AS10" s="78" t="s">
        <v>1154</v>
      </c>
      <c r="AT10" s="78">
        <v>0</v>
      </c>
      <c r="AU10" s="83" t="s">
        <v>2023</v>
      </c>
      <c r="AV10" s="78" t="b">
        <v>0</v>
      </c>
      <c r="AW10" s="78" t="s">
        <v>2193</v>
      </c>
      <c r="AX10" s="83" t="s">
        <v>2201</v>
      </c>
      <c r="AY10" s="78" t="s">
        <v>66</v>
      </c>
      <c r="AZ10" s="78" t="str">
        <f>REPLACE(INDEX(GroupVertices[Group],MATCH(Vertices[[#This Row],[Vertex]],GroupVertices[Vertex],0)),1,1,"")</f>
        <v>2</v>
      </c>
      <c r="BA10" s="48"/>
      <c r="BB10" s="48"/>
      <c r="BC10" s="48"/>
      <c r="BD10" s="48"/>
      <c r="BE10" s="48"/>
      <c r="BF10" s="48"/>
      <c r="BG10" s="120" t="s">
        <v>2896</v>
      </c>
      <c r="BH10" s="120" t="s">
        <v>2896</v>
      </c>
      <c r="BI10" s="120" t="s">
        <v>2933</v>
      </c>
      <c r="BJ10" s="120" t="s">
        <v>2933</v>
      </c>
      <c r="BK10" s="120">
        <v>0</v>
      </c>
      <c r="BL10" s="123">
        <v>0</v>
      </c>
      <c r="BM10" s="120">
        <v>1</v>
      </c>
      <c r="BN10" s="123">
        <v>4.545454545454546</v>
      </c>
      <c r="BO10" s="120">
        <v>0</v>
      </c>
      <c r="BP10" s="123">
        <v>0</v>
      </c>
      <c r="BQ10" s="120">
        <v>21</v>
      </c>
      <c r="BR10" s="123">
        <v>95.45454545454545</v>
      </c>
      <c r="BS10" s="120">
        <v>22</v>
      </c>
      <c r="BT10" s="2"/>
      <c r="BU10" s="3"/>
      <c r="BV10" s="3"/>
      <c r="BW10" s="3"/>
      <c r="BX10" s="3"/>
    </row>
    <row r="11" spans="1:76" ht="15">
      <c r="A11" s="64" t="s">
        <v>257</v>
      </c>
      <c r="B11" s="65"/>
      <c r="C11" s="65" t="s">
        <v>64</v>
      </c>
      <c r="D11" s="66">
        <v>177.07253475652442</v>
      </c>
      <c r="E11" s="68"/>
      <c r="F11" s="100" t="s">
        <v>2048</v>
      </c>
      <c r="G11" s="65"/>
      <c r="H11" s="69" t="s">
        <v>257</v>
      </c>
      <c r="I11" s="70"/>
      <c r="J11" s="70"/>
      <c r="K11" s="69" t="s">
        <v>2392</v>
      </c>
      <c r="L11" s="73">
        <v>1</v>
      </c>
      <c r="M11" s="74">
        <v>6241.16455078125</v>
      </c>
      <c r="N11" s="74">
        <v>7608.9775390625</v>
      </c>
      <c r="O11" s="75"/>
      <c r="P11" s="76"/>
      <c r="Q11" s="76"/>
      <c r="R11" s="86"/>
      <c r="S11" s="48">
        <v>1</v>
      </c>
      <c r="T11" s="48">
        <v>0</v>
      </c>
      <c r="U11" s="49">
        <v>0</v>
      </c>
      <c r="V11" s="49">
        <v>0.001799</v>
      </c>
      <c r="W11" s="49">
        <v>0.000558</v>
      </c>
      <c r="X11" s="49">
        <v>0.500316</v>
      </c>
      <c r="Y11" s="49">
        <v>0</v>
      </c>
      <c r="Z11" s="49">
        <v>0</v>
      </c>
      <c r="AA11" s="71">
        <v>11</v>
      </c>
      <c r="AB11" s="71"/>
      <c r="AC11" s="72"/>
      <c r="AD11" s="78" t="s">
        <v>1247</v>
      </c>
      <c r="AE11" s="78">
        <v>438</v>
      </c>
      <c r="AF11" s="78">
        <v>92726</v>
      </c>
      <c r="AG11" s="78">
        <v>17778</v>
      </c>
      <c r="AH11" s="78">
        <v>8324</v>
      </c>
      <c r="AI11" s="78"/>
      <c r="AJ11" s="78" t="s">
        <v>1433</v>
      </c>
      <c r="AK11" s="78" t="s">
        <v>1608</v>
      </c>
      <c r="AL11" s="83" t="s">
        <v>1711</v>
      </c>
      <c r="AM11" s="78"/>
      <c r="AN11" s="80">
        <v>39651.682546296295</v>
      </c>
      <c r="AO11" s="83" t="s">
        <v>1856</v>
      </c>
      <c r="AP11" s="78" t="b">
        <v>0</v>
      </c>
      <c r="AQ11" s="78" t="b">
        <v>0</v>
      </c>
      <c r="AR11" s="78" t="b">
        <v>1</v>
      </c>
      <c r="AS11" s="78" t="s">
        <v>1154</v>
      </c>
      <c r="AT11" s="78">
        <v>874</v>
      </c>
      <c r="AU11" s="83" t="s">
        <v>2023</v>
      </c>
      <c r="AV11" s="78" t="b">
        <v>1</v>
      </c>
      <c r="AW11" s="78" t="s">
        <v>2193</v>
      </c>
      <c r="AX11" s="83" t="s">
        <v>2202</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258</v>
      </c>
      <c r="B12" s="65"/>
      <c r="C12" s="65" t="s">
        <v>64</v>
      </c>
      <c r="D12" s="66">
        <v>205.2499465120109</v>
      </c>
      <c r="E12" s="68"/>
      <c r="F12" s="100" t="s">
        <v>2049</v>
      </c>
      <c r="G12" s="65"/>
      <c r="H12" s="69" t="s">
        <v>258</v>
      </c>
      <c r="I12" s="70"/>
      <c r="J12" s="70"/>
      <c r="K12" s="69" t="s">
        <v>2393</v>
      </c>
      <c r="L12" s="73">
        <v>1</v>
      </c>
      <c r="M12" s="74">
        <v>7676.75830078125</v>
      </c>
      <c r="N12" s="74">
        <v>7645.62451171875</v>
      </c>
      <c r="O12" s="75"/>
      <c r="P12" s="76"/>
      <c r="Q12" s="76"/>
      <c r="R12" s="86"/>
      <c r="S12" s="48">
        <v>1</v>
      </c>
      <c r="T12" s="48">
        <v>0</v>
      </c>
      <c r="U12" s="49">
        <v>0</v>
      </c>
      <c r="V12" s="49">
        <v>0.001799</v>
      </c>
      <c r="W12" s="49">
        <v>0.000558</v>
      </c>
      <c r="X12" s="49">
        <v>0.500316</v>
      </c>
      <c r="Y12" s="49">
        <v>0</v>
      </c>
      <c r="Z12" s="49">
        <v>0</v>
      </c>
      <c r="AA12" s="71">
        <v>12</v>
      </c>
      <c r="AB12" s="71"/>
      <c r="AC12" s="72"/>
      <c r="AD12" s="78" t="s">
        <v>1248</v>
      </c>
      <c r="AE12" s="78">
        <v>333</v>
      </c>
      <c r="AF12" s="78">
        <v>266073</v>
      </c>
      <c r="AG12" s="78">
        <v>12262</v>
      </c>
      <c r="AH12" s="78">
        <v>57697</v>
      </c>
      <c r="AI12" s="78"/>
      <c r="AJ12" s="78" t="s">
        <v>1434</v>
      </c>
      <c r="AK12" s="78" t="s">
        <v>1609</v>
      </c>
      <c r="AL12" s="83" t="s">
        <v>1712</v>
      </c>
      <c r="AM12" s="78"/>
      <c r="AN12" s="80">
        <v>39912.966527777775</v>
      </c>
      <c r="AO12" s="83" t="s">
        <v>1857</v>
      </c>
      <c r="AP12" s="78" t="b">
        <v>0</v>
      </c>
      <c r="AQ12" s="78" t="b">
        <v>0</v>
      </c>
      <c r="AR12" s="78" t="b">
        <v>1</v>
      </c>
      <c r="AS12" s="78" t="s">
        <v>1154</v>
      </c>
      <c r="AT12" s="78">
        <v>606</v>
      </c>
      <c r="AU12" s="83" t="s">
        <v>2023</v>
      </c>
      <c r="AV12" s="78" t="b">
        <v>1</v>
      </c>
      <c r="AW12" s="78" t="s">
        <v>2193</v>
      </c>
      <c r="AX12" s="83" t="s">
        <v>2203</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259</v>
      </c>
      <c r="B13" s="65"/>
      <c r="C13" s="65" t="s">
        <v>64</v>
      </c>
      <c r="D13" s="66">
        <v>163.87500472808608</v>
      </c>
      <c r="E13" s="68"/>
      <c r="F13" s="100" t="s">
        <v>2050</v>
      </c>
      <c r="G13" s="65"/>
      <c r="H13" s="69" t="s">
        <v>259</v>
      </c>
      <c r="I13" s="70"/>
      <c r="J13" s="70"/>
      <c r="K13" s="69" t="s">
        <v>2394</v>
      </c>
      <c r="L13" s="73">
        <v>1</v>
      </c>
      <c r="M13" s="74">
        <v>7254.83935546875</v>
      </c>
      <c r="N13" s="74">
        <v>5599.43994140625</v>
      </c>
      <c r="O13" s="75"/>
      <c r="P13" s="76"/>
      <c r="Q13" s="76"/>
      <c r="R13" s="86"/>
      <c r="S13" s="48">
        <v>1</v>
      </c>
      <c r="T13" s="48">
        <v>0</v>
      </c>
      <c r="U13" s="49">
        <v>0</v>
      </c>
      <c r="V13" s="49">
        <v>0.001799</v>
      </c>
      <c r="W13" s="49">
        <v>0.000558</v>
      </c>
      <c r="X13" s="49">
        <v>0.500316</v>
      </c>
      <c r="Y13" s="49">
        <v>0</v>
      </c>
      <c r="Z13" s="49">
        <v>0</v>
      </c>
      <c r="AA13" s="71">
        <v>13</v>
      </c>
      <c r="AB13" s="71"/>
      <c r="AC13" s="72"/>
      <c r="AD13" s="78" t="s">
        <v>1249</v>
      </c>
      <c r="AE13" s="78">
        <v>98</v>
      </c>
      <c r="AF13" s="78">
        <v>11535</v>
      </c>
      <c r="AG13" s="78">
        <v>6570</v>
      </c>
      <c r="AH13" s="78">
        <v>3449</v>
      </c>
      <c r="AI13" s="78"/>
      <c r="AJ13" s="78" t="s">
        <v>1435</v>
      </c>
      <c r="AK13" s="78" t="s">
        <v>1610</v>
      </c>
      <c r="AL13" s="83" t="s">
        <v>1713</v>
      </c>
      <c r="AM13" s="78"/>
      <c r="AN13" s="80">
        <v>40175.60140046296</v>
      </c>
      <c r="AO13" s="83" t="s">
        <v>1858</v>
      </c>
      <c r="AP13" s="78" t="b">
        <v>0</v>
      </c>
      <c r="AQ13" s="78" t="b">
        <v>0</v>
      </c>
      <c r="AR13" s="78" t="b">
        <v>1</v>
      </c>
      <c r="AS13" s="78" t="s">
        <v>1154</v>
      </c>
      <c r="AT13" s="78">
        <v>239</v>
      </c>
      <c r="AU13" s="83" t="s">
        <v>2024</v>
      </c>
      <c r="AV13" s="78" t="b">
        <v>1</v>
      </c>
      <c r="AW13" s="78" t="s">
        <v>2193</v>
      </c>
      <c r="AX13" s="83" t="s">
        <v>2204</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260</v>
      </c>
      <c r="B14" s="65"/>
      <c r="C14" s="65" t="s">
        <v>64</v>
      </c>
      <c r="D14" s="66">
        <v>164.60143698901513</v>
      </c>
      <c r="E14" s="68"/>
      <c r="F14" s="100" t="s">
        <v>2051</v>
      </c>
      <c r="G14" s="65"/>
      <c r="H14" s="69" t="s">
        <v>260</v>
      </c>
      <c r="I14" s="70"/>
      <c r="J14" s="70"/>
      <c r="K14" s="69" t="s">
        <v>2395</v>
      </c>
      <c r="L14" s="73">
        <v>1</v>
      </c>
      <c r="M14" s="74">
        <v>6353.03466796875</v>
      </c>
      <c r="N14" s="74">
        <v>6057.5927734375</v>
      </c>
      <c r="O14" s="75"/>
      <c r="P14" s="76"/>
      <c r="Q14" s="76"/>
      <c r="R14" s="86"/>
      <c r="S14" s="48">
        <v>1</v>
      </c>
      <c r="T14" s="48">
        <v>0</v>
      </c>
      <c r="U14" s="49">
        <v>0</v>
      </c>
      <c r="V14" s="49">
        <v>0.001799</v>
      </c>
      <c r="W14" s="49">
        <v>0.000558</v>
      </c>
      <c r="X14" s="49">
        <v>0.500316</v>
      </c>
      <c r="Y14" s="49">
        <v>0</v>
      </c>
      <c r="Z14" s="49">
        <v>0</v>
      </c>
      <c r="AA14" s="71">
        <v>14</v>
      </c>
      <c r="AB14" s="71"/>
      <c r="AC14" s="72"/>
      <c r="AD14" s="78" t="s">
        <v>1250</v>
      </c>
      <c r="AE14" s="78">
        <v>179</v>
      </c>
      <c r="AF14" s="78">
        <v>16004</v>
      </c>
      <c r="AG14" s="78">
        <v>4318</v>
      </c>
      <c r="AH14" s="78">
        <v>4</v>
      </c>
      <c r="AI14" s="78"/>
      <c r="AJ14" s="78" t="s">
        <v>1436</v>
      </c>
      <c r="AK14" s="78" t="s">
        <v>1611</v>
      </c>
      <c r="AL14" s="83" t="s">
        <v>1714</v>
      </c>
      <c r="AM14" s="78"/>
      <c r="AN14" s="80">
        <v>40106.976319444446</v>
      </c>
      <c r="AO14" s="83" t="s">
        <v>1859</v>
      </c>
      <c r="AP14" s="78" t="b">
        <v>0</v>
      </c>
      <c r="AQ14" s="78" t="b">
        <v>0</v>
      </c>
      <c r="AR14" s="78" t="b">
        <v>0</v>
      </c>
      <c r="AS14" s="78" t="s">
        <v>1154</v>
      </c>
      <c r="AT14" s="78">
        <v>201</v>
      </c>
      <c r="AU14" s="83" t="s">
        <v>2023</v>
      </c>
      <c r="AV14" s="78" t="b">
        <v>0</v>
      </c>
      <c r="AW14" s="78" t="s">
        <v>2193</v>
      </c>
      <c r="AX14" s="83" t="s">
        <v>2205</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261</v>
      </c>
      <c r="B15" s="65"/>
      <c r="C15" s="65" t="s">
        <v>64</v>
      </c>
      <c r="D15" s="66">
        <v>207.3227735854876</v>
      </c>
      <c r="E15" s="68"/>
      <c r="F15" s="100" t="s">
        <v>2052</v>
      </c>
      <c r="G15" s="65"/>
      <c r="H15" s="69" t="s">
        <v>261</v>
      </c>
      <c r="I15" s="70"/>
      <c r="J15" s="70"/>
      <c r="K15" s="69" t="s">
        <v>2396</v>
      </c>
      <c r="L15" s="73">
        <v>1</v>
      </c>
      <c r="M15" s="74">
        <v>6016.109375</v>
      </c>
      <c r="N15" s="74">
        <v>7130.1982421875</v>
      </c>
      <c r="O15" s="75"/>
      <c r="P15" s="76"/>
      <c r="Q15" s="76"/>
      <c r="R15" s="86"/>
      <c r="S15" s="48">
        <v>1</v>
      </c>
      <c r="T15" s="48">
        <v>0</v>
      </c>
      <c r="U15" s="49">
        <v>0</v>
      </c>
      <c r="V15" s="49">
        <v>0.001799</v>
      </c>
      <c r="W15" s="49">
        <v>0.000558</v>
      </c>
      <c r="X15" s="49">
        <v>0.500316</v>
      </c>
      <c r="Y15" s="49">
        <v>0</v>
      </c>
      <c r="Z15" s="49">
        <v>0</v>
      </c>
      <c r="AA15" s="71">
        <v>15</v>
      </c>
      <c r="AB15" s="71"/>
      <c r="AC15" s="72"/>
      <c r="AD15" s="78" t="s">
        <v>1251</v>
      </c>
      <c r="AE15" s="78">
        <v>420</v>
      </c>
      <c r="AF15" s="78">
        <v>278825</v>
      </c>
      <c r="AG15" s="78">
        <v>17591</v>
      </c>
      <c r="AH15" s="78">
        <v>7329</v>
      </c>
      <c r="AI15" s="78"/>
      <c r="AJ15" s="78" t="s">
        <v>1437</v>
      </c>
      <c r="AK15" s="78" t="s">
        <v>1612</v>
      </c>
      <c r="AL15" s="83" t="s">
        <v>1715</v>
      </c>
      <c r="AM15" s="78"/>
      <c r="AN15" s="80">
        <v>39730.68284722222</v>
      </c>
      <c r="AO15" s="83" t="s">
        <v>1860</v>
      </c>
      <c r="AP15" s="78" t="b">
        <v>0</v>
      </c>
      <c r="AQ15" s="78" t="b">
        <v>0</v>
      </c>
      <c r="AR15" s="78" t="b">
        <v>1</v>
      </c>
      <c r="AS15" s="78" t="s">
        <v>1154</v>
      </c>
      <c r="AT15" s="78">
        <v>2953</v>
      </c>
      <c r="AU15" s="83" t="s">
        <v>2025</v>
      </c>
      <c r="AV15" s="78" t="b">
        <v>1</v>
      </c>
      <c r="AW15" s="78" t="s">
        <v>2193</v>
      </c>
      <c r="AX15" s="83" t="s">
        <v>2206</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262</v>
      </c>
      <c r="B16" s="65"/>
      <c r="C16" s="65" t="s">
        <v>64</v>
      </c>
      <c r="D16" s="66">
        <v>164.44994115836266</v>
      </c>
      <c r="E16" s="68"/>
      <c r="F16" s="100" t="s">
        <v>2053</v>
      </c>
      <c r="G16" s="65"/>
      <c r="H16" s="69" t="s">
        <v>262</v>
      </c>
      <c r="I16" s="70"/>
      <c r="J16" s="70"/>
      <c r="K16" s="69" t="s">
        <v>2397</v>
      </c>
      <c r="L16" s="73">
        <v>1</v>
      </c>
      <c r="M16" s="74">
        <v>8032.9580078125</v>
      </c>
      <c r="N16" s="74">
        <v>7040.94482421875</v>
      </c>
      <c r="O16" s="75"/>
      <c r="P16" s="76"/>
      <c r="Q16" s="76"/>
      <c r="R16" s="86"/>
      <c r="S16" s="48">
        <v>1</v>
      </c>
      <c r="T16" s="48">
        <v>0</v>
      </c>
      <c r="U16" s="49">
        <v>0</v>
      </c>
      <c r="V16" s="49">
        <v>0.001799</v>
      </c>
      <c r="W16" s="49">
        <v>0.000558</v>
      </c>
      <c r="X16" s="49">
        <v>0.500316</v>
      </c>
      <c r="Y16" s="49">
        <v>0</v>
      </c>
      <c r="Z16" s="49">
        <v>0</v>
      </c>
      <c r="AA16" s="71">
        <v>16</v>
      </c>
      <c r="AB16" s="71"/>
      <c r="AC16" s="72"/>
      <c r="AD16" s="78" t="s">
        <v>1252</v>
      </c>
      <c r="AE16" s="78">
        <v>15083</v>
      </c>
      <c r="AF16" s="78">
        <v>15072</v>
      </c>
      <c r="AG16" s="78">
        <v>21081</v>
      </c>
      <c r="AH16" s="78">
        <v>41986</v>
      </c>
      <c r="AI16" s="78"/>
      <c r="AJ16" s="78" t="s">
        <v>1438</v>
      </c>
      <c r="AK16" s="78" t="s">
        <v>1613</v>
      </c>
      <c r="AL16" s="78"/>
      <c r="AM16" s="78"/>
      <c r="AN16" s="80">
        <v>42953.96251157407</v>
      </c>
      <c r="AO16" s="83" t="s">
        <v>1861</v>
      </c>
      <c r="AP16" s="78" t="b">
        <v>1</v>
      </c>
      <c r="AQ16" s="78" t="b">
        <v>0</v>
      </c>
      <c r="AR16" s="78" t="b">
        <v>0</v>
      </c>
      <c r="AS16" s="78" t="s">
        <v>1154</v>
      </c>
      <c r="AT16" s="78">
        <v>43</v>
      </c>
      <c r="AU16" s="78"/>
      <c r="AV16" s="78" t="b">
        <v>0</v>
      </c>
      <c r="AW16" s="78" t="s">
        <v>2193</v>
      </c>
      <c r="AX16" s="83" t="s">
        <v>2207</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263</v>
      </c>
      <c r="B17" s="65"/>
      <c r="C17" s="65" t="s">
        <v>64</v>
      </c>
      <c r="D17" s="66">
        <v>215.62415992821457</v>
      </c>
      <c r="E17" s="68"/>
      <c r="F17" s="100" t="s">
        <v>2054</v>
      </c>
      <c r="G17" s="65"/>
      <c r="H17" s="69" t="s">
        <v>263</v>
      </c>
      <c r="I17" s="70"/>
      <c r="J17" s="70"/>
      <c r="K17" s="69" t="s">
        <v>2398</v>
      </c>
      <c r="L17" s="73">
        <v>1</v>
      </c>
      <c r="M17" s="74">
        <v>6071.21435546875</v>
      </c>
      <c r="N17" s="74">
        <v>6534.14892578125</v>
      </c>
      <c r="O17" s="75"/>
      <c r="P17" s="76"/>
      <c r="Q17" s="76"/>
      <c r="R17" s="86"/>
      <c r="S17" s="48">
        <v>1</v>
      </c>
      <c r="T17" s="48">
        <v>0</v>
      </c>
      <c r="U17" s="49">
        <v>0</v>
      </c>
      <c r="V17" s="49">
        <v>0.001799</v>
      </c>
      <c r="W17" s="49">
        <v>0.000558</v>
      </c>
      <c r="X17" s="49">
        <v>0.500316</v>
      </c>
      <c r="Y17" s="49">
        <v>0</v>
      </c>
      <c r="Z17" s="49">
        <v>0</v>
      </c>
      <c r="AA17" s="71">
        <v>17</v>
      </c>
      <c r="AB17" s="71"/>
      <c r="AC17" s="72"/>
      <c r="AD17" s="78" t="s">
        <v>1253</v>
      </c>
      <c r="AE17" s="78">
        <v>2223</v>
      </c>
      <c r="AF17" s="78">
        <v>329895</v>
      </c>
      <c r="AG17" s="78">
        <v>55743</v>
      </c>
      <c r="AH17" s="78">
        <v>1276</v>
      </c>
      <c r="AI17" s="78">
        <v>-18000</v>
      </c>
      <c r="AJ17" s="78"/>
      <c r="AK17" s="78" t="s">
        <v>1614</v>
      </c>
      <c r="AL17" s="78"/>
      <c r="AM17" s="78" t="s">
        <v>1841</v>
      </c>
      <c r="AN17" s="80">
        <v>40093.97314814815</v>
      </c>
      <c r="AO17" s="83" t="s">
        <v>1862</v>
      </c>
      <c r="AP17" s="78" t="b">
        <v>0</v>
      </c>
      <c r="AQ17" s="78" t="b">
        <v>0</v>
      </c>
      <c r="AR17" s="78" t="b">
        <v>0</v>
      </c>
      <c r="AS17" s="78" t="s">
        <v>1154</v>
      </c>
      <c r="AT17" s="78">
        <v>1801</v>
      </c>
      <c r="AU17" s="83" t="s">
        <v>2026</v>
      </c>
      <c r="AV17" s="78" t="b">
        <v>1</v>
      </c>
      <c r="AW17" s="78" t="s">
        <v>2193</v>
      </c>
      <c r="AX17" s="83" t="s">
        <v>2208</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264</v>
      </c>
      <c r="B18" s="65"/>
      <c r="C18" s="65" t="s">
        <v>64</v>
      </c>
      <c r="D18" s="66">
        <v>197.18100548884723</v>
      </c>
      <c r="E18" s="68"/>
      <c r="F18" s="100" t="s">
        <v>2055</v>
      </c>
      <c r="G18" s="65"/>
      <c r="H18" s="69" t="s">
        <v>264</v>
      </c>
      <c r="I18" s="70"/>
      <c r="J18" s="70"/>
      <c r="K18" s="69" t="s">
        <v>2399</v>
      </c>
      <c r="L18" s="73">
        <v>1</v>
      </c>
      <c r="M18" s="74">
        <v>6554.7900390625</v>
      </c>
      <c r="N18" s="74">
        <v>6810.6201171875</v>
      </c>
      <c r="O18" s="75"/>
      <c r="P18" s="76"/>
      <c r="Q18" s="76"/>
      <c r="R18" s="86"/>
      <c r="S18" s="48">
        <v>1</v>
      </c>
      <c r="T18" s="48">
        <v>0</v>
      </c>
      <c r="U18" s="49">
        <v>0</v>
      </c>
      <c r="V18" s="49">
        <v>0.001799</v>
      </c>
      <c r="W18" s="49">
        <v>0.000558</v>
      </c>
      <c r="X18" s="49">
        <v>0.500316</v>
      </c>
      <c r="Y18" s="49">
        <v>0</v>
      </c>
      <c r="Z18" s="49">
        <v>0</v>
      </c>
      <c r="AA18" s="71">
        <v>18</v>
      </c>
      <c r="AB18" s="71"/>
      <c r="AC18" s="72"/>
      <c r="AD18" s="78" t="s">
        <v>1254</v>
      </c>
      <c r="AE18" s="78">
        <v>578</v>
      </c>
      <c r="AF18" s="78">
        <v>216433</v>
      </c>
      <c r="AG18" s="78">
        <v>21300</v>
      </c>
      <c r="AH18" s="78">
        <v>9017</v>
      </c>
      <c r="AI18" s="78"/>
      <c r="AJ18" s="78" t="s">
        <v>1439</v>
      </c>
      <c r="AK18" s="78"/>
      <c r="AL18" s="83" t="s">
        <v>1716</v>
      </c>
      <c r="AM18" s="78"/>
      <c r="AN18" s="80">
        <v>42275.79133101852</v>
      </c>
      <c r="AO18" s="83" t="s">
        <v>1863</v>
      </c>
      <c r="AP18" s="78" t="b">
        <v>1</v>
      </c>
      <c r="AQ18" s="78" t="b">
        <v>0</v>
      </c>
      <c r="AR18" s="78" t="b">
        <v>0</v>
      </c>
      <c r="AS18" s="78" t="s">
        <v>1154</v>
      </c>
      <c r="AT18" s="78">
        <v>1130</v>
      </c>
      <c r="AU18" s="83" t="s">
        <v>2023</v>
      </c>
      <c r="AV18" s="78" t="b">
        <v>1</v>
      </c>
      <c r="AW18" s="78" t="s">
        <v>2193</v>
      </c>
      <c r="AX18" s="83" t="s">
        <v>2209</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265</v>
      </c>
      <c r="B19" s="65"/>
      <c r="C19" s="65" t="s">
        <v>64</v>
      </c>
      <c r="D19" s="66">
        <v>476.9520295661043</v>
      </c>
      <c r="E19" s="68"/>
      <c r="F19" s="100" t="s">
        <v>2056</v>
      </c>
      <c r="G19" s="65"/>
      <c r="H19" s="69" t="s">
        <v>265</v>
      </c>
      <c r="I19" s="70"/>
      <c r="J19" s="70"/>
      <c r="K19" s="69" t="s">
        <v>2400</v>
      </c>
      <c r="L19" s="73">
        <v>1</v>
      </c>
      <c r="M19" s="74">
        <v>6734.62939453125</v>
      </c>
      <c r="N19" s="74">
        <v>5699.8017578125</v>
      </c>
      <c r="O19" s="75"/>
      <c r="P19" s="76"/>
      <c r="Q19" s="76"/>
      <c r="R19" s="86"/>
      <c r="S19" s="48">
        <v>1</v>
      </c>
      <c r="T19" s="48">
        <v>0</v>
      </c>
      <c r="U19" s="49">
        <v>0</v>
      </c>
      <c r="V19" s="49">
        <v>0.001799</v>
      </c>
      <c r="W19" s="49">
        <v>0.000558</v>
      </c>
      <c r="X19" s="49">
        <v>0.500316</v>
      </c>
      <c r="Y19" s="49">
        <v>0</v>
      </c>
      <c r="Z19" s="49">
        <v>0</v>
      </c>
      <c r="AA19" s="71">
        <v>19</v>
      </c>
      <c r="AB19" s="71"/>
      <c r="AC19" s="72"/>
      <c r="AD19" s="78" t="s">
        <v>1255</v>
      </c>
      <c r="AE19" s="78">
        <v>11227</v>
      </c>
      <c r="AF19" s="78">
        <v>1937580</v>
      </c>
      <c r="AG19" s="78">
        <v>135930</v>
      </c>
      <c r="AH19" s="78">
        <v>4006</v>
      </c>
      <c r="AI19" s="78"/>
      <c r="AJ19" s="78" t="s">
        <v>1440</v>
      </c>
      <c r="AK19" s="78" t="s">
        <v>1615</v>
      </c>
      <c r="AL19" s="83" t="s">
        <v>1717</v>
      </c>
      <c r="AM19" s="78"/>
      <c r="AN19" s="80">
        <v>39883.83377314815</v>
      </c>
      <c r="AO19" s="83" t="s">
        <v>1864</v>
      </c>
      <c r="AP19" s="78" t="b">
        <v>0</v>
      </c>
      <c r="AQ19" s="78" t="b">
        <v>0</v>
      </c>
      <c r="AR19" s="78" t="b">
        <v>1</v>
      </c>
      <c r="AS19" s="78" t="s">
        <v>1154</v>
      </c>
      <c r="AT19" s="78">
        <v>17744</v>
      </c>
      <c r="AU19" s="83" t="s">
        <v>2023</v>
      </c>
      <c r="AV19" s="78" t="b">
        <v>1</v>
      </c>
      <c r="AW19" s="78" t="s">
        <v>2193</v>
      </c>
      <c r="AX19" s="83" t="s">
        <v>2210</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266</v>
      </c>
      <c r="B20" s="65"/>
      <c r="C20" s="65" t="s">
        <v>64</v>
      </c>
      <c r="D20" s="66">
        <v>216.47445466012772</v>
      </c>
      <c r="E20" s="68"/>
      <c r="F20" s="100" t="s">
        <v>2057</v>
      </c>
      <c r="G20" s="65"/>
      <c r="H20" s="69" t="s">
        <v>266</v>
      </c>
      <c r="I20" s="70"/>
      <c r="J20" s="70"/>
      <c r="K20" s="69" t="s">
        <v>2401</v>
      </c>
      <c r="L20" s="73">
        <v>1</v>
      </c>
      <c r="M20" s="74">
        <v>8159.79443359375</v>
      </c>
      <c r="N20" s="74">
        <v>7856.5380859375</v>
      </c>
      <c r="O20" s="75"/>
      <c r="P20" s="76"/>
      <c r="Q20" s="76"/>
      <c r="R20" s="86"/>
      <c r="S20" s="48">
        <v>1</v>
      </c>
      <c r="T20" s="48">
        <v>0</v>
      </c>
      <c r="U20" s="49">
        <v>0</v>
      </c>
      <c r="V20" s="49">
        <v>0.001799</v>
      </c>
      <c r="W20" s="49">
        <v>0.000558</v>
      </c>
      <c r="X20" s="49">
        <v>0.500316</v>
      </c>
      <c r="Y20" s="49">
        <v>0</v>
      </c>
      <c r="Z20" s="49">
        <v>0</v>
      </c>
      <c r="AA20" s="71">
        <v>20</v>
      </c>
      <c r="AB20" s="71"/>
      <c r="AC20" s="72"/>
      <c r="AD20" s="78" t="s">
        <v>1256</v>
      </c>
      <c r="AE20" s="78">
        <v>1193</v>
      </c>
      <c r="AF20" s="78">
        <v>335126</v>
      </c>
      <c r="AG20" s="78">
        <v>20410</v>
      </c>
      <c r="AH20" s="78">
        <v>47</v>
      </c>
      <c r="AI20" s="78"/>
      <c r="AJ20" s="78" t="s">
        <v>1441</v>
      </c>
      <c r="AK20" s="78" t="s">
        <v>1616</v>
      </c>
      <c r="AL20" s="78"/>
      <c r="AM20" s="78"/>
      <c r="AN20" s="80">
        <v>39856.08274305556</v>
      </c>
      <c r="AO20" s="83" t="s">
        <v>1865</v>
      </c>
      <c r="AP20" s="78" t="b">
        <v>0</v>
      </c>
      <c r="AQ20" s="78" t="b">
        <v>0</v>
      </c>
      <c r="AR20" s="78" t="b">
        <v>1</v>
      </c>
      <c r="AS20" s="78" t="s">
        <v>1154</v>
      </c>
      <c r="AT20" s="78">
        <v>2485</v>
      </c>
      <c r="AU20" s="83" t="s">
        <v>2027</v>
      </c>
      <c r="AV20" s="78" t="b">
        <v>1</v>
      </c>
      <c r="AW20" s="78" t="s">
        <v>2193</v>
      </c>
      <c r="AX20" s="83" t="s">
        <v>2211</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267</v>
      </c>
      <c r="B21" s="65"/>
      <c r="C21" s="65" t="s">
        <v>64</v>
      </c>
      <c r="D21" s="66">
        <v>165.64093896006935</v>
      </c>
      <c r="E21" s="68"/>
      <c r="F21" s="100" t="s">
        <v>2058</v>
      </c>
      <c r="G21" s="65"/>
      <c r="H21" s="69" t="s">
        <v>267</v>
      </c>
      <c r="I21" s="70"/>
      <c r="J21" s="70"/>
      <c r="K21" s="69" t="s">
        <v>2402</v>
      </c>
      <c r="L21" s="73">
        <v>1</v>
      </c>
      <c r="M21" s="74">
        <v>8413.7783203125</v>
      </c>
      <c r="N21" s="74">
        <v>6655.5595703125</v>
      </c>
      <c r="O21" s="75"/>
      <c r="P21" s="76"/>
      <c r="Q21" s="76"/>
      <c r="R21" s="86"/>
      <c r="S21" s="48">
        <v>1</v>
      </c>
      <c r="T21" s="48">
        <v>0</v>
      </c>
      <c r="U21" s="49">
        <v>0</v>
      </c>
      <c r="V21" s="49">
        <v>0.001799</v>
      </c>
      <c r="W21" s="49">
        <v>0.000558</v>
      </c>
      <c r="X21" s="49">
        <v>0.500316</v>
      </c>
      <c r="Y21" s="49">
        <v>0</v>
      </c>
      <c r="Z21" s="49">
        <v>0</v>
      </c>
      <c r="AA21" s="71">
        <v>21</v>
      </c>
      <c r="AB21" s="71"/>
      <c r="AC21" s="72"/>
      <c r="AD21" s="78" t="s">
        <v>1257</v>
      </c>
      <c r="AE21" s="78">
        <v>15413</v>
      </c>
      <c r="AF21" s="78">
        <v>22399</v>
      </c>
      <c r="AG21" s="78">
        <v>12178</v>
      </c>
      <c r="AH21" s="78">
        <v>18601</v>
      </c>
      <c r="AI21" s="78"/>
      <c r="AJ21" s="78" t="s">
        <v>1442</v>
      </c>
      <c r="AK21" s="78" t="s">
        <v>1617</v>
      </c>
      <c r="AL21" s="83" t="s">
        <v>1718</v>
      </c>
      <c r="AM21" s="78"/>
      <c r="AN21" s="80">
        <v>41598.92626157407</v>
      </c>
      <c r="AO21" s="83" t="s">
        <v>1866</v>
      </c>
      <c r="AP21" s="78" t="b">
        <v>0</v>
      </c>
      <c r="AQ21" s="78" t="b">
        <v>0</v>
      </c>
      <c r="AR21" s="78" t="b">
        <v>0</v>
      </c>
      <c r="AS21" s="78" t="s">
        <v>1154</v>
      </c>
      <c r="AT21" s="78">
        <v>68</v>
      </c>
      <c r="AU21" s="83" t="s">
        <v>2023</v>
      </c>
      <c r="AV21" s="78" t="b">
        <v>0</v>
      </c>
      <c r="AW21" s="78" t="s">
        <v>2193</v>
      </c>
      <c r="AX21" s="83" t="s">
        <v>2212</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268</v>
      </c>
      <c r="B22" s="65"/>
      <c r="C22" s="65" t="s">
        <v>64</v>
      </c>
      <c r="D22" s="66">
        <v>169.8847728084327</v>
      </c>
      <c r="E22" s="68"/>
      <c r="F22" s="100" t="s">
        <v>2059</v>
      </c>
      <c r="G22" s="65"/>
      <c r="H22" s="69" t="s">
        <v>268</v>
      </c>
      <c r="I22" s="70"/>
      <c r="J22" s="70"/>
      <c r="K22" s="69" t="s">
        <v>2403</v>
      </c>
      <c r="L22" s="73">
        <v>1</v>
      </c>
      <c r="M22" s="74">
        <v>7030.92578125</v>
      </c>
      <c r="N22" s="74">
        <v>6221.677734375</v>
      </c>
      <c r="O22" s="75"/>
      <c r="P22" s="76"/>
      <c r="Q22" s="76"/>
      <c r="R22" s="86"/>
      <c r="S22" s="48">
        <v>1</v>
      </c>
      <c r="T22" s="48">
        <v>0</v>
      </c>
      <c r="U22" s="49">
        <v>0</v>
      </c>
      <c r="V22" s="49">
        <v>0.001799</v>
      </c>
      <c r="W22" s="49">
        <v>0.000558</v>
      </c>
      <c r="X22" s="49">
        <v>0.500316</v>
      </c>
      <c r="Y22" s="49">
        <v>0</v>
      </c>
      <c r="Z22" s="49">
        <v>0</v>
      </c>
      <c r="AA22" s="71">
        <v>22</v>
      </c>
      <c r="AB22" s="71"/>
      <c r="AC22" s="72"/>
      <c r="AD22" s="78" t="s">
        <v>1258</v>
      </c>
      <c r="AE22" s="78">
        <v>60</v>
      </c>
      <c r="AF22" s="78">
        <v>48507</v>
      </c>
      <c r="AG22" s="78">
        <v>2769</v>
      </c>
      <c r="AH22" s="78">
        <v>3849</v>
      </c>
      <c r="AI22" s="78"/>
      <c r="AJ22" s="78" t="s">
        <v>1443</v>
      </c>
      <c r="AK22" s="78" t="s">
        <v>1615</v>
      </c>
      <c r="AL22" s="78"/>
      <c r="AM22" s="78"/>
      <c r="AN22" s="80">
        <v>40784.71857638889</v>
      </c>
      <c r="AO22" s="83" t="s">
        <v>1867</v>
      </c>
      <c r="AP22" s="78" t="b">
        <v>0</v>
      </c>
      <c r="AQ22" s="78" t="b">
        <v>0</v>
      </c>
      <c r="AR22" s="78" t="b">
        <v>1</v>
      </c>
      <c r="AS22" s="78" t="s">
        <v>1154</v>
      </c>
      <c r="AT22" s="78">
        <v>258</v>
      </c>
      <c r="AU22" s="83" t="s">
        <v>2023</v>
      </c>
      <c r="AV22" s="78" t="b">
        <v>1</v>
      </c>
      <c r="AW22" s="78" t="s">
        <v>2193</v>
      </c>
      <c r="AX22" s="83" t="s">
        <v>2213</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269</v>
      </c>
      <c r="B23" s="65"/>
      <c r="C23" s="65" t="s">
        <v>64</v>
      </c>
      <c r="D23" s="66">
        <v>163.89971220261307</v>
      </c>
      <c r="E23" s="68"/>
      <c r="F23" s="100" t="s">
        <v>2060</v>
      </c>
      <c r="G23" s="65"/>
      <c r="H23" s="69" t="s">
        <v>269</v>
      </c>
      <c r="I23" s="70"/>
      <c r="J23" s="70"/>
      <c r="K23" s="69" t="s">
        <v>2404</v>
      </c>
      <c r="L23" s="73">
        <v>1</v>
      </c>
      <c r="M23" s="74">
        <v>7729.66064453125</v>
      </c>
      <c r="N23" s="74">
        <v>5730.7958984375</v>
      </c>
      <c r="O23" s="75"/>
      <c r="P23" s="76"/>
      <c r="Q23" s="76"/>
      <c r="R23" s="86"/>
      <c r="S23" s="48">
        <v>1</v>
      </c>
      <c r="T23" s="48">
        <v>0</v>
      </c>
      <c r="U23" s="49">
        <v>0</v>
      </c>
      <c r="V23" s="49">
        <v>0.001799</v>
      </c>
      <c r="W23" s="49">
        <v>0.000558</v>
      </c>
      <c r="X23" s="49">
        <v>0.500316</v>
      </c>
      <c r="Y23" s="49">
        <v>0</v>
      </c>
      <c r="Z23" s="49">
        <v>0</v>
      </c>
      <c r="AA23" s="71">
        <v>23</v>
      </c>
      <c r="AB23" s="71"/>
      <c r="AC23" s="72"/>
      <c r="AD23" s="78" t="s">
        <v>1259</v>
      </c>
      <c r="AE23" s="78">
        <v>11424</v>
      </c>
      <c r="AF23" s="78">
        <v>11687</v>
      </c>
      <c r="AG23" s="78">
        <v>37848</v>
      </c>
      <c r="AH23" s="78">
        <v>90122</v>
      </c>
      <c r="AI23" s="78"/>
      <c r="AJ23" s="78" t="s">
        <v>1444</v>
      </c>
      <c r="AK23" s="78" t="s">
        <v>1618</v>
      </c>
      <c r="AL23" s="83" t="s">
        <v>1719</v>
      </c>
      <c r="AM23" s="78"/>
      <c r="AN23" s="80">
        <v>40668.04362268518</v>
      </c>
      <c r="AO23" s="83" t="s">
        <v>1868</v>
      </c>
      <c r="AP23" s="78" t="b">
        <v>0</v>
      </c>
      <c r="AQ23" s="78" t="b">
        <v>0</v>
      </c>
      <c r="AR23" s="78" t="b">
        <v>1</v>
      </c>
      <c r="AS23" s="78" t="s">
        <v>1154</v>
      </c>
      <c r="AT23" s="78">
        <v>37</v>
      </c>
      <c r="AU23" s="83" t="s">
        <v>2028</v>
      </c>
      <c r="AV23" s="78" t="b">
        <v>0</v>
      </c>
      <c r="AW23" s="78" t="s">
        <v>2193</v>
      </c>
      <c r="AX23" s="83" t="s">
        <v>2214</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270</v>
      </c>
      <c r="B24" s="65"/>
      <c r="C24" s="65" t="s">
        <v>64</v>
      </c>
      <c r="D24" s="66">
        <v>191.40433292476203</v>
      </c>
      <c r="E24" s="68"/>
      <c r="F24" s="100" t="s">
        <v>2061</v>
      </c>
      <c r="G24" s="65"/>
      <c r="H24" s="69" t="s">
        <v>270</v>
      </c>
      <c r="I24" s="70"/>
      <c r="J24" s="70"/>
      <c r="K24" s="69" t="s">
        <v>2405</v>
      </c>
      <c r="L24" s="73">
        <v>1</v>
      </c>
      <c r="M24" s="74">
        <v>6755.755859375</v>
      </c>
      <c r="N24" s="74">
        <v>7580.86767578125</v>
      </c>
      <c r="O24" s="75"/>
      <c r="P24" s="76"/>
      <c r="Q24" s="76"/>
      <c r="R24" s="86"/>
      <c r="S24" s="48">
        <v>1</v>
      </c>
      <c r="T24" s="48">
        <v>0</v>
      </c>
      <c r="U24" s="49">
        <v>0</v>
      </c>
      <c r="V24" s="49">
        <v>0.001799</v>
      </c>
      <c r="W24" s="49">
        <v>0.000558</v>
      </c>
      <c r="X24" s="49">
        <v>0.500316</v>
      </c>
      <c r="Y24" s="49">
        <v>0</v>
      </c>
      <c r="Z24" s="49">
        <v>0</v>
      </c>
      <c r="AA24" s="71">
        <v>24</v>
      </c>
      <c r="AB24" s="71"/>
      <c r="AC24" s="72"/>
      <c r="AD24" s="78" t="s">
        <v>1260</v>
      </c>
      <c r="AE24" s="78">
        <v>16799</v>
      </c>
      <c r="AF24" s="78">
        <v>180895</v>
      </c>
      <c r="AG24" s="78">
        <v>16821</v>
      </c>
      <c r="AH24" s="78">
        <v>155795</v>
      </c>
      <c r="AI24" s="78"/>
      <c r="AJ24" s="78" t="s">
        <v>1445</v>
      </c>
      <c r="AK24" s="78" t="s">
        <v>1619</v>
      </c>
      <c r="AL24" s="83" t="s">
        <v>1720</v>
      </c>
      <c r="AM24" s="78"/>
      <c r="AN24" s="80">
        <v>40908.83361111111</v>
      </c>
      <c r="AO24" s="83" t="s">
        <v>1869</v>
      </c>
      <c r="AP24" s="78" t="b">
        <v>0</v>
      </c>
      <c r="AQ24" s="78" t="b">
        <v>0</v>
      </c>
      <c r="AR24" s="78" t="b">
        <v>1</v>
      </c>
      <c r="AS24" s="78" t="s">
        <v>1154</v>
      </c>
      <c r="AT24" s="78">
        <v>720</v>
      </c>
      <c r="AU24" s="83" t="s">
        <v>2025</v>
      </c>
      <c r="AV24" s="78" t="b">
        <v>1</v>
      </c>
      <c r="AW24" s="78" t="s">
        <v>2193</v>
      </c>
      <c r="AX24" s="83" t="s">
        <v>2215</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271</v>
      </c>
      <c r="B25" s="65"/>
      <c r="C25" s="65" t="s">
        <v>64</v>
      </c>
      <c r="D25" s="66">
        <v>206.89543180567497</v>
      </c>
      <c r="E25" s="68"/>
      <c r="F25" s="100" t="s">
        <v>2062</v>
      </c>
      <c r="G25" s="65"/>
      <c r="H25" s="69" t="s">
        <v>271</v>
      </c>
      <c r="I25" s="70"/>
      <c r="J25" s="70"/>
      <c r="K25" s="69" t="s">
        <v>2406</v>
      </c>
      <c r="L25" s="73">
        <v>1</v>
      </c>
      <c r="M25" s="74">
        <v>7675.048828125</v>
      </c>
      <c r="N25" s="74">
        <v>6394.982421875</v>
      </c>
      <c r="O25" s="75"/>
      <c r="P25" s="76"/>
      <c r="Q25" s="76"/>
      <c r="R25" s="86"/>
      <c r="S25" s="48">
        <v>1</v>
      </c>
      <c r="T25" s="48">
        <v>0</v>
      </c>
      <c r="U25" s="49">
        <v>0</v>
      </c>
      <c r="V25" s="49">
        <v>0.001799</v>
      </c>
      <c r="W25" s="49">
        <v>0.000558</v>
      </c>
      <c r="X25" s="49">
        <v>0.500316</v>
      </c>
      <c r="Y25" s="49">
        <v>0</v>
      </c>
      <c r="Z25" s="49">
        <v>0</v>
      </c>
      <c r="AA25" s="71">
        <v>25</v>
      </c>
      <c r="AB25" s="71"/>
      <c r="AC25" s="72"/>
      <c r="AD25" s="78" t="s">
        <v>1261</v>
      </c>
      <c r="AE25" s="78">
        <v>1722</v>
      </c>
      <c r="AF25" s="78">
        <v>276196</v>
      </c>
      <c r="AG25" s="78">
        <v>21496</v>
      </c>
      <c r="AH25" s="78">
        <v>1375</v>
      </c>
      <c r="AI25" s="78"/>
      <c r="AJ25" s="78" t="s">
        <v>1446</v>
      </c>
      <c r="AK25" s="78" t="s">
        <v>1620</v>
      </c>
      <c r="AL25" s="83" t="s">
        <v>1721</v>
      </c>
      <c r="AM25" s="78"/>
      <c r="AN25" s="80">
        <v>39903.07859953704</v>
      </c>
      <c r="AO25" s="83" t="s">
        <v>1870</v>
      </c>
      <c r="AP25" s="78" t="b">
        <v>0</v>
      </c>
      <c r="AQ25" s="78" t="b">
        <v>0</v>
      </c>
      <c r="AR25" s="78" t="b">
        <v>1</v>
      </c>
      <c r="AS25" s="78" t="s">
        <v>1154</v>
      </c>
      <c r="AT25" s="78">
        <v>1851</v>
      </c>
      <c r="AU25" s="83" t="s">
        <v>2023</v>
      </c>
      <c r="AV25" s="78" t="b">
        <v>1</v>
      </c>
      <c r="AW25" s="78" t="s">
        <v>2193</v>
      </c>
      <c r="AX25" s="83" t="s">
        <v>2216</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272</v>
      </c>
      <c r="B26" s="65"/>
      <c r="C26" s="65" t="s">
        <v>64</v>
      </c>
      <c r="D26" s="66">
        <v>168.4510890891679</v>
      </c>
      <c r="E26" s="68"/>
      <c r="F26" s="100" t="s">
        <v>2063</v>
      </c>
      <c r="G26" s="65"/>
      <c r="H26" s="69" t="s">
        <v>272</v>
      </c>
      <c r="I26" s="70"/>
      <c r="J26" s="70"/>
      <c r="K26" s="69" t="s">
        <v>2407</v>
      </c>
      <c r="L26" s="73">
        <v>1</v>
      </c>
      <c r="M26" s="74">
        <v>8446.19921875</v>
      </c>
      <c r="N26" s="74">
        <v>7365.85546875</v>
      </c>
      <c r="O26" s="75"/>
      <c r="P26" s="76"/>
      <c r="Q26" s="76"/>
      <c r="R26" s="86"/>
      <c r="S26" s="48">
        <v>1</v>
      </c>
      <c r="T26" s="48">
        <v>0</v>
      </c>
      <c r="U26" s="49">
        <v>0</v>
      </c>
      <c r="V26" s="49">
        <v>0.001799</v>
      </c>
      <c r="W26" s="49">
        <v>0.000558</v>
      </c>
      <c r="X26" s="49">
        <v>0.500316</v>
      </c>
      <c r="Y26" s="49">
        <v>0</v>
      </c>
      <c r="Z26" s="49">
        <v>0</v>
      </c>
      <c r="AA26" s="71">
        <v>26</v>
      </c>
      <c r="AB26" s="71"/>
      <c r="AC26" s="72"/>
      <c r="AD26" s="78" t="s">
        <v>1262</v>
      </c>
      <c r="AE26" s="78">
        <v>409</v>
      </c>
      <c r="AF26" s="78">
        <v>39687</v>
      </c>
      <c r="AG26" s="78">
        <v>4414</v>
      </c>
      <c r="AH26" s="78">
        <v>2375</v>
      </c>
      <c r="AI26" s="78"/>
      <c r="AJ26" s="78" t="s">
        <v>1447</v>
      </c>
      <c r="AK26" s="78" t="s">
        <v>1186</v>
      </c>
      <c r="AL26" s="83" t="s">
        <v>1722</v>
      </c>
      <c r="AM26" s="78"/>
      <c r="AN26" s="80">
        <v>39839.894780092596</v>
      </c>
      <c r="AO26" s="83" t="s">
        <v>1871</v>
      </c>
      <c r="AP26" s="78" t="b">
        <v>0</v>
      </c>
      <c r="AQ26" s="78" t="b">
        <v>0</v>
      </c>
      <c r="AR26" s="78" t="b">
        <v>1</v>
      </c>
      <c r="AS26" s="78" t="s">
        <v>1154</v>
      </c>
      <c r="AT26" s="78">
        <v>466</v>
      </c>
      <c r="AU26" s="83" t="s">
        <v>2025</v>
      </c>
      <c r="AV26" s="78" t="b">
        <v>0</v>
      </c>
      <c r="AW26" s="78" t="s">
        <v>2193</v>
      </c>
      <c r="AX26" s="83" t="s">
        <v>2217</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273</v>
      </c>
      <c r="B27" s="65"/>
      <c r="C27" s="65" t="s">
        <v>64</v>
      </c>
      <c r="D27" s="66">
        <v>170.0850333914411</v>
      </c>
      <c r="E27" s="68"/>
      <c r="F27" s="100" t="s">
        <v>2064</v>
      </c>
      <c r="G27" s="65"/>
      <c r="H27" s="69" t="s">
        <v>273</v>
      </c>
      <c r="I27" s="70"/>
      <c r="J27" s="70"/>
      <c r="K27" s="69" t="s">
        <v>2408</v>
      </c>
      <c r="L27" s="73">
        <v>1</v>
      </c>
      <c r="M27" s="74">
        <v>8155.984375</v>
      </c>
      <c r="N27" s="74">
        <v>6116.0888671875</v>
      </c>
      <c r="O27" s="75"/>
      <c r="P27" s="76"/>
      <c r="Q27" s="76"/>
      <c r="R27" s="86"/>
      <c r="S27" s="48">
        <v>1</v>
      </c>
      <c r="T27" s="48">
        <v>0</v>
      </c>
      <c r="U27" s="49">
        <v>0</v>
      </c>
      <c r="V27" s="49">
        <v>0.001799</v>
      </c>
      <c r="W27" s="49">
        <v>0.000558</v>
      </c>
      <c r="X27" s="49">
        <v>0.500316</v>
      </c>
      <c r="Y27" s="49">
        <v>0</v>
      </c>
      <c r="Z27" s="49">
        <v>0</v>
      </c>
      <c r="AA27" s="71">
        <v>27</v>
      </c>
      <c r="AB27" s="71"/>
      <c r="AC27" s="72"/>
      <c r="AD27" s="78" t="s">
        <v>1263</v>
      </c>
      <c r="AE27" s="78">
        <v>4183</v>
      </c>
      <c r="AF27" s="78">
        <v>49739</v>
      </c>
      <c r="AG27" s="78">
        <v>45937</v>
      </c>
      <c r="AH27" s="78">
        <v>36364</v>
      </c>
      <c r="AI27" s="78"/>
      <c r="AJ27" s="78" t="s">
        <v>1448</v>
      </c>
      <c r="AK27" s="78" t="s">
        <v>1620</v>
      </c>
      <c r="AL27" s="78"/>
      <c r="AM27" s="78"/>
      <c r="AN27" s="80">
        <v>39896.00293981482</v>
      </c>
      <c r="AO27" s="83" t="s">
        <v>1872</v>
      </c>
      <c r="AP27" s="78" t="b">
        <v>0</v>
      </c>
      <c r="AQ27" s="78" t="b">
        <v>0</v>
      </c>
      <c r="AR27" s="78" t="b">
        <v>0</v>
      </c>
      <c r="AS27" s="78" t="s">
        <v>1154</v>
      </c>
      <c r="AT27" s="78">
        <v>830</v>
      </c>
      <c r="AU27" s="83" t="s">
        <v>2023</v>
      </c>
      <c r="AV27" s="78" t="b">
        <v>0</v>
      </c>
      <c r="AW27" s="78" t="s">
        <v>2193</v>
      </c>
      <c r="AX27" s="83" t="s">
        <v>2218</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274</v>
      </c>
      <c r="B28" s="65"/>
      <c r="C28" s="65" t="s">
        <v>64</v>
      </c>
      <c r="D28" s="66">
        <v>166.32023196038767</v>
      </c>
      <c r="E28" s="68"/>
      <c r="F28" s="100" t="s">
        <v>2065</v>
      </c>
      <c r="G28" s="65"/>
      <c r="H28" s="69" t="s">
        <v>274</v>
      </c>
      <c r="I28" s="70"/>
      <c r="J28" s="70"/>
      <c r="K28" s="69" t="s">
        <v>2409</v>
      </c>
      <c r="L28" s="73">
        <v>37.3574298366521</v>
      </c>
      <c r="M28" s="74">
        <v>9562.6357421875</v>
      </c>
      <c r="N28" s="74">
        <v>6041.81884765625</v>
      </c>
      <c r="O28" s="75"/>
      <c r="P28" s="76"/>
      <c r="Q28" s="76"/>
      <c r="R28" s="86"/>
      <c r="S28" s="48">
        <v>2</v>
      </c>
      <c r="T28" s="48">
        <v>0</v>
      </c>
      <c r="U28" s="49">
        <v>124</v>
      </c>
      <c r="V28" s="49">
        <v>0.001866</v>
      </c>
      <c r="W28" s="49">
        <v>0.001029</v>
      </c>
      <c r="X28" s="49">
        <v>0.866104</v>
      </c>
      <c r="Y28" s="49">
        <v>0</v>
      </c>
      <c r="Z28" s="49">
        <v>0</v>
      </c>
      <c r="AA28" s="71">
        <v>28</v>
      </c>
      <c r="AB28" s="71"/>
      <c r="AC28" s="72"/>
      <c r="AD28" s="78" t="s">
        <v>1264</v>
      </c>
      <c r="AE28" s="78">
        <v>503</v>
      </c>
      <c r="AF28" s="78">
        <v>26578</v>
      </c>
      <c r="AG28" s="78">
        <v>785</v>
      </c>
      <c r="AH28" s="78">
        <v>576</v>
      </c>
      <c r="AI28" s="78"/>
      <c r="AJ28" s="78" t="s">
        <v>1449</v>
      </c>
      <c r="AK28" s="78" t="s">
        <v>1615</v>
      </c>
      <c r="AL28" s="83" t="s">
        <v>1723</v>
      </c>
      <c r="AM28" s="78"/>
      <c r="AN28" s="80">
        <v>41626.079351851855</v>
      </c>
      <c r="AO28" s="78"/>
      <c r="AP28" s="78" t="b">
        <v>1</v>
      </c>
      <c r="AQ28" s="78" t="b">
        <v>0</v>
      </c>
      <c r="AR28" s="78" t="b">
        <v>0</v>
      </c>
      <c r="AS28" s="78" t="s">
        <v>1154</v>
      </c>
      <c r="AT28" s="78">
        <v>140</v>
      </c>
      <c r="AU28" s="83" t="s">
        <v>2023</v>
      </c>
      <c r="AV28" s="78" t="b">
        <v>1</v>
      </c>
      <c r="AW28" s="78" t="s">
        <v>2193</v>
      </c>
      <c r="AX28" s="83" t="s">
        <v>2219</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245</v>
      </c>
      <c r="B29" s="65"/>
      <c r="C29" s="65" t="s">
        <v>64</v>
      </c>
      <c r="D29" s="66">
        <v>163.10452164086215</v>
      </c>
      <c r="E29" s="68"/>
      <c r="F29" s="100" t="s">
        <v>636</v>
      </c>
      <c r="G29" s="65"/>
      <c r="H29" s="69" t="s">
        <v>245</v>
      </c>
      <c r="I29" s="70"/>
      <c r="J29" s="70"/>
      <c r="K29" s="69" t="s">
        <v>2410</v>
      </c>
      <c r="L29" s="73">
        <v>22.20850064031203</v>
      </c>
      <c r="M29" s="74">
        <v>6950.46044921875</v>
      </c>
      <c r="N29" s="74">
        <v>8550.783203125</v>
      </c>
      <c r="O29" s="75"/>
      <c r="P29" s="76"/>
      <c r="Q29" s="76"/>
      <c r="R29" s="86"/>
      <c r="S29" s="48">
        <v>5</v>
      </c>
      <c r="T29" s="48">
        <v>2</v>
      </c>
      <c r="U29" s="49">
        <v>72.333333</v>
      </c>
      <c r="V29" s="49">
        <v>0.002597</v>
      </c>
      <c r="W29" s="49">
        <v>0.008201</v>
      </c>
      <c r="X29" s="49">
        <v>2.121745</v>
      </c>
      <c r="Y29" s="49">
        <v>0.16666666666666666</v>
      </c>
      <c r="Z29" s="49">
        <v>0.16666666666666666</v>
      </c>
      <c r="AA29" s="71">
        <v>29</v>
      </c>
      <c r="AB29" s="71"/>
      <c r="AC29" s="72"/>
      <c r="AD29" s="78" t="s">
        <v>1265</v>
      </c>
      <c r="AE29" s="78">
        <v>248</v>
      </c>
      <c r="AF29" s="78">
        <v>6795</v>
      </c>
      <c r="AG29" s="78">
        <v>2055</v>
      </c>
      <c r="AH29" s="78">
        <v>4315</v>
      </c>
      <c r="AI29" s="78"/>
      <c r="AJ29" s="78" t="s">
        <v>1450</v>
      </c>
      <c r="AK29" s="78" t="s">
        <v>1179</v>
      </c>
      <c r="AL29" s="83" t="s">
        <v>1724</v>
      </c>
      <c r="AM29" s="78"/>
      <c r="AN29" s="80">
        <v>41069.85445601852</v>
      </c>
      <c r="AO29" s="83" t="s">
        <v>1873</v>
      </c>
      <c r="AP29" s="78" t="b">
        <v>0</v>
      </c>
      <c r="AQ29" s="78" t="b">
        <v>0</v>
      </c>
      <c r="AR29" s="78" t="b">
        <v>1</v>
      </c>
      <c r="AS29" s="78" t="s">
        <v>1154</v>
      </c>
      <c r="AT29" s="78">
        <v>27</v>
      </c>
      <c r="AU29" s="83" t="s">
        <v>2027</v>
      </c>
      <c r="AV29" s="78" t="b">
        <v>1</v>
      </c>
      <c r="AW29" s="78" t="s">
        <v>2193</v>
      </c>
      <c r="AX29" s="83" t="s">
        <v>2220</v>
      </c>
      <c r="AY29" s="78" t="s">
        <v>66</v>
      </c>
      <c r="AZ29" s="78" t="str">
        <f>REPLACE(INDEX(GroupVertices[Group],MATCH(Vertices[[#This Row],[Vertex]],GroupVertices[Vertex],0)),1,1,"")</f>
        <v>2</v>
      </c>
      <c r="BA29" s="48"/>
      <c r="BB29" s="48"/>
      <c r="BC29" s="48"/>
      <c r="BD29" s="48"/>
      <c r="BE29" s="48"/>
      <c r="BF29" s="48"/>
      <c r="BG29" s="120" t="s">
        <v>2897</v>
      </c>
      <c r="BH29" s="120" t="s">
        <v>2897</v>
      </c>
      <c r="BI29" s="120" t="s">
        <v>2934</v>
      </c>
      <c r="BJ29" s="120" t="s">
        <v>2934</v>
      </c>
      <c r="BK29" s="120">
        <v>0</v>
      </c>
      <c r="BL29" s="123">
        <v>0</v>
      </c>
      <c r="BM29" s="120">
        <v>1</v>
      </c>
      <c r="BN29" s="123">
        <v>14.285714285714286</v>
      </c>
      <c r="BO29" s="120">
        <v>0</v>
      </c>
      <c r="BP29" s="123">
        <v>0</v>
      </c>
      <c r="BQ29" s="120">
        <v>6</v>
      </c>
      <c r="BR29" s="123">
        <v>85.71428571428571</v>
      </c>
      <c r="BS29" s="120">
        <v>7</v>
      </c>
      <c r="BT29" s="2"/>
      <c r="BU29" s="3"/>
      <c r="BV29" s="3"/>
      <c r="BW29" s="3"/>
      <c r="BX29" s="3"/>
    </row>
    <row r="30" spans="1:76" ht="15">
      <c r="A30" s="64" t="s">
        <v>275</v>
      </c>
      <c r="B30" s="65"/>
      <c r="C30" s="65" t="s">
        <v>64</v>
      </c>
      <c r="D30" s="66">
        <v>167.99952748235188</v>
      </c>
      <c r="E30" s="68"/>
      <c r="F30" s="100" t="s">
        <v>2066</v>
      </c>
      <c r="G30" s="65"/>
      <c r="H30" s="69" t="s">
        <v>275</v>
      </c>
      <c r="I30" s="70"/>
      <c r="J30" s="70"/>
      <c r="K30" s="69" t="s">
        <v>2411</v>
      </c>
      <c r="L30" s="73">
        <v>37.3574298366521</v>
      </c>
      <c r="M30" s="74">
        <v>9804.087890625</v>
      </c>
      <c r="N30" s="74">
        <v>8074.904296875</v>
      </c>
      <c r="O30" s="75"/>
      <c r="P30" s="76"/>
      <c r="Q30" s="76"/>
      <c r="R30" s="86"/>
      <c r="S30" s="48">
        <v>2</v>
      </c>
      <c r="T30" s="48">
        <v>0</v>
      </c>
      <c r="U30" s="49">
        <v>124</v>
      </c>
      <c r="V30" s="49">
        <v>0.001866</v>
      </c>
      <c r="W30" s="49">
        <v>0.001029</v>
      </c>
      <c r="X30" s="49">
        <v>0.866104</v>
      </c>
      <c r="Y30" s="49">
        <v>0</v>
      </c>
      <c r="Z30" s="49">
        <v>0</v>
      </c>
      <c r="AA30" s="71">
        <v>30</v>
      </c>
      <c r="AB30" s="71"/>
      <c r="AC30" s="72"/>
      <c r="AD30" s="78" t="s">
        <v>1266</v>
      </c>
      <c r="AE30" s="78">
        <v>30515</v>
      </c>
      <c r="AF30" s="78">
        <v>36909</v>
      </c>
      <c r="AG30" s="78">
        <v>167099</v>
      </c>
      <c r="AH30" s="78">
        <v>85427</v>
      </c>
      <c r="AI30" s="78"/>
      <c r="AJ30" s="78" t="s">
        <v>1451</v>
      </c>
      <c r="AK30" s="78" t="s">
        <v>1621</v>
      </c>
      <c r="AL30" s="83" t="s">
        <v>1725</v>
      </c>
      <c r="AM30" s="78"/>
      <c r="AN30" s="80">
        <v>39615.88984953704</v>
      </c>
      <c r="AO30" s="83" t="s">
        <v>1874</v>
      </c>
      <c r="AP30" s="78" t="b">
        <v>0</v>
      </c>
      <c r="AQ30" s="78" t="b">
        <v>0</v>
      </c>
      <c r="AR30" s="78" t="b">
        <v>1</v>
      </c>
      <c r="AS30" s="78" t="s">
        <v>1154</v>
      </c>
      <c r="AT30" s="78">
        <v>1133</v>
      </c>
      <c r="AU30" s="83" t="s">
        <v>2023</v>
      </c>
      <c r="AV30" s="78" t="b">
        <v>0</v>
      </c>
      <c r="AW30" s="78" t="s">
        <v>2193</v>
      </c>
      <c r="AX30" s="83" t="s">
        <v>2221</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276</v>
      </c>
      <c r="B31" s="65"/>
      <c r="C31" s="65" t="s">
        <v>64</v>
      </c>
      <c r="D31" s="66">
        <v>165.46798663838027</v>
      </c>
      <c r="E31" s="68"/>
      <c r="F31" s="100" t="s">
        <v>2067</v>
      </c>
      <c r="G31" s="65"/>
      <c r="H31" s="69" t="s">
        <v>276</v>
      </c>
      <c r="I31" s="70"/>
      <c r="J31" s="70"/>
      <c r="K31" s="69" t="s">
        <v>2412</v>
      </c>
      <c r="L31" s="73">
        <v>8.818802213144082</v>
      </c>
      <c r="M31" s="74">
        <v>7336.1650390625</v>
      </c>
      <c r="N31" s="74">
        <v>8345.0390625</v>
      </c>
      <c r="O31" s="75"/>
      <c r="P31" s="76"/>
      <c r="Q31" s="76"/>
      <c r="R31" s="86"/>
      <c r="S31" s="48">
        <v>3</v>
      </c>
      <c r="T31" s="48">
        <v>0</v>
      </c>
      <c r="U31" s="49">
        <v>26.666667</v>
      </c>
      <c r="V31" s="49">
        <v>0.001812</v>
      </c>
      <c r="W31" s="49">
        <v>0.00154</v>
      </c>
      <c r="X31" s="49">
        <v>1.124359</v>
      </c>
      <c r="Y31" s="49">
        <v>0</v>
      </c>
      <c r="Z31" s="49">
        <v>0</v>
      </c>
      <c r="AA31" s="71">
        <v>31</v>
      </c>
      <c r="AB31" s="71"/>
      <c r="AC31" s="72"/>
      <c r="AD31" s="78" t="s">
        <v>1267</v>
      </c>
      <c r="AE31" s="78">
        <v>2</v>
      </c>
      <c r="AF31" s="78">
        <v>21335</v>
      </c>
      <c r="AG31" s="78">
        <v>6441</v>
      </c>
      <c r="AH31" s="78">
        <v>4704</v>
      </c>
      <c r="AI31" s="78"/>
      <c r="AJ31" s="78" t="s">
        <v>1452</v>
      </c>
      <c r="AK31" s="78"/>
      <c r="AL31" s="78"/>
      <c r="AM31" s="78"/>
      <c r="AN31" s="80">
        <v>40194.11609953704</v>
      </c>
      <c r="AO31" s="83" t="s">
        <v>1875</v>
      </c>
      <c r="AP31" s="78" t="b">
        <v>0</v>
      </c>
      <c r="AQ31" s="78" t="b">
        <v>0</v>
      </c>
      <c r="AR31" s="78" t="b">
        <v>1</v>
      </c>
      <c r="AS31" s="78" t="s">
        <v>1154</v>
      </c>
      <c r="AT31" s="78">
        <v>153</v>
      </c>
      <c r="AU31" s="83" t="s">
        <v>2023</v>
      </c>
      <c r="AV31" s="78" t="b">
        <v>1</v>
      </c>
      <c r="AW31" s="78" t="s">
        <v>2193</v>
      </c>
      <c r="AX31" s="83" t="s">
        <v>2222</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216</v>
      </c>
      <c r="B32" s="65"/>
      <c r="C32" s="65" t="s">
        <v>64</v>
      </c>
      <c r="D32" s="66">
        <v>162.25032572876052</v>
      </c>
      <c r="E32" s="68"/>
      <c r="F32" s="100" t="s">
        <v>2068</v>
      </c>
      <c r="G32" s="65"/>
      <c r="H32" s="69" t="s">
        <v>216</v>
      </c>
      <c r="I32" s="70"/>
      <c r="J32" s="70"/>
      <c r="K32" s="69" t="s">
        <v>2413</v>
      </c>
      <c r="L32" s="73">
        <v>2.759230475967037</v>
      </c>
      <c r="M32" s="74">
        <v>9250.3447265625</v>
      </c>
      <c r="N32" s="74">
        <v>4536.39453125</v>
      </c>
      <c r="O32" s="75"/>
      <c r="P32" s="76"/>
      <c r="Q32" s="76"/>
      <c r="R32" s="86"/>
      <c r="S32" s="48">
        <v>0</v>
      </c>
      <c r="T32" s="48">
        <v>5</v>
      </c>
      <c r="U32" s="49">
        <v>6</v>
      </c>
      <c r="V32" s="49">
        <v>0.002463</v>
      </c>
      <c r="W32" s="49">
        <v>0.007611</v>
      </c>
      <c r="X32" s="49">
        <v>1.830775</v>
      </c>
      <c r="Y32" s="49">
        <v>0.2</v>
      </c>
      <c r="Z32" s="49">
        <v>0</v>
      </c>
      <c r="AA32" s="71">
        <v>32</v>
      </c>
      <c r="AB32" s="71"/>
      <c r="AC32" s="72"/>
      <c r="AD32" s="78" t="s">
        <v>1268</v>
      </c>
      <c r="AE32" s="78">
        <v>2617</v>
      </c>
      <c r="AF32" s="78">
        <v>1540</v>
      </c>
      <c r="AG32" s="78">
        <v>15706</v>
      </c>
      <c r="AH32" s="78">
        <v>77925</v>
      </c>
      <c r="AI32" s="78"/>
      <c r="AJ32" s="78" t="s">
        <v>1453</v>
      </c>
      <c r="AK32" s="78" t="s">
        <v>1622</v>
      </c>
      <c r="AL32" s="78"/>
      <c r="AM32" s="78"/>
      <c r="AN32" s="80">
        <v>43155.466944444444</v>
      </c>
      <c r="AO32" s="83" t="s">
        <v>1876</v>
      </c>
      <c r="AP32" s="78" t="b">
        <v>1</v>
      </c>
      <c r="AQ32" s="78" t="b">
        <v>0</v>
      </c>
      <c r="AR32" s="78" t="b">
        <v>1</v>
      </c>
      <c r="AS32" s="78" t="s">
        <v>1154</v>
      </c>
      <c r="AT32" s="78">
        <v>3</v>
      </c>
      <c r="AU32" s="78"/>
      <c r="AV32" s="78" t="b">
        <v>0</v>
      </c>
      <c r="AW32" s="78" t="s">
        <v>2193</v>
      </c>
      <c r="AX32" s="83" t="s">
        <v>2223</v>
      </c>
      <c r="AY32" s="78" t="s">
        <v>66</v>
      </c>
      <c r="AZ32" s="78" t="str">
        <f>REPLACE(INDEX(GroupVertices[Group],MATCH(Vertices[[#This Row],[Vertex]],GroupVertices[Vertex],0)),1,1,"")</f>
        <v>7</v>
      </c>
      <c r="BA32" s="48"/>
      <c r="BB32" s="48"/>
      <c r="BC32" s="48"/>
      <c r="BD32" s="48"/>
      <c r="BE32" s="48"/>
      <c r="BF32" s="48"/>
      <c r="BG32" s="120" t="s">
        <v>2850</v>
      </c>
      <c r="BH32" s="120" t="s">
        <v>2850</v>
      </c>
      <c r="BI32" s="120" t="s">
        <v>2935</v>
      </c>
      <c r="BJ32" s="120" t="s">
        <v>2935</v>
      </c>
      <c r="BK32" s="120">
        <v>0</v>
      </c>
      <c r="BL32" s="123">
        <v>0</v>
      </c>
      <c r="BM32" s="120">
        <v>0</v>
      </c>
      <c r="BN32" s="123">
        <v>0</v>
      </c>
      <c r="BO32" s="120">
        <v>0</v>
      </c>
      <c r="BP32" s="123">
        <v>0</v>
      </c>
      <c r="BQ32" s="120">
        <v>5</v>
      </c>
      <c r="BR32" s="123">
        <v>100</v>
      </c>
      <c r="BS32" s="120">
        <v>5</v>
      </c>
      <c r="BT32" s="2"/>
      <c r="BU32" s="3"/>
      <c r="BV32" s="3"/>
      <c r="BW32" s="3"/>
      <c r="BX32" s="3"/>
    </row>
    <row r="33" spans="1:76" ht="15">
      <c r="A33" s="64" t="s">
        <v>277</v>
      </c>
      <c r="B33" s="65"/>
      <c r="C33" s="65" t="s">
        <v>64</v>
      </c>
      <c r="D33" s="66">
        <v>202.0680464207855</v>
      </c>
      <c r="E33" s="68"/>
      <c r="F33" s="100" t="s">
        <v>2069</v>
      </c>
      <c r="G33" s="65"/>
      <c r="H33" s="69" t="s">
        <v>277</v>
      </c>
      <c r="I33" s="70"/>
      <c r="J33" s="70"/>
      <c r="K33" s="69" t="s">
        <v>2414</v>
      </c>
      <c r="L33" s="73">
        <v>1</v>
      </c>
      <c r="M33" s="74">
        <v>9804.087890625</v>
      </c>
      <c r="N33" s="74">
        <v>5246.5341796875</v>
      </c>
      <c r="O33" s="75"/>
      <c r="P33" s="76"/>
      <c r="Q33" s="76"/>
      <c r="R33" s="86"/>
      <c r="S33" s="48">
        <v>2</v>
      </c>
      <c r="T33" s="48">
        <v>0</v>
      </c>
      <c r="U33" s="49">
        <v>0</v>
      </c>
      <c r="V33" s="49">
        <v>0.002445</v>
      </c>
      <c r="W33" s="49">
        <v>0.006277</v>
      </c>
      <c r="X33" s="49">
        <v>0.793336</v>
      </c>
      <c r="Y33" s="49">
        <v>0.5</v>
      </c>
      <c r="Z33" s="49">
        <v>0</v>
      </c>
      <c r="AA33" s="71">
        <v>33</v>
      </c>
      <c r="AB33" s="71"/>
      <c r="AC33" s="72"/>
      <c r="AD33" s="78" t="s">
        <v>1269</v>
      </c>
      <c r="AE33" s="78">
        <v>936</v>
      </c>
      <c r="AF33" s="78">
        <v>246498</v>
      </c>
      <c r="AG33" s="78">
        <v>7567</v>
      </c>
      <c r="AH33" s="78">
        <v>9</v>
      </c>
      <c r="AI33" s="78"/>
      <c r="AJ33" s="78" t="s">
        <v>1454</v>
      </c>
      <c r="AK33" s="78" t="s">
        <v>1623</v>
      </c>
      <c r="AL33" s="83" t="s">
        <v>1726</v>
      </c>
      <c r="AM33" s="78"/>
      <c r="AN33" s="80">
        <v>40861.67575231481</v>
      </c>
      <c r="AO33" s="83" t="s">
        <v>1877</v>
      </c>
      <c r="AP33" s="78" t="b">
        <v>0</v>
      </c>
      <c r="AQ33" s="78" t="b">
        <v>0</v>
      </c>
      <c r="AR33" s="78" t="b">
        <v>1</v>
      </c>
      <c r="AS33" s="78" t="s">
        <v>1154</v>
      </c>
      <c r="AT33" s="78">
        <v>649</v>
      </c>
      <c r="AU33" s="83" t="s">
        <v>2027</v>
      </c>
      <c r="AV33" s="78" t="b">
        <v>1</v>
      </c>
      <c r="AW33" s="78" t="s">
        <v>2193</v>
      </c>
      <c r="AX33" s="83" t="s">
        <v>2224</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278</v>
      </c>
      <c r="B34" s="65"/>
      <c r="C34" s="65" t="s">
        <v>64</v>
      </c>
      <c r="D34" s="66">
        <v>164.84477310327128</v>
      </c>
      <c r="E34" s="68"/>
      <c r="F34" s="100" t="s">
        <v>2070</v>
      </c>
      <c r="G34" s="65"/>
      <c r="H34" s="69" t="s">
        <v>278</v>
      </c>
      <c r="I34" s="70"/>
      <c r="J34" s="70"/>
      <c r="K34" s="69" t="s">
        <v>2415</v>
      </c>
      <c r="L34" s="73">
        <v>1</v>
      </c>
      <c r="M34" s="74">
        <v>9310.625</v>
      </c>
      <c r="N34" s="74">
        <v>3611.403564453125</v>
      </c>
      <c r="O34" s="75"/>
      <c r="P34" s="76"/>
      <c r="Q34" s="76"/>
      <c r="R34" s="86"/>
      <c r="S34" s="48">
        <v>2</v>
      </c>
      <c r="T34" s="48">
        <v>0</v>
      </c>
      <c r="U34" s="49">
        <v>0</v>
      </c>
      <c r="V34" s="49">
        <v>0.002445</v>
      </c>
      <c r="W34" s="49">
        <v>0.006277</v>
      </c>
      <c r="X34" s="49">
        <v>0.793336</v>
      </c>
      <c r="Y34" s="49">
        <v>0.5</v>
      </c>
      <c r="Z34" s="49">
        <v>0</v>
      </c>
      <c r="AA34" s="71">
        <v>34</v>
      </c>
      <c r="AB34" s="71"/>
      <c r="AC34" s="72"/>
      <c r="AD34" s="78" t="s">
        <v>1270</v>
      </c>
      <c r="AE34" s="78">
        <v>94</v>
      </c>
      <c r="AF34" s="78">
        <v>17501</v>
      </c>
      <c r="AG34" s="78">
        <v>129</v>
      </c>
      <c r="AH34" s="78">
        <v>393</v>
      </c>
      <c r="AI34" s="78"/>
      <c r="AJ34" s="78" t="s">
        <v>1455</v>
      </c>
      <c r="AK34" s="78"/>
      <c r="AL34" s="78"/>
      <c r="AM34" s="78"/>
      <c r="AN34" s="80">
        <v>43447.11944444444</v>
      </c>
      <c r="AO34" s="83" t="s">
        <v>1878</v>
      </c>
      <c r="AP34" s="78" t="b">
        <v>1</v>
      </c>
      <c r="AQ34" s="78" t="b">
        <v>0</v>
      </c>
      <c r="AR34" s="78" t="b">
        <v>0</v>
      </c>
      <c r="AS34" s="78" t="s">
        <v>1154</v>
      </c>
      <c r="AT34" s="78">
        <v>55</v>
      </c>
      <c r="AU34" s="78"/>
      <c r="AV34" s="78" t="b">
        <v>0</v>
      </c>
      <c r="AW34" s="78" t="s">
        <v>2193</v>
      </c>
      <c r="AX34" s="83" t="s">
        <v>2225</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279</v>
      </c>
      <c r="B35" s="65"/>
      <c r="C35" s="65" t="s">
        <v>64</v>
      </c>
      <c r="D35" s="66">
        <v>508.1478169432492</v>
      </c>
      <c r="E35" s="68"/>
      <c r="F35" s="100" t="s">
        <v>2071</v>
      </c>
      <c r="G35" s="65"/>
      <c r="H35" s="69" t="s">
        <v>279</v>
      </c>
      <c r="I35" s="70"/>
      <c r="J35" s="70"/>
      <c r="K35" s="69" t="s">
        <v>2416</v>
      </c>
      <c r="L35" s="73">
        <v>1</v>
      </c>
      <c r="M35" s="74">
        <v>9518.1875</v>
      </c>
      <c r="N35" s="74">
        <v>4881.26123046875</v>
      </c>
      <c r="O35" s="75"/>
      <c r="P35" s="76"/>
      <c r="Q35" s="76"/>
      <c r="R35" s="86"/>
      <c r="S35" s="48">
        <v>2</v>
      </c>
      <c r="T35" s="48">
        <v>0</v>
      </c>
      <c r="U35" s="49">
        <v>0</v>
      </c>
      <c r="V35" s="49">
        <v>0.002445</v>
      </c>
      <c r="W35" s="49">
        <v>0.006277</v>
      </c>
      <c r="X35" s="49">
        <v>0.793336</v>
      </c>
      <c r="Y35" s="49">
        <v>0.5</v>
      </c>
      <c r="Z35" s="49">
        <v>0</v>
      </c>
      <c r="AA35" s="71">
        <v>35</v>
      </c>
      <c r="AB35" s="71"/>
      <c r="AC35" s="72"/>
      <c r="AD35" s="78" t="s">
        <v>1271</v>
      </c>
      <c r="AE35" s="78">
        <v>596</v>
      </c>
      <c r="AF35" s="78">
        <v>2129496</v>
      </c>
      <c r="AG35" s="78">
        <v>27636</v>
      </c>
      <c r="AH35" s="78">
        <v>52093</v>
      </c>
      <c r="AI35" s="78"/>
      <c r="AJ35" s="78" t="s">
        <v>1456</v>
      </c>
      <c r="AK35" s="78"/>
      <c r="AL35" s="83" t="s">
        <v>1727</v>
      </c>
      <c r="AM35" s="78"/>
      <c r="AN35" s="80">
        <v>39861.99587962963</v>
      </c>
      <c r="AO35" s="83" t="s">
        <v>1879</v>
      </c>
      <c r="AP35" s="78" t="b">
        <v>0</v>
      </c>
      <c r="AQ35" s="78" t="b">
        <v>0</v>
      </c>
      <c r="AR35" s="78" t="b">
        <v>1</v>
      </c>
      <c r="AS35" s="78" t="s">
        <v>1154</v>
      </c>
      <c r="AT35" s="78">
        <v>20476</v>
      </c>
      <c r="AU35" s="83" t="s">
        <v>2027</v>
      </c>
      <c r="AV35" s="78" t="b">
        <v>1</v>
      </c>
      <c r="AW35" s="78" t="s">
        <v>2193</v>
      </c>
      <c r="AX35" s="83" t="s">
        <v>2226</v>
      </c>
      <c r="AY35" s="78" t="s">
        <v>65</v>
      </c>
      <c r="AZ35" s="78" t="str">
        <f>REPLACE(INDEX(GroupVertices[Group],MATCH(Vertices[[#This Row],[Vertex]],GroupVertices[Vertex],0)),1,1,"")</f>
        <v>7</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280</v>
      </c>
      <c r="B36" s="65"/>
      <c r="C36" s="65" t="s">
        <v>64</v>
      </c>
      <c r="D36" s="66">
        <v>202.97490826543157</v>
      </c>
      <c r="E36" s="68"/>
      <c r="F36" s="100" t="s">
        <v>2072</v>
      </c>
      <c r="G36" s="65"/>
      <c r="H36" s="69" t="s">
        <v>280</v>
      </c>
      <c r="I36" s="70"/>
      <c r="J36" s="70"/>
      <c r="K36" s="69" t="s">
        <v>2417</v>
      </c>
      <c r="L36" s="73">
        <v>1</v>
      </c>
      <c r="M36" s="74">
        <v>8751.5615234375</v>
      </c>
      <c r="N36" s="74">
        <v>4901.66162109375</v>
      </c>
      <c r="O36" s="75"/>
      <c r="P36" s="76"/>
      <c r="Q36" s="76"/>
      <c r="R36" s="86"/>
      <c r="S36" s="48">
        <v>2</v>
      </c>
      <c r="T36" s="48">
        <v>0</v>
      </c>
      <c r="U36" s="49">
        <v>0</v>
      </c>
      <c r="V36" s="49">
        <v>0.002445</v>
      </c>
      <c r="W36" s="49">
        <v>0.006277</v>
      </c>
      <c r="X36" s="49">
        <v>0.793336</v>
      </c>
      <c r="Y36" s="49">
        <v>0.5</v>
      </c>
      <c r="Z36" s="49">
        <v>0</v>
      </c>
      <c r="AA36" s="71">
        <v>36</v>
      </c>
      <c r="AB36" s="71"/>
      <c r="AC36" s="72"/>
      <c r="AD36" s="78" t="s">
        <v>1272</v>
      </c>
      <c r="AE36" s="78">
        <v>1684</v>
      </c>
      <c r="AF36" s="78">
        <v>252077</v>
      </c>
      <c r="AG36" s="78">
        <v>44048</v>
      </c>
      <c r="AH36" s="78">
        <v>59500</v>
      </c>
      <c r="AI36" s="78"/>
      <c r="AJ36" s="78" t="s">
        <v>1457</v>
      </c>
      <c r="AK36" s="78" t="s">
        <v>1197</v>
      </c>
      <c r="AL36" s="83" t="s">
        <v>1728</v>
      </c>
      <c r="AM36" s="78"/>
      <c r="AN36" s="80">
        <v>39905.789375</v>
      </c>
      <c r="AO36" s="83" t="s">
        <v>1880</v>
      </c>
      <c r="AP36" s="78" t="b">
        <v>0</v>
      </c>
      <c r="AQ36" s="78" t="b">
        <v>0</v>
      </c>
      <c r="AR36" s="78" t="b">
        <v>1</v>
      </c>
      <c r="AS36" s="78" t="s">
        <v>1154</v>
      </c>
      <c r="AT36" s="78">
        <v>2821</v>
      </c>
      <c r="AU36" s="83" t="s">
        <v>2023</v>
      </c>
      <c r="AV36" s="78" t="b">
        <v>1</v>
      </c>
      <c r="AW36" s="78" t="s">
        <v>2193</v>
      </c>
      <c r="AX36" s="83" t="s">
        <v>2227</v>
      </c>
      <c r="AY36" s="78" t="s">
        <v>65</v>
      </c>
      <c r="AZ36" s="78" t="str">
        <f>REPLACE(INDEX(GroupVertices[Group],MATCH(Vertices[[#This Row],[Vertex]],GroupVertices[Vertex],0)),1,1,"")</f>
        <v>7</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217</v>
      </c>
      <c r="B37" s="65"/>
      <c r="C37" s="65" t="s">
        <v>64</v>
      </c>
      <c r="D37" s="66">
        <v>162.0091027537731</v>
      </c>
      <c r="E37" s="68"/>
      <c r="F37" s="100" t="s">
        <v>608</v>
      </c>
      <c r="G37" s="65"/>
      <c r="H37" s="69" t="s">
        <v>217</v>
      </c>
      <c r="I37" s="70"/>
      <c r="J37" s="70"/>
      <c r="K37" s="69" t="s">
        <v>2418</v>
      </c>
      <c r="L37" s="73">
        <v>1</v>
      </c>
      <c r="M37" s="74">
        <v>3674.081787109375</v>
      </c>
      <c r="N37" s="74">
        <v>9358.474609375</v>
      </c>
      <c r="O37" s="75"/>
      <c r="P37" s="76"/>
      <c r="Q37" s="76"/>
      <c r="R37" s="86"/>
      <c r="S37" s="48">
        <v>0</v>
      </c>
      <c r="T37" s="48">
        <v>1</v>
      </c>
      <c r="U37" s="49">
        <v>0</v>
      </c>
      <c r="V37" s="49">
        <v>0.002439</v>
      </c>
      <c r="W37" s="49">
        <v>0.005697</v>
      </c>
      <c r="X37" s="49">
        <v>0.482105</v>
      </c>
      <c r="Y37" s="49">
        <v>0</v>
      </c>
      <c r="Z37" s="49">
        <v>0</v>
      </c>
      <c r="AA37" s="71">
        <v>37</v>
      </c>
      <c r="AB37" s="71"/>
      <c r="AC37" s="72"/>
      <c r="AD37" s="78" t="s">
        <v>1273</v>
      </c>
      <c r="AE37" s="78">
        <v>98</v>
      </c>
      <c r="AF37" s="78">
        <v>56</v>
      </c>
      <c r="AG37" s="78">
        <v>295</v>
      </c>
      <c r="AH37" s="78">
        <v>525</v>
      </c>
      <c r="AI37" s="78"/>
      <c r="AJ37" s="78"/>
      <c r="AK37" s="78" t="s">
        <v>1624</v>
      </c>
      <c r="AL37" s="78"/>
      <c r="AM37" s="78"/>
      <c r="AN37" s="80">
        <v>40632.49694444444</v>
      </c>
      <c r="AO37" s="78"/>
      <c r="AP37" s="78" t="b">
        <v>1</v>
      </c>
      <c r="AQ37" s="78" t="b">
        <v>0</v>
      </c>
      <c r="AR37" s="78" t="b">
        <v>1</v>
      </c>
      <c r="AS37" s="78" t="s">
        <v>1154</v>
      </c>
      <c r="AT37" s="78">
        <v>3</v>
      </c>
      <c r="AU37" s="83" t="s">
        <v>2023</v>
      </c>
      <c r="AV37" s="78" t="b">
        <v>0</v>
      </c>
      <c r="AW37" s="78" t="s">
        <v>2193</v>
      </c>
      <c r="AX37" s="83" t="s">
        <v>2228</v>
      </c>
      <c r="AY37" s="78" t="s">
        <v>66</v>
      </c>
      <c r="AZ37" s="78" t="str">
        <f>REPLACE(INDEX(GroupVertices[Group],MATCH(Vertices[[#This Row],[Vertex]],GroupVertices[Vertex],0)),1,1,"")</f>
        <v>1</v>
      </c>
      <c r="BA37" s="48" t="s">
        <v>563</v>
      </c>
      <c r="BB37" s="48" t="s">
        <v>563</v>
      </c>
      <c r="BC37" s="48" t="s">
        <v>589</v>
      </c>
      <c r="BD37" s="48" t="s">
        <v>589</v>
      </c>
      <c r="BE37" s="48"/>
      <c r="BF37" s="48"/>
      <c r="BG37" s="120" t="s">
        <v>2898</v>
      </c>
      <c r="BH37" s="120" t="s">
        <v>2898</v>
      </c>
      <c r="BI37" s="120" t="s">
        <v>2936</v>
      </c>
      <c r="BJ37" s="120" t="s">
        <v>2936</v>
      </c>
      <c r="BK37" s="120">
        <v>2</v>
      </c>
      <c r="BL37" s="123">
        <v>11.11111111111111</v>
      </c>
      <c r="BM37" s="120">
        <v>2</v>
      </c>
      <c r="BN37" s="123">
        <v>11.11111111111111</v>
      </c>
      <c r="BO37" s="120">
        <v>0</v>
      </c>
      <c r="BP37" s="123">
        <v>0</v>
      </c>
      <c r="BQ37" s="120">
        <v>14</v>
      </c>
      <c r="BR37" s="123">
        <v>77.77777777777777</v>
      </c>
      <c r="BS37" s="120">
        <v>18</v>
      </c>
      <c r="BT37" s="2"/>
      <c r="BU37" s="3"/>
      <c r="BV37" s="3"/>
      <c r="BW37" s="3"/>
      <c r="BX37" s="3"/>
    </row>
    <row r="38" spans="1:76" ht="15">
      <c r="A38" s="64" t="s">
        <v>218</v>
      </c>
      <c r="B38" s="65"/>
      <c r="C38" s="65" t="s">
        <v>64</v>
      </c>
      <c r="D38" s="66">
        <v>162.0058517702827</v>
      </c>
      <c r="E38" s="68"/>
      <c r="F38" s="100" t="s">
        <v>609</v>
      </c>
      <c r="G38" s="65"/>
      <c r="H38" s="69" t="s">
        <v>218</v>
      </c>
      <c r="I38" s="70"/>
      <c r="J38" s="70"/>
      <c r="K38" s="69" t="s">
        <v>2419</v>
      </c>
      <c r="L38" s="73">
        <v>32.666148567406665</v>
      </c>
      <c r="M38" s="74">
        <v>7299.9013671875</v>
      </c>
      <c r="N38" s="74">
        <v>9646.09375</v>
      </c>
      <c r="O38" s="75"/>
      <c r="P38" s="76"/>
      <c r="Q38" s="76"/>
      <c r="R38" s="86"/>
      <c r="S38" s="48">
        <v>0</v>
      </c>
      <c r="T38" s="48">
        <v>3</v>
      </c>
      <c r="U38" s="49">
        <v>108</v>
      </c>
      <c r="V38" s="49">
        <v>0.002457</v>
      </c>
      <c r="W38" s="49">
        <v>0.00644</v>
      </c>
      <c r="X38" s="49">
        <v>1.101253</v>
      </c>
      <c r="Y38" s="49">
        <v>0.3333333333333333</v>
      </c>
      <c r="Z38" s="49">
        <v>0</v>
      </c>
      <c r="AA38" s="71">
        <v>38</v>
      </c>
      <c r="AB38" s="71"/>
      <c r="AC38" s="72"/>
      <c r="AD38" s="78" t="s">
        <v>1274</v>
      </c>
      <c r="AE38" s="78">
        <v>87</v>
      </c>
      <c r="AF38" s="78">
        <v>36</v>
      </c>
      <c r="AG38" s="78">
        <v>1694</v>
      </c>
      <c r="AH38" s="78">
        <v>9761</v>
      </c>
      <c r="AI38" s="78"/>
      <c r="AJ38" s="78" t="s">
        <v>1458</v>
      </c>
      <c r="AK38" s="78"/>
      <c r="AL38" s="78"/>
      <c r="AM38" s="78"/>
      <c r="AN38" s="80">
        <v>41908.68056712963</v>
      </c>
      <c r="AO38" s="83" t="s">
        <v>1881</v>
      </c>
      <c r="AP38" s="78" t="b">
        <v>1</v>
      </c>
      <c r="AQ38" s="78" t="b">
        <v>0</v>
      </c>
      <c r="AR38" s="78" t="b">
        <v>0</v>
      </c>
      <c r="AS38" s="78" t="s">
        <v>1154</v>
      </c>
      <c r="AT38" s="78">
        <v>0</v>
      </c>
      <c r="AU38" s="83" t="s">
        <v>2023</v>
      </c>
      <c r="AV38" s="78" t="b">
        <v>0</v>
      </c>
      <c r="AW38" s="78" t="s">
        <v>2193</v>
      </c>
      <c r="AX38" s="83" t="s">
        <v>2229</v>
      </c>
      <c r="AY38" s="78" t="s">
        <v>66</v>
      </c>
      <c r="AZ38" s="78" t="str">
        <f>REPLACE(INDEX(GroupVertices[Group],MATCH(Vertices[[#This Row],[Vertex]],GroupVertices[Vertex],0)),1,1,"")</f>
        <v>2</v>
      </c>
      <c r="BA38" s="48" t="s">
        <v>564</v>
      </c>
      <c r="BB38" s="48" t="s">
        <v>564</v>
      </c>
      <c r="BC38" s="48" t="s">
        <v>589</v>
      </c>
      <c r="BD38" s="48" t="s">
        <v>589</v>
      </c>
      <c r="BE38" s="48"/>
      <c r="BF38" s="48"/>
      <c r="BG38" s="120" t="s">
        <v>2899</v>
      </c>
      <c r="BH38" s="120" t="s">
        <v>2899</v>
      </c>
      <c r="BI38" s="120" t="s">
        <v>2937</v>
      </c>
      <c r="BJ38" s="120" t="s">
        <v>2937</v>
      </c>
      <c r="BK38" s="120">
        <v>0</v>
      </c>
      <c r="BL38" s="123">
        <v>0</v>
      </c>
      <c r="BM38" s="120">
        <v>0</v>
      </c>
      <c r="BN38" s="123">
        <v>0</v>
      </c>
      <c r="BO38" s="120">
        <v>0</v>
      </c>
      <c r="BP38" s="123">
        <v>0</v>
      </c>
      <c r="BQ38" s="120">
        <v>17</v>
      </c>
      <c r="BR38" s="123">
        <v>100</v>
      </c>
      <c r="BS38" s="120">
        <v>17</v>
      </c>
      <c r="BT38" s="2"/>
      <c r="BU38" s="3"/>
      <c r="BV38" s="3"/>
      <c r="BW38" s="3"/>
      <c r="BX38" s="3"/>
    </row>
    <row r="39" spans="1:76" ht="15">
      <c r="A39" s="64" t="s">
        <v>219</v>
      </c>
      <c r="B39" s="65"/>
      <c r="C39" s="65" t="s">
        <v>64</v>
      </c>
      <c r="D39" s="66">
        <v>162.04600141638912</v>
      </c>
      <c r="E39" s="68"/>
      <c r="F39" s="100" t="s">
        <v>610</v>
      </c>
      <c r="G39" s="65"/>
      <c r="H39" s="69" t="s">
        <v>219</v>
      </c>
      <c r="I39" s="70"/>
      <c r="J39" s="70"/>
      <c r="K39" s="69" t="s">
        <v>2420</v>
      </c>
      <c r="L39" s="73">
        <v>1</v>
      </c>
      <c r="M39" s="74">
        <v>7250.73681640625</v>
      </c>
      <c r="N39" s="74">
        <v>4079.432373046875</v>
      </c>
      <c r="O39" s="75"/>
      <c r="P39" s="76"/>
      <c r="Q39" s="76"/>
      <c r="R39" s="86"/>
      <c r="S39" s="48">
        <v>0</v>
      </c>
      <c r="T39" s="48">
        <v>2</v>
      </c>
      <c r="U39" s="49">
        <v>0</v>
      </c>
      <c r="V39" s="49">
        <v>0.002445</v>
      </c>
      <c r="W39" s="49">
        <v>0.006315</v>
      </c>
      <c r="X39" s="49">
        <v>0.787461</v>
      </c>
      <c r="Y39" s="49">
        <v>1</v>
      </c>
      <c r="Z39" s="49">
        <v>0</v>
      </c>
      <c r="AA39" s="71">
        <v>39</v>
      </c>
      <c r="AB39" s="71"/>
      <c r="AC39" s="72"/>
      <c r="AD39" s="78" t="s">
        <v>1275</v>
      </c>
      <c r="AE39" s="78">
        <v>456</v>
      </c>
      <c r="AF39" s="78">
        <v>283</v>
      </c>
      <c r="AG39" s="78">
        <v>10519</v>
      </c>
      <c r="AH39" s="78">
        <v>1933</v>
      </c>
      <c r="AI39" s="78"/>
      <c r="AJ39" s="78"/>
      <c r="AK39" s="78" t="s">
        <v>1625</v>
      </c>
      <c r="AL39" s="78"/>
      <c r="AM39" s="78"/>
      <c r="AN39" s="80">
        <v>40972.08157407407</v>
      </c>
      <c r="AO39" s="78"/>
      <c r="AP39" s="78" t="b">
        <v>1</v>
      </c>
      <c r="AQ39" s="78" t="b">
        <v>0</v>
      </c>
      <c r="AR39" s="78" t="b">
        <v>1</v>
      </c>
      <c r="AS39" s="78" t="s">
        <v>1154</v>
      </c>
      <c r="AT39" s="78">
        <v>6</v>
      </c>
      <c r="AU39" s="83" t="s">
        <v>2023</v>
      </c>
      <c r="AV39" s="78" t="b">
        <v>0</v>
      </c>
      <c r="AW39" s="78" t="s">
        <v>2193</v>
      </c>
      <c r="AX39" s="83" t="s">
        <v>2230</v>
      </c>
      <c r="AY39" s="78" t="s">
        <v>66</v>
      </c>
      <c r="AZ39" s="78" t="str">
        <f>REPLACE(INDEX(GroupVertices[Group],MATCH(Vertices[[#This Row],[Vertex]],GroupVertices[Vertex],0)),1,1,"")</f>
        <v>6</v>
      </c>
      <c r="BA39" s="48"/>
      <c r="BB39" s="48"/>
      <c r="BC39" s="48"/>
      <c r="BD39" s="48"/>
      <c r="BE39" s="48"/>
      <c r="BF39" s="48"/>
      <c r="BG39" s="120" t="s">
        <v>2900</v>
      </c>
      <c r="BH39" s="120" t="s">
        <v>2900</v>
      </c>
      <c r="BI39" s="120" t="s">
        <v>2816</v>
      </c>
      <c r="BJ39" s="120" t="s">
        <v>2816</v>
      </c>
      <c r="BK39" s="120">
        <v>0</v>
      </c>
      <c r="BL39" s="123">
        <v>0</v>
      </c>
      <c r="BM39" s="120">
        <v>0</v>
      </c>
      <c r="BN39" s="123">
        <v>0</v>
      </c>
      <c r="BO39" s="120">
        <v>0</v>
      </c>
      <c r="BP39" s="123">
        <v>0</v>
      </c>
      <c r="BQ39" s="120">
        <v>20</v>
      </c>
      <c r="BR39" s="123">
        <v>100</v>
      </c>
      <c r="BS39" s="120">
        <v>20</v>
      </c>
      <c r="BT39" s="2"/>
      <c r="BU39" s="3"/>
      <c r="BV39" s="3"/>
      <c r="BW39" s="3"/>
      <c r="BX39" s="3"/>
    </row>
    <row r="40" spans="1:76" ht="15">
      <c r="A40" s="64" t="s">
        <v>249</v>
      </c>
      <c r="B40" s="65"/>
      <c r="C40" s="65" t="s">
        <v>64</v>
      </c>
      <c r="D40" s="66">
        <v>188.69642622643644</v>
      </c>
      <c r="E40" s="68"/>
      <c r="F40" s="100" t="s">
        <v>640</v>
      </c>
      <c r="G40" s="65"/>
      <c r="H40" s="69" t="s">
        <v>249</v>
      </c>
      <c r="I40" s="70"/>
      <c r="J40" s="70"/>
      <c r="K40" s="69" t="s">
        <v>2421</v>
      </c>
      <c r="L40" s="73">
        <v>3.9320507932783952</v>
      </c>
      <c r="M40" s="74">
        <v>7870.86767578125</v>
      </c>
      <c r="N40" s="74">
        <v>4472.01611328125</v>
      </c>
      <c r="O40" s="75"/>
      <c r="P40" s="76"/>
      <c r="Q40" s="76"/>
      <c r="R40" s="86"/>
      <c r="S40" s="48">
        <v>6</v>
      </c>
      <c r="T40" s="48">
        <v>1</v>
      </c>
      <c r="U40" s="49">
        <v>10</v>
      </c>
      <c r="V40" s="49">
        <v>0.002469</v>
      </c>
      <c r="W40" s="49">
        <v>0.008104</v>
      </c>
      <c r="X40" s="49">
        <v>2.155458</v>
      </c>
      <c r="Y40" s="49">
        <v>0.16666666666666666</v>
      </c>
      <c r="Z40" s="49">
        <v>0.16666666666666666</v>
      </c>
      <c r="AA40" s="71">
        <v>40</v>
      </c>
      <c r="AB40" s="71"/>
      <c r="AC40" s="72"/>
      <c r="AD40" s="78" t="s">
        <v>1276</v>
      </c>
      <c r="AE40" s="78">
        <v>3006</v>
      </c>
      <c r="AF40" s="78">
        <v>164236</v>
      </c>
      <c r="AG40" s="78">
        <v>33728</v>
      </c>
      <c r="AH40" s="78">
        <v>43713</v>
      </c>
      <c r="AI40" s="78"/>
      <c r="AJ40" s="78" t="s">
        <v>1459</v>
      </c>
      <c r="AK40" s="78" t="s">
        <v>1184</v>
      </c>
      <c r="AL40" s="83" t="s">
        <v>1729</v>
      </c>
      <c r="AM40" s="78"/>
      <c r="AN40" s="80">
        <v>39580.94112268519</v>
      </c>
      <c r="AO40" s="83" t="s">
        <v>1882</v>
      </c>
      <c r="AP40" s="78" t="b">
        <v>0</v>
      </c>
      <c r="AQ40" s="78" t="b">
        <v>0</v>
      </c>
      <c r="AR40" s="78" t="b">
        <v>1</v>
      </c>
      <c r="AS40" s="78" t="s">
        <v>1154</v>
      </c>
      <c r="AT40" s="78">
        <v>2599</v>
      </c>
      <c r="AU40" s="83" t="s">
        <v>2023</v>
      </c>
      <c r="AV40" s="78" t="b">
        <v>1</v>
      </c>
      <c r="AW40" s="78" t="s">
        <v>2193</v>
      </c>
      <c r="AX40" s="83" t="s">
        <v>2231</v>
      </c>
      <c r="AY40" s="78" t="s">
        <v>66</v>
      </c>
      <c r="AZ40" s="78" t="str">
        <f>REPLACE(INDEX(GroupVertices[Group],MATCH(Vertices[[#This Row],[Vertex]],GroupVertices[Vertex],0)),1,1,"")</f>
        <v>6</v>
      </c>
      <c r="BA40" s="48"/>
      <c r="BB40" s="48"/>
      <c r="BC40" s="48"/>
      <c r="BD40" s="48"/>
      <c r="BE40" s="48"/>
      <c r="BF40" s="48"/>
      <c r="BG40" s="120" t="s">
        <v>1072</v>
      </c>
      <c r="BH40" s="120" t="s">
        <v>1072</v>
      </c>
      <c r="BI40" s="120" t="s">
        <v>1072</v>
      </c>
      <c r="BJ40" s="120" t="s">
        <v>1072</v>
      </c>
      <c r="BK40" s="120">
        <v>0</v>
      </c>
      <c r="BL40" s="123">
        <v>0</v>
      </c>
      <c r="BM40" s="120">
        <v>0</v>
      </c>
      <c r="BN40" s="123">
        <v>0</v>
      </c>
      <c r="BO40" s="120">
        <v>0</v>
      </c>
      <c r="BP40" s="123">
        <v>0</v>
      </c>
      <c r="BQ40" s="120">
        <v>1</v>
      </c>
      <c r="BR40" s="123">
        <v>100</v>
      </c>
      <c r="BS40" s="120">
        <v>1</v>
      </c>
      <c r="BT40" s="2"/>
      <c r="BU40" s="3"/>
      <c r="BV40" s="3"/>
      <c r="BW40" s="3"/>
      <c r="BX40" s="3"/>
    </row>
    <row r="41" spans="1:76" ht="15">
      <c r="A41" s="64" t="s">
        <v>220</v>
      </c>
      <c r="B41" s="65"/>
      <c r="C41" s="65" t="s">
        <v>64</v>
      </c>
      <c r="D41" s="66">
        <v>162.00666451615533</v>
      </c>
      <c r="E41" s="68"/>
      <c r="F41" s="100" t="s">
        <v>611</v>
      </c>
      <c r="G41" s="65"/>
      <c r="H41" s="69" t="s">
        <v>220</v>
      </c>
      <c r="I41" s="70"/>
      <c r="J41" s="70"/>
      <c r="K41" s="69" t="s">
        <v>2422</v>
      </c>
      <c r="L41" s="73">
        <v>1</v>
      </c>
      <c r="M41" s="74">
        <v>8556.6494140625</v>
      </c>
      <c r="N41" s="74">
        <v>4332.71240234375</v>
      </c>
      <c r="O41" s="75"/>
      <c r="P41" s="76"/>
      <c r="Q41" s="76"/>
      <c r="R41" s="86"/>
      <c r="S41" s="48">
        <v>0</v>
      </c>
      <c r="T41" s="48">
        <v>2</v>
      </c>
      <c r="U41" s="49">
        <v>0</v>
      </c>
      <c r="V41" s="49">
        <v>0.002445</v>
      </c>
      <c r="W41" s="49">
        <v>0.006315</v>
      </c>
      <c r="X41" s="49">
        <v>0.787461</v>
      </c>
      <c r="Y41" s="49">
        <v>1</v>
      </c>
      <c r="Z41" s="49">
        <v>0</v>
      </c>
      <c r="AA41" s="71">
        <v>41</v>
      </c>
      <c r="AB41" s="71"/>
      <c r="AC41" s="72"/>
      <c r="AD41" s="78" t="s">
        <v>1277</v>
      </c>
      <c r="AE41" s="78">
        <v>106</v>
      </c>
      <c r="AF41" s="78">
        <v>41</v>
      </c>
      <c r="AG41" s="78">
        <v>1351</v>
      </c>
      <c r="AH41" s="78">
        <v>165</v>
      </c>
      <c r="AI41" s="78"/>
      <c r="AJ41" s="78" t="s">
        <v>1460</v>
      </c>
      <c r="AK41" s="78" t="s">
        <v>1626</v>
      </c>
      <c r="AL41" s="83" t="s">
        <v>1730</v>
      </c>
      <c r="AM41" s="78"/>
      <c r="AN41" s="80">
        <v>43292.62533564815</v>
      </c>
      <c r="AO41" s="83" t="s">
        <v>1883</v>
      </c>
      <c r="AP41" s="78" t="b">
        <v>1</v>
      </c>
      <c r="AQ41" s="78" t="b">
        <v>0</v>
      </c>
      <c r="AR41" s="78" t="b">
        <v>0</v>
      </c>
      <c r="AS41" s="78" t="s">
        <v>1154</v>
      </c>
      <c r="AT41" s="78">
        <v>0</v>
      </c>
      <c r="AU41" s="78"/>
      <c r="AV41" s="78" t="b">
        <v>0</v>
      </c>
      <c r="AW41" s="78" t="s">
        <v>2193</v>
      </c>
      <c r="AX41" s="83" t="s">
        <v>2232</v>
      </c>
      <c r="AY41" s="78" t="s">
        <v>66</v>
      </c>
      <c r="AZ41" s="78" t="str">
        <f>REPLACE(INDEX(GroupVertices[Group],MATCH(Vertices[[#This Row],[Vertex]],GroupVertices[Vertex],0)),1,1,"")</f>
        <v>6</v>
      </c>
      <c r="BA41" s="48"/>
      <c r="BB41" s="48"/>
      <c r="BC41" s="48"/>
      <c r="BD41" s="48"/>
      <c r="BE41" s="48"/>
      <c r="BF41" s="48"/>
      <c r="BG41" s="120" t="s">
        <v>2900</v>
      </c>
      <c r="BH41" s="120" t="s">
        <v>2900</v>
      </c>
      <c r="BI41" s="120" t="s">
        <v>2816</v>
      </c>
      <c r="BJ41" s="120" t="s">
        <v>2816</v>
      </c>
      <c r="BK41" s="120">
        <v>0</v>
      </c>
      <c r="BL41" s="123">
        <v>0</v>
      </c>
      <c r="BM41" s="120">
        <v>0</v>
      </c>
      <c r="BN41" s="123">
        <v>0</v>
      </c>
      <c r="BO41" s="120">
        <v>0</v>
      </c>
      <c r="BP41" s="123">
        <v>0</v>
      </c>
      <c r="BQ41" s="120">
        <v>20</v>
      </c>
      <c r="BR41" s="123">
        <v>100</v>
      </c>
      <c r="BS41" s="120">
        <v>20</v>
      </c>
      <c r="BT41" s="2"/>
      <c r="BU41" s="3"/>
      <c r="BV41" s="3"/>
      <c r="BW41" s="3"/>
      <c r="BX41" s="3"/>
    </row>
    <row r="42" spans="1:76" ht="15">
      <c r="A42" s="64" t="s">
        <v>221</v>
      </c>
      <c r="B42" s="65"/>
      <c r="C42" s="65" t="s">
        <v>64</v>
      </c>
      <c r="D42" s="66">
        <v>162.04974004740308</v>
      </c>
      <c r="E42" s="68"/>
      <c r="F42" s="100" t="s">
        <v>612</v>
      </c>
      <c r="G42" s="65"/>
      <c r="H42" s="69" t="s">
        <v>221</v>
      </c>
      <c r="I42" s="70"/>
      <c r="J42" s="70"/>
      <c r="K42" s="69" t="s">
        <v>2423</v>
      </c>
      <c r="L42" s="73">
        <v>1</v>
      </c>
      <c r="M42" s="74">
        <v>7977.09375</v>
      </c>
      <c r="N42" s="74">
        <v>3611.403564453125</v>
      </c>
      <c r="O42" s="75"/>
      <c r="P42" s="76"/>
      <c r="Q42" s="76"/>
      <c r="R42" s="86"/>
      <c r="S42" s="48">
        <v>0</v>
      </c>
      <c r="T42" s="48">
        <v>2</v>
      </c>
      <c r="U42" s="49">
        <v>0</v>
      </c>
      <c r="V42" s="49">
        <v>0.002445</v>
      </c>
      <c r="W42" s="49">
        <v>0.006315</v>
      </c>
      <c r="X42" s="49">
        <v>0.787461</v>
      </c>
      <c r="Y42" s="49">
        <v>1</v>
      </c>
      <c r="Z42" s="49">
        <v>0</v>
      </c>
      <c r="AA42" s="71">
        <v>42</v>
      </c>
      <c r="AB42" s="71"/>
      <c r="AC42" s="72"/>
      <c r="AD42" s="78" t="s">
        <v>1278</v>
      </c>
      <c r="AE42" s="78">
        <v>845</v>
      </c>
      <c r="AF42" s="78">
        <v>306</v>
      </c>
      <c r="AG42" s="78">
        <v>20527</v>
      </c>
      <c r="AH42" s="78">
        <v>3756</v>
      </c>
      <c r="AI42" s="78"/>
      <c r="AJ42" s="78" t="s">
        <v>1461</v>
      </c>
      <c r="AK42" s="78">
        <v>5280</v>
      </c>
      <c r="AL42" s="78"/>
      <c r="AM42" s="78"/>
      <c r="AN42" s="80">
        <v>42741.82916666667</v>
      </c>
      <c r="AO42" s="83" t="s">
        <v>1884</v>
      </c>
      <c r="AP42" s="78" t="b">
        <v>0</v>
      </c>
      <c r="AQ42" s="78" t="b">
        <v>0</v>
      </c>
      <c r="AR42" s="78" t="b">
        <v>1</v>
      </c>
      <c r="AS42" s="78" t="s">
        <v>1154</v>
      </c>
      <c r="AT42" s="78">
        <v>5</v>
      </c>
      <c r="AU42" s="83" t="s">
        <v>2023</v>
      </c>
      <c r="AV42" s="78" t="b">
        <v>0</v>
      </c>
      <c r="AW42" s="78" t="s">
        <v>2193</v>
      </c>
      <c r="AX42" s="83" t="s">
        <v>2233</v>
      </c>
      <c r="AY42" s="78" t="s">
        <v>66</v>
      </c>
      <c r="AZ42" s="78" t="str">
        <f>REPLACE(INDEX(GroupVertices[Group],MATCH(Vertices[[#This Row],[Vertex]],GroupVertices[Vertex],0)),1,1,"")</f>
        <v>6</v>
      </c>
      <c r="BA42" s="48"/>
      <c r="BB42" s="48"/>
      <c r="BC42" s="48"/>
      <c r="BD42" s="48"/>
      <c r="BE42" s="48"/>
      <c r="BF42" s="48"/>
      <c r="BG42" s="120" t="s">
        <v>2900</v>
      </c>
      <c r="BH42" s="120" t="s">
        <v>2900</v>
      </c>
      <c r="BI42" s="120" t="s">
        <v>2816</v>
      </c>
      <c r="BJ42" s="120" t="s">
        <v>2816</v>
      </c>
      <c r="BK42" s="120">
        <v>0</v>
      </c>
      <c r="BL42" s="123">
        <v>0</v>
      </c>
      <c r="BM42" s="120">
        <v>0</v>
      </c>
      <c r="BN42" s="123">
        <v>0</v>
      </c>
      <c r="BO42" s="120">
        <v>0</v>
      </c>
      <c r="BP42" s="123">
        <v>0</v>
      </c>
      <c r="BQ42" s="120">
        <v>20</v>
      </c>
      <c r="BR42" s="123">
        <v>100</v>
      </c>
      <c r="BS42" s="120">
        <v>20</v>
      </c>
      <c r="BT42" s="2"/>
      <c r="BU42" s="3"/>
      <c r="BV42" s="3"/>
      <c r="BW42" s="3"/>
      <c r="BX42" s="3"/>
    </row>
    <row r="43" spans="1:76" ht="15">
      <c r="A43" s="64" t="s">
        <v>222</v>
      </c>
      <c r="B43" s="65"/>
      <c r="C43" s="65" t="s">
        <v>64</v>
      </c>
      <c r="D43" s="66">
        <v>162.0082900079005</v>
      </c>
      <c r="E43" s="68"/>
      <c r="F43" s="100" t="s">
        <v>613</v>
      </c>
      <c r="G43" s="65"/>
      <c r="H43" s="69" t="s">
        <v>222</v>
      </c>
      <c r="I43" s="70"/>
      <c r="J43" s="70"/>
      <c r="K43" s="69" t="s">
        <v>2424</v>
      </c>
      <c r="L43" s="73">
        <v>1</v>
      </c>
      <c r="M43" s="74">
        <v>8188.47705078125</v>
      </c>
      <c r="N43" s="74">
        <v>5246.5341796875</v>
      </c>
      <c r="O43" s="75"/>
      <c r="P43" s="76"/>
      <c r="Q43" s="76"/>
      <c r="R43" s="86"/>
      <c r="S43" s="48">
        <v>0</v>
      </c>
      <c r="T43" s="48">
        <v>2</v>
      </c>
      <c r="U43" s="49">
        <v>0</v>
      </c>
      <c r="V43" s="49">
        <v>0.002445</v>
      </c>
      <c r="W43" s="49">
        <v>0.006315</v>
      </c>
      <c r="X43" s="49">
        <v>0.787461</v>
      </c>
      <c r="Y43" s="49">
        <v>1</v>
      </c>
      <c r="Z43" s="49">
        <v>0</v>
      </c>
      <c r="AA43" s="71">
        <v>43</v>
      </c>
      <c r="AB43" s="71"/>
      <c r="AC43" s="72"/>
      <c r="AD43" s="78" t="s">
        <v>1279</v>
      </c>
      <c r="AE43" s="78">
        <v>173</v>
      </c>
      <c r="AF43" s="78">
        <v>51</v>
      </c>
      <c r="AG43" s="78">
        <v>261</v>
      </c>
      <c r="AH43" s="78">
        <v>127</v>
      </c>
      <c r="AI43" s="78"/>
      <c r="AJ43" s="78" t="s">
        <v>1462</v>
      </c>
      <c r="AK43" s="78" t="s">
        <v>1627</v>
      </c>
      <c r="AL43" s="78"/>
      <c r="AM43" s="78"/>
      <c r="AN43" s="80">
        <v>43136.10988425926</v>
      </c>
      <c r="AO43" s="83" t="s">
        <v>1885</v>
      </c>
      <c r="AP43" s="78" t="b">
        <v>1</v>
      </c>
      <c r="AQ43" s="78" t="b">
        <v>0</v>
      </c>
      <c r="AR43" s="78" t="b">
        <v>0</v>
      </c>
      <c r="AS43" s="78" t="s">
        <v>1154</v>
      </c>
      <c r="AT43" s="78">
        <v>0</v>
      </c>
      <c r="AU43" s="78"/>
      <c r="AV43" s="78" t="b">
        <v>0</v>
      </c>
      <c r="AW43" s="78" t="s">
        <v>2193</v>
      </c>
      <c r="AX43" s="83" t="s">
        <v>2234</v>
      </c>
      <c r="AY43" s="78" t="s">
        <v>66</v>
      </c>
      <c r="AZ43" s="78" t="str">
        <f>REPLACE(INDEX(GroupVertices[Group],MATCH(Vertices[[#This Row],[Vertex]],GroupVertices[Vertex],0)),1,1,"")</f>
        <v>6</v>
      </c>
      <c r="BA43" s="48"/>
      <c r="BB43" s="48"/>
      <c r="BC43" s="48"/>
      <c r="BD43" s="48"/>
      <c r="BE43" s="48"/>
      <c r="BF43" s="48"/>
      <c r="BG43" s="120" t="s">
        <v>2900</v>
      </c>
      <c r="BH43" s="120" t="s">
        <v>2900</v>
      </c>
      <c r="BI43" s="120" t="s">
        <v>2816</v>
      </c>
      <c r="BJ43" s="120" t="s">
        <v>2816</v>
      </c>
      <c r="BK43" s="120">
        <v>0</v>
      </c>
      <c r="BL43" s="123">
        <v>0</v>
      </c>
      <c r="BM43" s="120">
        <v>0</v>
      </c>
      <c r="BN43" s="123">
        <v>0</v>
      </c>
      <c r="BO43" s="120">
        <v>0</v>
      </c>
      <c r="BP43" s="123">
        <v>0</v>
      </c>
      <c r="BQ43" s="120">
        <v>20</v>
      </c>
      <c r="BR43" s="123">
        <v>100</v>
      </c>
      <c r="BS43" s="120">
        <v>20</v>
      </c>
      <c r="BT43" s="2"/>
      <c r="BU43" s="3"/>
      <c r="BV43" s="3"/>
      <c r="BW43" s="3"/>
      <c r="BX43" s="3"/>
    </row>
    <row r="44" spans="1:76" ht="15">
      <c r="A44" s="64" t="s">
        <v>223</v>
      </c>
      <c r="B44" s="65"/>
      <c r="C44" s="65" t="s">
        <v>64</v>
      </c>
      <c r="D44" s="66">
        <v>162.25894083501007</v>
      </c>
      <c r="E44" s="68"/>
      <c r="F44" s="100" t="s">
        <v>614</v>
      </c>
      <c r="G44" s="65"/>
      <c r="H44" s="69" t="s">
        <v>223</v>
      </c>
      <c r="I44" s="70"/>
      <c r="J44" s="70"/>
      <c r="K44" s="69" t="s">
        <v>2425</v>
      </c>
      <c r="L44" s="73">
        <v>32.666148567406665</v>
      </c>
      <c r="M44" s="74">
        <v>6674.42578125</v>
      </c>
      <c r="N44" s="74">
        <v>9560.90625</v>
      </c>
      <c r="O44" s="75"/>
      <c r="P44" s="76"/>
      <c r="Q44" s="76"/>
      <c r="R44" s="86"/>
      <c r="S44" s="48">
        <v>0</v>
      </c>
      <c r="T44" s="48">
        <v>3</v>
      </c>
      <c r="U44" s="49">
        <v>108</v>
      </c>
      <c r="V44" s="49">
        <v>0.002457</v>
      </c>
      <c r="W44" s="49">
        <v>0.00644</v>
      </c>
      <c r="X44" s="49">
        <v>1.101253</v>
      </c>
      <c r="Y44" s="49">
        <v>0.3333333333333333</v>
      </c>
      <c r="Z44" s="49">
        <v>0</v>
      </c>
      <c r="AA44" s="71">
        <v>44</v>
      </c>
      <c r="AB44" s="71"/>
      <c r="AC44" s="72"/>
      <c r="AD44" s="78" t="s">
        <v>1280</v>
      </c>
      <c r="AE44" s="78">
        <v>644</v>
      </c>
      <c r="AF44" s="78">
        <v>1593</v>
      </c>
      <c r="AG44" s="78">
        <v>4490</v>
      </c>
      <c r="AH44" s="78">
        <v>2306</v>
      </c>
      <c r="AI44" s="78"/>
      <c r="AJ44" s="78" t="s">
        <v>1463</v>
      </c>
      <c r="AK44" s="78" t="s">
        <v>1179</v>
      </c>
      <c r="AL44" s="83" t="s">
        <v>1731</v>
      </c>
      <c r="AM44" s="78"/>
      <c r="AN44" s="80">
        <v>41141.75408564815</v>
      </c>
      <c r="AO44" s="83" t="s">
        <v>1886</v>
      </c>
      <c r="AP44" s="78" t="b">
        <v>1</v>
      </c>
      <c r="AQ44" s="78" t="b">
        <v>0</v>
      </c>
      <c r="AR44" s="78" t="b">
        <v>1</v>
      </c>
      <c r="AS44" s="78" t="s">
        <v>1154</v>
      </c>
      <c r="AT44" s="78">
        <v>51</v>
      </c>
      <c r="AU44" s="83" t="s">
        <v>2023</v>
      </c>
      <c r="AV44" s="78" t="b">
        <v>0</v>
      </c>
      <c r="AW44" s="78" t="s">
        <v>2193</v>
      </c>
      <c r="AX44" s="83" t="s">
        <v>2235</v>
      </c>
      <c r="AY44" s="78" t="s">
        <v>66</v>
      </c>
      <c r="AZ44" s="78" t="str">
        <f>REPLACE(INDEX(GroupVertices[Group],MATCH(Vertices[[#This Row],[Vertex]],GroupVertices[Vertex],0)),1,1,"")</f>
        <v>2</v>
      </c>
      <c r="BA44" s="48" t="s">
        <v>565</v>
      </c>
      <c r="BB44" s="48" t="s">
        <v>565</v>
      </c>
      <c r="BC44" s="48" t="s">
        <v>588</v>
      </c>
      <c r="BD44" s="48" t="s">
        <v>588</v>
      </c>
      <c r="BE44" s="48" t="s">
        <v>594</v>
      </c>
      <c r="BF44" s="48" t="s">
        <v>594</v>
      </c>
      <c r="BG44" s="120" t="s">
        <v>2901</v>
      </c>
      <c r="BH44" s="120" t="s">
        <v>2901</v>
      </c>
      <c r="BI44" s="120" t="s">
        <v>2938</v>
      </c>
      <c r="BJ44" s="120" t="s">
        <v>2938</v>
      </c>
      <c r="BK44" s="120">
        <v>0</v>
      </c>
      <c r="BL44" s="123">
        <v>0</v>
      </c>
      <c r="BM44" s="120">
        <v>0</v>
      </c>
      <c r="BN44" s="123">
        <v>0</v>
      </c>
      <c r="BO44" s="120">
        <v>0</v>
      </c>
      <c r="BP44" s="123">
        <v>0</v>
      </c>
      <c r="BQ44" s="120">
        <v>28</v>
      </c>
      <c r="BR44" s="123">
        <v>100</v>
      </c>
      <c r="BS44" s="120">
        <v>28</v>
      </c>
      <c r="BT44" s="2"/>
      <c r="BU44" s="3"/>
      <c r="BV44" s="3"/>
      <c r="BW44" s="3"/>
      <c r="BX44" s="3"/>
    </row>
    <row r="45" spans="1:76" ht="15">
      <c r="A45" s="64" t="s">
        <v>224</v>
      </c>
      <c r="B45" s="65"/>
      <c r="C45" s="65" t="s">
        <v>64</v>
      </c>
      <c r="D45" s="66">
        <v>162.01186608973995</v>
      </c>
      <c r="E45" s="68"/>
      <c r="F45" s="100" t="s">
        <v>615</v>
      </c>
      <c r="G45" s="65"/>
      <c r="H45" s="69" t="s">
        <v>224</v>
      </c>
      <c r="I45" s="70"/>
      <c r="J45" s="70"/>
      <c r="K45" s="69" t="s">
        <v>2426</v>
      </c>
      <c r="L45" s="73">
        <v>1</v>
      </c>
      <c r="M45" s="74">
        <v>5621.65771484375</v>
      </c>
      <c r="N45" s="74">
        <v>5665.7412109375</v>
      </c>
      <c r="O45" s="75"/>
      <c r="P45" s="76"/>
      <c r="Q45" s="76"/>
      <c r="R45" s="86"/>
      <c r="S45" s="48">
        <v>0</v>
      </c>
      <c r="T45" s="48">
        <v>1</v>
      </c>
      <c r="U45" s="49">
        <v>0</v>
      </c>
      <c r="V45" s="49">
        <v>0.002439</v>
      </c>
      <c r="W45" s="49">
        <v>0.005697</v>
      </c>
      <c r="X45" s="49">
        <v>0.482105</v>
      </c>
      <c r="Y45" s="49">
        <v>0</v>
      </c>
      <c r="Z45" s="49">
        <v>0</v>
      </c>
      <c r="AA45" s="71">
        <v>45</v>
      </c>
      <c r="AB45" s="71"/>
      <c r="AC45" s="72"/>
      <c r="AD45" s="78" t="s">
        <v>1281</v>
      </c>
      <c r="AE45" s="78">
        <v>91</v>
      </c>
      <c r="AF45" s="78">
        <v>73</v>
      </c>
      <c r="AG45" s="78">
        <v>416</v>
      </c>
      <c r="AH45" s="78">
        <v>355</v>
      </c>
      <c r="AI45" s="78"/>
      <c r="AJ45" s="78"/>
      <c r="AK45" s="78"/>
      <c r="AL45" s="78"/>
      <c r="AM45" s="78"/>
      <c r="AN45" s="80">
        <v>43255.51474537037</v>
      </c>
      <c r="AO45" s="83" t="s">
        <v>1887</v>
      </c>
      <c r="AP45" s="78" t="b">
        <v>1</v>
      </c>
      <c r="AQ45" s="78" t="b">
        <v>0</v>
      </c>
      <c r="AR45" s="78" t="b">
        <v>0</v>
      </c>
      <c r="AS45" s="78" t="s">
        <v>1154</v>
      </c>
      <c r="AT45" s="78">
        <v>0</v>
      </c>
      <c r="AU45" s="78"/>
      <c r="AV45" s="78" t="b">
        <v>0</v>
      </c>
      <c r="AW45" s="78" t="s">
        <v>2193</v>
      </c>
      <c r="AX45" s="83" t="s">
        <v>2236</v>
      </c>
      <c r="AY45" s="78" t="s">
        <v>66</v>
      </c>
      <c r="AZ45" s="78" t="str">
        <f>REPLACE(INDEX(GroupVertices[Group],MATCH(Vertices[[#This Row],[Vertex]],GroupVertices[Vertex],0)),1,1,"")</f>
        <v>1</v>
      </c>
      <c r="BA45" s="48"/>
      <c r="BB45" s="48"/>
      <c r="BC45" s="48"/>
      <c r="BD45" s="48"/>
      <c r="BE45" s="48" t="s">
        <v>595</v>
      </c>
      <c r="BF45" s="48" t="s">
        <v>595</v>
      </c>
      <c r="BG45" s="120" t="s">
        <v>2902</v>
      </c>
      <c r="BH45" s="120" t="s">
        <v>2902</v>
      </c>
      <c r="BI45" s="120" t="s">
        <v>2939</v>
      </c>
      <c r="BJ45" s="120" t="s">
        <v>2939</v>
      </c>
      <c r="BK45" s="120">
        <v>1</v>
      </c>
      <c r="BL45" s="123">
        <v>5.882352941176471</v>
      </c>
      <c r="BM45" s="120">
        <v>0</v>
      </c>
      <c r="BN45" s="123">
        <v>0</v>
      </c>
      <c r="BO45" s="120">
        <v>0</v>
      </c>
      <c r="BP45" s="123">
        <v>0</v>
      </c>
      <c r="BQ45" s="120">
        <v>16</v>
      </c>
      <c r="BR45" s="123">
        <v>94.11764705882354</v>
      </c>
      <c r="BS45" s="120">
        <v>17</v>
      </c>
      <c r="BT45" s="2"/>
      <c r="BU45" s="3"/>
      <c r="BV45" s="3"/>
      <c r="BW45" s="3"/>
      <c r="BX45" s="3"/>
    </row>
    <row r="46" spans="1:76" ht="15">
      <c r="A46" s="64" t="s">
        <v>225</v>
      </c>
      <c r="B46" s="65"/>
      <c r="C46" s="65" t="s">
        <v>64</v>
      </c>
      <c r="D46" s="66">
        <v>162.00195059009422</v>
      </c>
      <c r="E46" s="68"/>
      <c r="F46" s="100" t="s">
        <v>616</v>
      </c>
      <c r="G46" s="65"/>
      <c r="H46" s="69" t="s">
        <v>225</v>
      </c>
      <c r="I46" s="70"/>
      <c r="J46" s="70"/>
      <c r="K46" s="69" t="s">
        <v>2427</v>
      </c>
      <c r="L46" s="73">
        <v>1</v>
      </c>
      <c r="M46" s="74">
        <v>7971.68994140625</v>
      </c>
      <c r="N46" s="74">
        <v>9604.00390625</v>
      </c>
      <c r="O46" s="75"/>
      <c r="P46" s="76"/>
      <c r="Q46" s="76"/>
      <c r="R46" s="86"/>
      <c r="S46" s="48">
        <v>0</v>
      </c>
      <c r="T46" s="48">
        <v>2</v>
      </c>
      <c r="U46" s="49">
        <v>0</v>
      </c>
      <c r="V46" s="49">
        <v>0.002445</v>
      </c>
      <c r="W46" s="49">
        <v>0.006322</v>
      </c>
      <c r="X46" s="49">
        <v>0.782685</v>
      </c>
      <c r="Y46" s="49">
        <v>1</v>
      </c>
      <c r="Z46" s="49">
        <v>0</v>
      </c>
      <c r="AA46" s="71">
        <v>46</v>
      </c>
      <c r="AB46" s="71"/>
      <c r="AC46" s="72"/>
      <c r="AD46" s="78" t="s">
        <v>1282</v>
      </c>
      <c r="AE46" s="78">
        <v>34</v>
      </c>
      <c r="AF46" s="78">
        <v>12</v>
      </c>
      <c r="AG46" s="78">
        <v>298</v>
      </c>
      <c r="AH46" s="78">
        <v>235</v>
      </c>
      <c r="AI46" s="78"/>
      <c r="AJ46" s="78" t="s">
        <v>1464</v>
      </c>
      <c r="AK46" s="78" t="s">
        <v>1628</v>
      </c>
      <c r="AL46" s="78"/>
      <c r="AM46" s="78"/>
      <c r="AN46" s="80">
        <v>42913.18263888889</v>
      </c>
      <c r="AO46" s="83" t="s">
        <v>1888</v>
      </c>
      <c r="AP46" s="78" t="b">
        <v>1</v>
      </c>
      <c r="AQ46" s="78" t="b">
        <v>0</v>
      </c>
      <c r="AR46" s="78" t="b">
        <v>0</v>
      </c>
      <c r="AS46" s="78" t="s">
        <v>1154</v>
      </c>
      <c r="AT46" s="78">
        <v>0</v>
      </c>
      <c r="AU46" s="78"/>
      <c r="AV46" s="78" t="b">
        <v>0</v>
      </c>
      <c r="AW46" s="78" t="s">
        <v>2193</v>
      </c>
      <c r="AX46" s="83" t="s">
        <v>2237</v>
      </c>
      <c r="AY46" s="78" t="s">
        <v>66</v>
      </c>
      <c r="AZ46" s="78" t="str">
        <f>REPLACE(INDEX(GroupVertices[Group],MATCH(Vertices[[#This Row],[Vertex]],GroupVertices[Vertex],0)),1,1,"")</f>
        <v>2</v>
      </c>
      <c r="BA46" s="48" t="s">
        <v>566</v>
      </c>
      <c r="BB46" s="48" t="s">
        <v>566</v>
      </c>
      <c r="BC46" s="48" t="s">
        <v>589</v>
      </c>
      <c r="BD46" s="48" t="s">
        <v>589</v>
      </c>
      <c r="BE46" s="48"/>
      <c r="BF46" s="48"/>
      <c r="BG46" s="120" t="s">
        <v>2903</v>
      </c>
      <c r="BH46" s="120" t="s">
        <v>2903</v>
      </c>
      <c r="BI46" s="120" t="s">
        <v>2940</v>
      </c>
      <c r="BJ46" s="120" t="s">
        <v>2940</v>
      </c>
      <c r="BK46" s="120">
        <v>2</v>
      </c>
      <c r="BL46" s="123">
        <v>12.5</v>
      </c>
      <c r="BM46" s="120">
        <v>1</v>
      </c>
      <c r="BN46" s="123">
        <v>6.25</v>
      </c>
      <c r="BO46" s="120">
        <v>0</v>
      </c>
      <c r="BP46" s="123">
        <v>0</v>
      </c>
      <c r="BQ46" s="120">
        <v>13</v>
      </c>
      <c r="BR46" s="123">
        <v>81.25</v>
      </c>
      <c r="BS46" s="120">
        <v>16</v>
      </c>
      <c r="BT46" s="2"/>
      <c r="BU46" s="3"/>
      <c r="BV46" s="3"/>
      <c r="BW46" s="3"/>
      <c r="BX46" s="3"/>
    </row>
    <row r="47" spans="1:76" ht="15">
      <c r="A47" s="64" t="s">
        <v>226</v>
      </c>
      <c r="B47" s="65"/>
      <c r="C47" s="65" t="s">
        <v>64</v>
      </c>
      <c r="D47" s="66">
        <v>162.04713926061075</v>
      </c>
      <c r="E47" s="68"/>
      <c r="F47" s="100" t="s">
        <v>617</v>
      </c>
      <c r="G47" s="65"/>
      <c r="H47" s="69" t="s">
        <v>226</v>
      </c>
      <c r="I47" s="70"/>
      <c r="J47" s="70"/>
      <c r="K47" s="69" t="s">
        <v>2428</v>
      </c>
      <c r="L47" s="73">
        <v>1</v>
      </c>
      <c r="M47" s="74">
        <v>904.5322265625</v>
      </c>
      <c r="N47" s="74">
        <v>5265.14404296875</v>
      </c>
      <c r="O47" s="75"/>
      <c r="P47" s="76"/>
      <c r="Q47" s="76"/>
      <c r="R47" s="86"/>
      <c r="S47" s="48">
        <v>0</v>
      </c>
      <c r="T47" s="48">
        <v>1</v>
      </c>
      <c r="U47" s="49">
        <v>0</v>
      </c>
      <c r="V47" s="49">
        <v>0.002439</v>
      </c>
      <c r="W47" s="49">
        <v>0.005697</v>
      </c>
      <c r="X47" s="49">
        <v>0.482105</v>
      </c>
      <c r="Y47" s="49">
        <v>0</v>
      </c>
      <c r="Z47" s="49">
        <v>0</v>
      </c>
      <c r="AA47" s="71">
        <v>47</v>
      </c>
      <c r="AB47" s="71"/>
      <c r="AC47" s="72"/>
      <c r="AD47" s="78" t="s">
        <v>1283</v>
      </c>
      <c r="AE47" s="78">
        <v>908</v>
      </c>
      <c r="AF47" s="78">
        <v>290</v>
      </c>
      <c r="AG47" s="78">
        <v>4352</v>
      </c>
      <c r="AH47" s="78">
        <v>676</v>
      </c>
      <c r="AI47" s="78"/>
      <c r="AJ47" s="78" t="s">
        <v>1465</v>
      </c>
      <c r="AK47" s="78" t="s">
        <v>1177</v>
      </c>
      <c r="AL47" s="83" t="s">
        <v>1732</v>
      </c>
      <c r="AM47" s="78"/>
      <c r="AN47" s="80">
        <v>41311.11462962963</v>
      </c>
      <c r="AO47" s="83" t="s">
        <v>1889</v>
      </c>
      <c r="AP47" s="78" t="b">
        <v>1</v>
      </c>
      <c r="AQ47" s="78" t="b">
        <v>0</v>
      </c>
      <c r="AR47" s="78" t="b">
        <v>1</v>
      </c>
      <c r="AS47" s="78" t="s">
        <v>1154</v>
      </c>
      <c r="AT47" s="78">
        <v>3</v>
      </c>
      <c r="AU47" s="83" t="s">
        <v>2023</v>
      </c>
      <c r="AV47" s="78" t="b">
        <v>0</v>
      </c>
      <c r="AW47" s="78" t="s">
        <v>2193</v>
      </c>
      <c r="AX47" s="83" t="s">
        <v>2238</v>
      </c>
      <c r="AY47" s="78" t="s">
        <v>66</v>
      </c>
      <c r="AZ47" s="78" t="str">
        <f>REPLACE(INDEX(GroupVertices[Group],MATCH(Vertices[[#This Row],[Vertex]],GroupVertices[Vertex],0)),1,1,"")</f>
        <v>1</v>
      </c>
      <c r="BA47" s="48" t="s">
        <v>567</v>
      </c>
      <c r="BB47" s="48" t="s">
        <v>567</v>
      </c>
      <c r="BC47" s="48" t="s">
        <v>589</v>
      </c>
      <c r="BD47" s="48" t="s">
        <v>589</v>
      </c>
      <c r="BE47" s="48" t="s">
        <v>596</v>
      </c>
      <c r="BF47" s="48" t="s">
        <v>596</v>
      </c>
      <c r="BG47" s="120" t="s">
        <v>2904</v>
      </c>
      <c r="BH47" s="120" t="s">
        <v>2904</v>
      </c>
      <c r="BI47" s="120" t="s">
        <v>2941</v>
      </c>
      <c r="BJ47" s="120" t="s">
        <v>2941</v>
      </c>
      <c r="BK47" s="120">
        <v>1</v>
      </c>
      <c r="BL47" s="123">
        <v>10</v>
      </c>
      <c r="BM47" s="120">
        <v>0</v>
      </c>
      <c r="BN47" s="123">
        <v>0</v>
      </c>
      <c r="BO47" s="120">
        <v>0</v>
      </c>
      <c r="BP47" s="123">
        <v>0</v>
      </c>
      <c r="BQ47" s="120">
        <v>9</v>
      </c>
      <c r="BR47" s="123">
        <v>90</v>
      </c>
      <c r="BS47" s="120">
        <v>10</v>
      </c>
      <c r="BT47" s="2"/>
      <c r="BU47" s="3"/>
      <c r="BV47" s="3"/>
      <c r="BW47" s="3"/>
      <c r="BX47" s="3"/>
    </row>
    <row r="48" spans="1:76" ht="15">
      <c r="A48" s="64" t="s">
        <v>227</v>
      </c>
      <c r="B48" s="65"/>
      <c r="C48" s="65" t="s">
        <v>64</v>
      </c>
      <c r="D48" s="66">
        <v>162.74447521930077</v>
      </c>
      <c r="E48" s="68"/>
      <c r="F48" s="100" t="s">
        <v>618</v>
      </c>
      <c r="G48" s="65"/>
      <c r="H48" s="69" t="s">
        <v>227</v>
      </c>
      <c r="I48" s="70"/>
      <c r="J48" s="70"/>
      <c r="K48" s="69" t="s">
        <v>2429</v>
      </c>
      <c r="L48" s="73">
        <v>111.5383149065955</v>
      </c>
      <c r="M48" s="74">
        <v>6529.1162109375</v>
      </c>
      <c r="N48" s="74">
        <v>4660.025390625</v>
      </c>
      <c r="O48" s="75"/>
      <c r="P48" s="76"/>
      <c r="Q48" s="76"/>
      <c r="R48" s="86"/>
      <c r="S48" s="48">
        <v>1</v>
      </c>
      <c r="T48" s="48">
        <v>5</v>
      </c>
      <c r="U48" s="49">
        <v>377</v>
      </c>
      <c r="V48" s="49">
        <v>0.002469</v>
      </c>
      <c r="W48" s="49">
        <v>0.007204</v>
      </c>
      <c r="X48" s="49">
        <v>1.893402</v>
      </c>
      <c r="Y48" s="49">
        <v>0.15</v>
      </c>
      <c r="Z48" s="49">
        <v>0.2</v>
      </c>
      <c r="AA48" s="71">
        <v>48</v>
      </c>
      <c r="AB48" s="71"/>
      <c r="AC48" s="72"/>
      <c r="AD48" s="78" t="s">
        <v>1284</v>
      </c>
      <c r="AE48" s="78">
        <v>999</v>
      </c>
      <c r="AF48" s="78">
        <v>4580</v>
      </c>
      <c r="AG48" s="78">
        <v>15967</v>
      </c>
      <c r="AH48" s="78">
        <v>51651</v>
      </c>
      <c r="AI48" s="78"/>
      <c r="AJ48" s="78" t="s">
        <v>1466</v>
      </c>
      <c r="AK48" s="78" t="s">
        <v>1629</v>
      </c>
      <c r="AL48" s="83" t="s">
        <v>1733</v>
      </c>
      <c r="AM48" s="78"/>
      <c r="AN48" s="80">
        <v>40214.22851851852</v>
      </c>
      <c r="AO48" s="83" t="s">
        <v>1890</v>
      </c>
      <c r="AP48" s="78" t="b">
        <v>0</v>
      </c>
      <c r="AQ48" s="78" t="b">
        <v>0</v>
      </c>
      <c r="AR48" s="78" t="b">
        <v>1</v>
      </c>
      <c r="AS48" s="78" t="s">
        <v>1154</v>
      </c>
      <c r="AT48" s="78">
        <v>92</v>
      </c>
      <c r="AU48" s="83" t="s">
        <v>2023</v>
      </c>
      <c r="AV48" s="78" t="b">
        <v>1</v>
      </c>
      <c r="AW48" s="78" t="s">
        <v>2193</v>
      </c>
      <c r="AX48" s="83" t="s">
        <v>2239</v>
      </c>
      <c r="AY48" s="78" t="s">
        <v>66</v>
      </c>
      <c r="AZ48" s="78" t="str">
        <f>REPLACE(INDEX(GroupVertices[Group],MATCH(Vertices[[#This Row],[Vertex]],GroupVertices[Vertex],0)),1,1,"")</f>
        <v>5</v>
      </c>
      <c r="BA48" s="48"/>
      <c r="BB48" s="48"/>
      <c r="BC48" s="48"/>
      <c r="BD48" s="48"/>
      <c r="BE48" s="48"/>
      <c r="BF48" s="48"/>
      <c r="BG48" s="120" t="s">
        <v>2905</v>
      </c>
      <c r="BH48" s="120" t="s">
        <v>2905</v>
      </c>
      <c r="BI48" s="120" t="s">
        <v>2942</v>
      </c>
      <c r="BJ48" s="120" t="s">
        <v>2942</v>
      </c>
      <c r="BK48" s="120">
        <v>2</v>
      </c>
      <c r="BL48" s="123">
        <v>7.142857142857143</v>
      </c>
      <c r="BM48" s="120">
        <v>1</v>
      </c>
      <c r="BN48" s="123">
        <v>3.5714285714285716</v>
      </c>
      <c r="BO48" s="120">
        <v>0</v>
      </c>
      <c r="BP48" s="123">
        <v>0</v>
      </c>
      <c r="BQ48" s="120">
        <v>25</v>
      </c>
      <c r="BR48" s="123">
        <v>89.28571428571429</v>
      </c>
      <c r="BS48" s="120">
        <v>28</v>
      </c>
      <c r="BT48" s="2"/>
      <c r="BU48" s="3"/>
      <c r="BV48" s="3"/>
      <c r="BW48" s="3"/>
      <c r="BX48" s="3"/>
    </row>
    <row r="49" spans="1:76" ht="15">
      <c r="A49" s="64" t="s">
        <v>281</v>
      </c>
      <c r="B49" s="65"/>
      <c r="C49" s="65" t="s">
        <v>64</v>
      </c>
      <c r="D49" s="66">
        <v>162.28104752274476</v>
      </c>
      <c r="E49" s="68"/>
      <c r="F49" s="100" t="s">
        <v>2073</v>
      </c>
      <c r="G49" s="65"/>
      <c r="H49" s="69" t="s">
        <v>281</v>
      </c>
      <c r="I49" s="70"/>
      <c r="J49" s="70"/>
      <c r="K49" s="69" t="s">
        <v>2430</v>
      </c>
      <c r="L49" s="73">
        <v>1</v>
      </c>
      <c r="M49" s="74">
        <v>6400.4462890625</v>
      </c>
      <c r="N49" s="74">
        <v>5246.5341796875</v>
      </c>
      <c r="O49" s="75"/>
      <c r="P49" s="76"/>
      <c r="Q49" s="76"/>
      <c r="R49" s="86"/>
      <c r="S49" s="48">
        <v>1</v>
      </c>
      <c r="T49" s="48">
        <v>0</v>
      </c>
      <c r="U49" s="49">
        <v>0</v>
      </c>
      <c r="V49" s="49">
        <v>0.001689</v>
      </c>
      <c r="W49" s="49">
        <v>0.000549</v>
      </c>
      <c r="X49" s="49">
        <v>0.471878</v>
      </c>
      <c r="Y49" s="49">
        <v>0</v>
      </c>
      <c r="Z49" s="49">
        <v>0</v>
      </c>
      <c r="AA49" s="71">
        <v>49</v>
      </c>
      <c r="AB49" s="71"/>
      <c r="AC49" s="72"/>
      <c r="AD49" s="78" t="s">
        <v>1285</v>
      </c>
      <c r="AE49" s="78">
        <v>2926</v>
      </c>
      <c r="AF49" s="78">
        <v>1729</v>
      </c>
      <c r="AG49" s="78">
        <v>25216</v>
      </c>
      <c r="AH49" s="78">
        <v>53463</v>
      </c>
      <c r="AI49" s="78"/>
      <c r="AJ49" s="78" t="s">
        <v>1467</v>
      </c>
      <c r="AK49" s="78" t="s">
        <v>1630</v>
      </c>
      <c r="AL49" s="83" t="s">
        <v>1734</v>
      </c>
      <c r="AM49" s="78"/>
      <c r="AN49" s="80">
        <v>39562.055972222224</v>
      </c>
      <c r="AO49" s="83" t="s">
        <v>1891</v>
      </c>
      <c r="AP49" s="78" t="b">
        <v>0</v>
      </c>
      <c r="AQ49" s="78" t="b">
        <v>0</v>
      </c>
      <c r="AR49" s="78" t="b">
        <v>1</v>
      </c>
      <c r="AS49" s="78" t="s">
        <v>1154</v>
      </c>
      <c r="AT49" s="78">
        <v>39</v>
      </c>
      <c r="AU49" s="83" t="s">
        <v>2029</v>
      </c>
      <c r="AV49" s="78" t="b">
        <v>0</v>
      </c>
      <c r="AW49" s="78" t="s">
        <v>2193</v>
      </c>
      <c r="AX49" s="83" t="s">
        <v>2240</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228</v>
      </c>
      <c r="B50" s="65"/>
      <c r="C50" s="65" t="s">
        <v>64</v>
      </c>
      <c r="D50" s="66">
        <v>162.0139792290087</v>
      </c>
      <c r="E50" s="68"/>
      <c r="F50" s="100" t="s">
        <v>619</v>
      </c>
      <c r="G50" s="65"/>
      <c r="H50" s="69" t="s">
        <v>228</v>
      </c>
      <c r="I50" s="70"/>
      <c r="J50" s="70"/>
      <c r="K50" s="69" t="s">
        <v>2431</v>
      </c>
      <c r="L50" s="73">
        <v>1</v>
      </c>
      <c r="M50" s="74">
        <v>4829.46142578125</v>
      </c>
      <c r="N50" s="74">
        <v>1874.6351318359375</v>
      </c>
      <c r="O50" s="75"/>
      <c r="P50" s="76"/>
      <c r="Q50" s="76"/>
      <c r="R50" s="86"/>
      <c r="S50" s="48">
        <v>0</v>
      </c>
      <c r="T50" s="48">
        <v>1</v>
      </c>
      <c r="U50" s="49">
        <v>0</v>
      </c>
      <c r="V50" s="49">
        <v>0.002439</v>
      </c>
      <c r="W50" s="49">
        <v>0.005697</v>
      </c>
      <c r="X50" s="49">
        <v>0.482105</v>
      </c>
      <c r="Y50" s="49">
        <v>0</v>
      </c>
      <c r="Z50" s="49">
        <v>0</v>
      </c>
      <c r="AA50" s="71">
        <v>50</v>
      </c>
      <c r="AB50" s="71"/>
      <c r="AC50" s="72"/>
      <c r="AD50" s="78" t="s">
        <v>1286</v>
      </c>
      <c r="AE50" s="78">
        <v>189</v>
      </c>
      <c r="AF50" s="78">
        <v>86</v>
      </c>
      <c r="AG50" s="78">
        <v>1022</v>
      </c>
      <c r="AH50" s="78">
        <v>519</v>
      </c>
      <c r="AI50" s="78"/>
      <c r="AJ50" s="78" t="s">
        <v>1468</v>
      </c>
      <c r="AK50" s="78" t="s">
        <v>1631</v>
      </c>
      <c r="AL50" s="83" t="s">
        <v>1735</v>
      </c>
      <c r="AM50" s="78"/>
      <c r="AN50" s="80">
        <v>42332.444236111114</v>
      </c>
      <c r="AO50" s="83" t="s">
        <v>1892</v>
      </c>
      <c r="AP50" s="78" t="b">
        <v>0</v>
      </c>
      <c r="AQ50" s="78" t="b">
        <v>0</v>
      </c>
      <c r="AR50" s="78" t="b">
        <v>0</v>
      </c>
      <c r="AS50" s="78" t="s">
        <v>1154</v>
      </c>
      <c r="AT50" s="78">
        <v>0</v>
      </c>
      <c r="AU50" s="83" t="s">
        <v>2023</v>
      </c>
      <c r="AV50" s="78" t="b">
        <v>0</v>
      </c>
      <c r="AW50" s="78" t="s">
        <v>2193</v>
      </c>
      <c r="AX50" s="83" t="s">
        <v>2241</v>
      </c>
      <c r="AY50" s="78" t="s">
        <v>66</v>
      </c>
      <c r="AZ50" s="78" t="str">
        <f>REPLACE(INDEX(GroupVertices[Group],MATCH(Vertices[[#This Row],[Vertex]],GroupVertices[Vertex],0)),1,1,"")</f>
        <v>1</v>
      </c>
      <c r="BA50" s="48" t="s">
        <v>568</v>
      </c>
      <c r="BB50" s="48" t="s">
        <v>568</v>
      </c>
      <c r="BC50" s="48" t="s">
        <v>589</v>
      </c>
      <c r="BD50" s="48" t="s">
        <v>589</v>
      </c>
      <c r="BE50" s="48"/>
      <c r="BF50" s="48"/>
      <c r="BG50" s="120" t="s">
        <v>2744</v>
      </c>
      <c r="BH50" s="120" t="s">
        <v>2744</v>
      </c>
      <c r="BI50" s="120" t="s">
        <v>2943</v>
      </c>
      <c r="BJ50" s="120" t="s">
        <v>2943</v>
      </c>
      <c r="BK50" s="120">
        <v>0</v>
      </c>
      <c r="BL50" s="123">
        <v>0</v>
      </c>
      <c r="BM50" s="120">
        <v>0</v>
      </c>
      <c r="BN50" s="123">
        <v>0</v>
      </c>
      <c r="BO50" s="120">
        <v>0</v>
      </c>
      <c r="BP50" s="123">
        <v>0</v>
      </c>
      <c r="BQ50" s="120">
        <v>5</v>
      </c>
      <c r="BR50" s="123">
        <v>100</v>
      </c>
      <c r="BS50" s="120">
        <v>5</v>
      </c>
      <c r="BT50" s="2"/>
      <c r="BU50" s="3"/>
      <c r="BV50" s="3"/>
      <c r="BW50" s="3"/>
      <c r="BX50" s="3"/>
    </row>
    <row r="51" spans="1:76" ht="15">
      <c r="A51" s="64" t="s">
        <v>229</v>
      </c>
      <c r="B51" s="65"/>
      <c r="C51" s="65" t="s">
        <v>64</v>
      </c>
      <c r="D51" s="66">
        <v>162.2478874911427</v>
      </c>
      <c r="E51" s="68"/>
      <c r="F51" s="100" t="s">
        <v>620</v>
      </c>
      <c r="G51" s="65"/>
      <c r="H51" s="69" t="s">
        <v>229</v>
      </c>
      <c r="I51" s="70"/>
      <c r="J51" s="70"/>
      <c r="K51" s="69" t="s">
        <v>2432</v>
      </c>
      <c r="L51" s="73">
        <v>1</v>
      </c>
      <c r="M51" s="74">
        <v>3479.09912109375</v>
      </c>
      <c r="N51" s="74">
        <v>3420.818603515625</v>
      </c>
      <c r="O51" s="75"/>
      <c r="P51" s="76"/>
      <c r="Q51" s="76"/>
      <c r="R51" s="86"/>
      <c r="S51" s="48">
        <v>0</v>
      </c>
      <c r="T51" s="48">
        <v>1</v>
      </c>
      <c r="U51" s="49">
        <v>0</v>
      </c>
      <c r="V51" s="49">
        <v>0.002439</v>
      </c>
      <c r="W51" s="49">
        <v>0.005697</v>
      </c>
      <c r="X51" s="49">
        <v>0.482105</v>
      </c>
      <c r="Y51" s="49">
        <v>0</v>
      </c>
      <c r="Z51" s="49">
        <v>0</v>
      </c>
      <c r="AA51" s="71">
        <v>51</v>
      </c>
      <c r="AB51" s="71"/>
      <c r="AC51" s="72"/>
      <c r="AD51" s="78" t="s">
        <v>1287</v>
      </c>
      <c r="AE51" s="78">
        <v>420</v>
      </c>
      <c r="AF51" s="78">
        <v>1525</v>
      </c>
      <c r="AG51" s="78">
        <v>70072</v>
      </c>
      <c r="AH51" s="78">
        <v>42817</v>
      </c>
      <c r="AI51" s="78"/>
      <c r="AJ51" s="78" t="s">
        <v>1469</v>
      </c>
      <c r="AK51" s="78" t="s">
        <v>1632</v>
      </c>
      <c r="AL51" s="78"/>
      <c r="AM51" s="78"/>
      <c r="AN51" s="80">
        <v>40040.623564814814</v>
      </c>
      <c r="AO51" s="83" t="s">
        <v>1893</v>
      </c>
      <c r="AP51" s="78" t="b">
        <v>0</v>
      </c>
      <c r="AQ51" s="78" t="b">
        <v>0</v>
      </c>
      <c r="AR51" s="78" t="b">
        <v>0</v>
      </c>
      <c r="AS51" s="78" t="s">
        <v>1154</v>
      </c>
      <c r="AT51" s="78">
        <v>16</v>
      </c>
      <c r="AU51" s="83" t="s">
        <v>2025</v>
      </c>
      <c r="AV51" s="78" t="b">
        <v>0</v>
      </c>
      <c r="AW51" s="78" t="s">
        <v>2193</v>
      </c>
      <c r="AX51" s="83" t="s">
        <v>2242</v>
      </c>
      <c r="AY51" s="78" t="s">
        <v>66</v>
      </c>
      <c r="AZ51" s="78" t="str">
        <f>REPLACE(INDEX(GroupVertices[Group],MATCH(Vertices[[#This Row],[Vertex]],GroupVertices[Vertex],0)),1,1,"")</f>
        <v>1</v>
      </c>
      <c r="BA51" s="48" t="s">
        <v>569</v>
      </c>
      <c r="BB51" s="48" t="s">
        <v>569</v>
      </c>
      <c r="BC51" s="48" t="s">
        <v>589</v>
      </c>
      <c r="BD51" s="48" t="s">
        <v>589</v>
      </c>
      <c r="BE51" s="48"/>
      <c r="BF51" s="48"/>
      <c r="BG51" s="120" t="s">
        <v>1072</v>
      </c>
      <c r="BH51" s="120" t="s">
        <v>1072</v>
      </c>
      <c r="BI51" s="120" t="s">
        <v>1072</v>
      </c>
      <c r="BJ51" s="120" t="s">
        <v>1072</v>
      </c>
      <c r="BK51" s="120">
        <v>0</v>
      </c>
      <c r="BL51" s="123">
        <v>0</v>
      </c>
      <c r="BM51" s="120">
        <v>0</v>
      </c>
      <c r="BN51" s="123">
        <v>0</v>
      </c>
      <c r="BO51" s="120">
        <v>0</v>
      </c>
      <c r="BP51" s="123">
        <v>0</v>
      </c>
      <c r="BQ51" s="120">
        <v>1</v>
      </c>
      <c r="BR51" s="123">
        <v>100</v>
      </c>
      <c r="BS51" s="120">
        <v>1</v>
      </c>
      <c r="BT51" s="2"/>
      <c r="BU51" s="3"/>
      <c r="BV51" s="3"/>
      <c r="BW51" s="3"/>
      <c r="BX51" s="3"/>
    </row>
    <row r="52" spans="1:76" ht="15">
      <c r="A52" s="64" t="s">
        <v>230</v>
      </c>
      <c r="B52" s="65"/>
      <c r="C52" s="65" t="s">
        <v>64</v>
      </c>
      <c r="D52" s="66">
        <v>162</v>
      </c>
      <c r="E52" s="68"/>
      <c r="F52" s="100" t="s">
        <v>621</v>
      </c>
      <c r="G52" s="65"/>
      <c r="H52" s="69" t="s">
        <v>230</v>
      </c>
      <c r="I52" s="70"/>
      <c r="J52" s="70"/>
      <c r="K52" s="69" t="s">
        <v>2433</v>
      </c>
      <c r="L52" s="73">
        <v>1</v>
      </c>
      <c r="M52" s="74">
        <v>1961.27734375</v>
      </c>
      <c r="N52" s="74">
        <v>6923.63623046875</v>
      </c>
      <c r="O52" s="75"/>
      <c r="P52" s="76"/>
      <c r="Q52" s="76"/>
      <c r="R52" s="86"/>
      <c r="S52" s="48">
        <v>0</v>
      </c>
      <c r="T52" s="48">
        <v>1</v>
      </c>
      <c r="U52" s="49">
        <v>0</v>
      </c>
      <c r="V52" s="49">
        <v>0.002439</v>
      </c>
      <c r="W52" s="49">
        <v>0.005697</v>
      </c>
      <c r="X52" s="49">
        <v>0.482105</v>
      </c>
      <c r="Y52" s="49">
        <v>0</v>
      </c>
      <c r="Z52" s="49">
        <v>0</v>
      </c>
      <c r="AA52" s="71">
        <v>52</v>
      </c>
      <c r="AB52" s="71"/>
      <c r="AC52" s="72"/>
      <c r="AD52" s="78" t="s">
        <v>1288</v>
      </c>
      <c r="AE52" s="78">
        <v>5</v>
      </c>
      <c r="AF52" s="78">
        <v>0</v>
      </c>
      <c r="AG52" s="78">
        <v>11</v>
      </c>
      <c r="AH52" s="78">
        <v>10</v>
      </c>
      <c r="AI52" s="78"/>
      <c r="AJ52" s="78" t="s">
        <v>1470</v>
      </c>
      <c r="AK52" s="78" t="s">
        <v>1633</v>
      </c>
      <c r="AL52" s="78"/>
      <c r="AM52" s="78"/>
      <c r="AN52" s="80">
        <v>43456.639548611114</v>
      </c>
      <c r="AO52" s="78"/>
      <c r="AP52" s="78" t="b">
        <v>1</v>
      </c>
      <c r="AQ52" s="78" t="b">
        <v>0</v>
      </c>
      <c r="AR52" s="78" t="b">
        <v>0</v>
      </c>
      <c r="AS52" s="78" t="s">
        <v>1154</v>
      </c>
      <c r="AT52" s="78">
        <v>0</v>
      </c>
      <c r="AU52" s="78"/>
      <c r="AV52" s="78" t="b">
        <v>0</v>
      </c>
      <c r="AW52" s="78" t="s">
        <v>2193</v>
      </c>
      <c r="AX52" s="83" t="s">
        <v>2243</v>
      </c>
      <c r="AY52" s="78" t="s">
        <v>66</v>
      </c>
      <c r="AZ52" s="78" t="str">
        <f>REPLACE(INDEX(GroupVertices[Group],MATCH(Vertices[[#This Row],[Vertex]],GroupVertices[Vertex],0)),1,1,"")</f>
        <v>1</v>
      </c>
      <c r="BA52" s="48" t="s">
        <v>570</v>
      </c>
      <c r="BB52" s="48" t="s">
        <v>570</v>
      </c>
      <c r="BC52" s="48" t="s">
        <v>589</v>
      </c>
      <c r="BD52" s="48" t="s">
        <v>589</v>
      </c>
      <c r="BE52" s="48"/>
      <c r="BF52" s="48"/>
      <c r="BG52" s="120" t="s">
        <v>2906</v>
      </c>
      <c r="BH52" s="120" t="s">
        <v>2906</v>
      </c>
      <c r="BI52" s="120" t="s">
        <v>2944</v>
      </c>
      <c r="BJ52" s="120" t="s">
        <v>2944</v>
      </c>
      <c r="BK52" s="120">
        <v>3</v>
      </c>
      <c r="BL52" s="123">
        <v>4.615384615384615</v>
      </c>
      <c r="BM52" s="120">
        <v>2</v>
      </c>
      <c r="BN52" s="123">
        <v>3.076923076923077</v>
      </c>
      <c r="BO52" s="120">
        <v>0</v>
      </c>
      <c r="BP52" s="123">
        <v>0</v>
      </c>
      <c r="BQ52" s="120">
        <v>60</v>
      </c>
      <c r="BR52" s="123">
        <v>92.3076923076923</v>
      </c>
      <c r="BS52" s="120">
        <v>65</v>
      </c>
      <c r="BT52" s="2"/>
      <c r="BU52" s="3"/>
      <c r="BV52" s="3"/>
      <c r="BW52" s="3"/>
      <c r="BX52" s="3"/>
    </row>
    <row r="53" spans="1:76" ht="15">
      <c r="A53" s="64" t="s">
        <v>231</v>
      </c>
      <c r="B53" s="65"/>
      <c r="C53" s="65" t="s">
        <v>64</v>
      </c>
      <c r="D53" s="66">
        <v>162.10955814362634</v>
      </c>
      <c r="E53" s="68"/>
      <c r="F53" s="100" t="s">
        <v>622</v>
      </c>
      <c r="G53" s="65"/>
      <c r="H53" s="69" t="s">
        <v>231</v>
      </c>
      <c r="I53" s="70"/>
      <c r="J53" s="70"/>
      <c r="K53" s="69" t="s">
        <v>2434</v>
      </c>
      <c r="L53" s="73">
        <v>1</v>
      </c>
      <c r="M53" s="74">
        <v>795.9253540039062</v>
      </c>
      <c r="N53" s="74">
        <v>3286.064208984375</v>
      </c>
      <c r="O53" s="75"/>
      <c r="P53" s="76"/>
      <c r="Q53" s="76"/>
      <c r="R53" s="86"/>
      <c r="S53" s="48">
        <v>0</v>
      </c>
      <c r="T53" s="48">
        <v>1</v>
      </c>
      <c r="U53" s="49">
        <v>0</v>
      </c>
      <c r="V53" s="49">
        <v>0.002439</v>
      </c>
      <c r="W53" s="49">
        <v>0.005697</v>
      </c>
      <c r="X53" s="49">
        <v>0.482105</v>
      </c>
      <c r="Y53" s="49">
        <v>0</v>
      </c>
      <c r="Z53" s="49">
        <v>0</v>
      </c>
      <c r="AA53" s="71">
        <v>53</v>
      </c>
      <c r="AB53" s="71"/>
      <c r="AC53" s="72"/>
      <c r="AD53" s="78" t="s">
        <v>1289</v>
      </c>
      <c r="AE53" s="78">
        <v>1453</v>
      </c>
      <c r="AF53" s="78">
        <v>674</v>
      </c>
      <c r="AG53" s="78">
        <v>2640</v>
      </c>
      <c r="AH53" s="78">
        <v>223</v>
      </c>
      <c r="AI53" s="78"/>
      <c r="AJ53" s="78" t="s">
        <v>1471</v>
      </c>
      <c r="AK53" s="78" t="s">
        <v>1634</v>
      </c>
      <c r="AL53" s="83" t="s">
        <v>1736</v>
      </c>
      <c r="AM53" s="78"/>
      <c r="AN53" s="80">
        <v>40898.448287037034</v>
      </c>
      <c r="AO53" s="78"/>
      <c r="AP53" s="78" t="b">
        <v>0</v>
      </c>
      <c r="AQ53" s="78" t="b">
        <v>0</v>
      </c>
      <c r="AR53" s="78" t="b">
        <v>0</v>
      </c>
      <c r="AS53" s="78" t="s">
        <v>1154</v>
      </c>
      <c r="AT53" s="78">
        <v>19</v>
      </c>
      <c r="AU53" s="83" t="s">
        <v>2030</v>
      </c>
      <c r="AV53" s="78" t="b">
        <v>0</v>
      </c>
      <c r="AW53" s="78" t="s">
        <v>2193</v>
      </c>
      <c r="AX53" s="83" t="s">
        <v>2244</v>
      </c>
      <c r="AY53" s="78" t="s">
        <v>66</v>
      </c>
      <c r="AZ53" s="78" t="str">
        <f>REPLACE(INDEX(GroupVertices[Group],MATCH(Vertices[[#This Row],[Vertex]],GroupVertices[Vertex],0)),1,1,"")</f>
        <v>1</v>
      </c>
      <c r="BA53" s="48"/>
      <c r="BB53" s="48"/>
      <c r="BC53" s="48"/>
      <c r="BD53" s="48"/>
      <c r="BE53" s="48"/>
      <c r="BF53" s="48"/>
      <c r="BG53" s="120" t="s">
        <v>2907</v>
      </c>
      <c r="BH53" s="120" t="s">
        <v>2907</v>
      </c>
      <c r="BI53" s="120" t="s">
        <v>2945</v>
      </c>
      <c r="BJ53" s="120" t="s">
        <v>2945</v>
      </c>
      <c r="BK53" s="120">
        <v>2</v>
      </c>
      <c r="BL53" s="123">
        <v>12.5</v>
      </c>
      <c r="BM53" s="120">
        <v>0</v>
      </c>
      <c r="BN53" s="123">
        <v>0</v>
      </c>
      <c r="BO53" s="120">
        <v>0</v>
      </c>
      <c r="BP53" s="123">
        <v>0</v>
      </c>
      <c r="BQ53" s="120">
        <v>14</v>
      </c>
      <c r="BR53" s="123">
        <v>87.5</v>
      </c>
      <c r="BS53" s="120">
        <v>16</v>
      </c>
      <c r="BT53" s="2"/>
      <c r="BU53" s="3"/>
      <c r="BV53" s="3"/>
      <c r="BW53" s="3"/>
      <c r="BX53" s="3"/>
    </row>
    <row r="54" spans="1:76" ht="15">
      <c r="A54" s="64" t="s">
        <v>232</v>
      </c>
      <c r="B54" s="65"/>
      <c r="C54" s="65" t="s">
        <v>64</v>
      </c>
      <c r="D54" s="66">
        <v>163.71440614366048</v>
      </c>
      <c r="E54" s="68"/>
      <c r="F54" s="100" t="s">
        <v>623</v>
      </c>
      <c r="G54" s="65"/>
      <c r="H54" s="69" t="s">
        <v>232</v>
      </c>
      <c r="I54" s="70"/>
      <c r="J54" s="70"/>
      <c r="K54" s="69" t="s">
        <v>2435</v>
      </c>
      <c r="L54" s="73">
        <v>219.73098917856828</v>
      </c>
      <c r="M54" s="74">
        <v>7431.03076171875</v>
      </c>
      <c r="N54" s="74">
        <v>2305.65185546875</v>
      </c>
      <c r="O54" s="75"/>
      <c r="P54" s="76"/>
      <c r="Q54" s="76"/>
      <c r="R54" s="86"/>
      <c r="S54" s="48">
        <v>0</v>
      </c>
      <c r="T54" s="48">
        <v>3</v>
      </c>
      <c r="U54" s="49">
        <v>746</v>
      </c>
      <c r="V54" s="49">
        <v>0.002463</v>
      </c>
      <c r="W54" s="49">
        <v>0.005764</v>
      </c>
      <c r="X54" s="49">
        <v>1.422065</v>
      </c>
      <c r="Y54" s="49">
        <v>0</v>
      </c>
      <c r="Z54" s="49">
        <v>0</v>
      </c>
      <c r="AA54" s="71">
        <v>54</v>
      </c>
      <c r="AB54" s="71"/>
      <c r="AC54" s="72"/>
      <c r="AD54" s="78" t="s">
        <v>1290</v>
      </c>
      <c r="AE54" s="78">
        <v>2009</v>
      </c>
      <c r="AF54" s="78">
        <v>10547</v>
      </c>
      <c r="AG54" s="78">
        <v>37799</v>
      </c>
      <c r="AH54" s="78">
        <v>25663</v>
      </c>
      <c r="AI54" s="78"/>
      <c r="AJ54" s="78" t="s">
        <v>1472</v>
      </c>
      <c r="AK54" s="78" t="s">
        <v>1635</v>
      </c>
      <c r="AL54" s="83" t="s">
        <v>1737</v>
      </c>
      <c r="AM54" s="78"/>
      <c r="AN54" s="80">
        <v>39534.13502314815</v>
      </c>
      <c r="AO54" s="83" t="s">
        <v>1894</v>
      </c>
      <c r="AP54" s="78" t="b">
        <v>0</v>
      </c>
      <c r="AQ54" s="78" t="b">
        <v>0</v>
      </c>
      <c r="AR54" s="78" t="b">
        <v>0</v>
      </c>
      <c r="AS54" s="78" t="s">
        <v>1154</v>
      </c>
      <c r="AT54" s="78">
        <v>453</v>
      </c>
      <c r="AU54" s="83" t="s">
        <v>2025</v>
      </c>
      <c r="AV54" s="78" t="b">
        <v>0</v>
      </c>
      <c r="AW54" s="78" t="s">
        <v>2193</v>
      </c>
      <c r="AX54" s="83" t="s">
        <v>2245</v>
      </c>
      <c r="AY54" s="78" t="s">
        <v>66</v>
      </c>
      <c r="AZ54" s="78" t="str">
        <f>REPLACE(INDEX(GroupVertices[Group],MATCH(Vertices[[#This Row],[Vertex]],GroupVertices[Vertex],0)),1,1,"")</f>
        <v>10</v>
      </c>
      <c r="BA54" s="48"/>
      <c r="BB54" s="48"/>
      <c r="BC54" s="48"/>
      <c r="BD54" s="48"/>
      <c r="BE54" s="48"/>
      <c r="BF54" s="48"/>
      <c r="BG54" s="120" t="s">
        <v>2908</v>
      </c>
      <c r="BH54" s="120" t="s">
        <v>2908</v>
      </c>
      <c r="BI54" s="120" t="s">
        <v>2946</v>
      </c>
      <c r="BJ54" s="120" t="s">
        <v>2946</v>
      </c>
      <c r="BK54" s="120">
        <v>1</v>
      </c>
      <c r="BL54" s="123">
        <v>4.545454545454546</v>
      </c>
      <c r="BM54" s="120">
        <v>1</v>
      </c>
      <c r="BN54" s="123">
        <v>4.545454545454546</v>
      </c>
      <c r="BO54" s="120">
        <v>0</v>
      </c>
      <c r="BP54" s="123">
        <v>0</v>
      </c>
      <c r="BQ54" s="120">
        <v>20</v>
      </c>
      <c r="BR54" s="123">
        <v>90.9090909090909</v>
      </c>
      <c r="BS54" s="120">
        <v>22</v>
      </c>
      <c r="BT54" s="2"/>
      <c r="BU54" s="3"/>
      <c r="BV54" s="3"/>
      <c r="BW54" s="3"/>
      <c r="BX54" s="3"/>
    </row>
    <row r="55" spans="1:76" ht="15">
      <c r="A55" s="64" t="s">
        <v>282</v>
      </c>
      <c r="B55" s="65"/>
      <c r="C55" s="65" t="s">
        <v>64</v>
      </c>
      <c r="D55" s="66">
        <v>162.25308906472736</v>
      </c>
      <c r="E55" s="68"/>
      <c r="F55" s="100" t="s">
        <v>2074</v>
      </c>
      <c r="G55" s="65"/>
      <c r="H55" s="69" t="s">
        <v>282</v>
      </c>
      <c r="I55" s="70"/>
      <c r="J55" s="70"/>
      <c r="K55" s="69" t="s">
        <v>2436</v>
      </c>
      <c r="L55" s="73">
        <v>1</v>
      </c>
      <c r="M55" s="74">
        <v>7431.03076171875</v>
      </c>
      <c r="N55" s="74">
        <v>2940.88232421875</v>
      </c>
      <c r="O55" s="75"/>
      <c r="P55" s="76"/>
      <c r="Q55" s="76"/>
      <c r="R55" s="86"/>
      <c r="S55" s="48">
        <v>1</v>
      </c>
      <c r="T55" s="48">
        <v>0</v>
      </c>
      <c r="U55" s="49">
        <v>0</v>
      </c>
      <c r="V55" s="49">
        <v>0.001686</v>
      </c>
      <c r="W55" s="49">
        <v>0.000439</v>
      </c>
      <c r="X55" s="49">
        <v>0.552918</v>
      </c>
      <c r="Y55" s="49">
        <v>0</v>
      </c>
      <c r="Z55" s="49">
        <v>0</v>
      </c>
      <c r="AA55" s="71">
        <v>55</v>
      </c>
      <c r="AB55" s="71"/>
      <c r="AC55" s="72"/>
      <c r="AD55" s="78" t="s">
        <v>1291</v>
      </c>
      <c r="AE55" s="78">
        <v>273</v>
      </c>
      <c r="AF55" s="78">
        <v>1557</v>
      </c>
      <c r="AG55" s="78">
        <v>109763</v>
      </c>
      <c r="AH55" s="78">
        <v>56167</v>
      </c>
      <c r="AI55" s="78"/>
      <c r="AJ55" s="83" t="s">
        <v>1473</v>
      </c>
      <c r="AK55" s="78" t="s">
        <v>1187</v>
      </c>
      <c r="AL55" s="83" t="s">
        <v>1473</v>
      </c>
      <c r="AM55" s="78"/>
      <c r="AN55" s="80">
        <v>42436.060694444444</v>
      </c>
      <c r="AO55" s="83" t="s">
        <v>1895</v>
      </c>
      <c r="AP55" s="78" t="b">
        <v>1</v>
      </c>
      <c r="AQ55" s="78" t="b">
        <v>0</v>
      </c>
      <c r="AR55" s="78" t="b">
        <v>0</v>
      </c>
      <c r="AS55" s="78" t="s">
        <v>1154</v>
      </c>
      <c r="AT55" s="78">
        <v>969</v>
      </c>
      <c r="AU55" s="78"/>
      <c r="AV55" s="78" t="b">
        <v>0</v>
      </c>
      <c r="AW55" s="78" t="s">
        <v>2193</v>
      </c>
      <c r="AX55" s="83" t="s">
        <v>2246</v>
      </c>
      <c r="AY55" s="78" t="s">
        <v>65</v>
      </c>
      <c r="AZ55" s="78" t="str">
        <f>REPLACE(INDEX(GroupVertices[Group],MATCH(Vertices[[#This Row],[Vertex]],GroupVertices[Vertex],0)),1,1,"")</f>
        <v>10</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283</v>
      </c>
      <c r="B56" s="65"/>
      <c r="C56" s="65" t="s">
        <v>64</v>
      </c>
      <c r="D56" s="66">
        <v>162.0048764752356</v>
      </c>
      <c r="E56" s="68"/>
      <c r="F56" s="100" t="s">
        <v>2075</v>
      </c>
      <c r="G56" s="65"/>
      <c r="H56" s="69" t="s">
        <v>283</v>
      </c>
      <c r="I56" s="70"/>
      <c r="J56" s="70"/>
      <c r="K56" s="69" t="s">
        <v>2437</v>
      </c>
      <c r="L56" s="73">
        <v>1</v>
      </c>
      <c r="M56" s="74">
        <v>7791.61865234375</v>
      </c>
      <c r="N56" s="74">
        <v>2940.88232421875</v>
      </c>
      <c r="O56" s="75"/>
      <c r="P56" s="76"/>
      <c r="Q56" s="76"/>
      <c r="R56" s="86"/>
      <c r="S56" s="48">
        <v>1</v>
      </c>
      <c r="T56" s="48">
        <v>0</v>
      </c>
      <c r="U56" s="49">
        <v>0</v>
      </c>
      <c r="V56" s="49">
        <v>0.001686</v>
      </c>
      <c r="W56" s="49">
        <v>0.000439</v>
      </c>
      <c r="X56" s="49">
        <v>0.552918</v>
      </c>
      <c r="Y56" s="49">
        <v>0</v>
      </c>
      <c r="Z56" s="49">
        <v>0</v>
      </c>
      <c r="AA56" s="71">
        <v>56</v>
      </c>
      <c r="AB56" s="71"/>
      <c r="AC56" s="72"/>
      <c r="AD56" s="78" t="s">
        <v>1292</v>
      </c>
      <c r="AE56" s="78">
        <v>51</v>
      </c>
      <c r="AF56" s="78">
        <v>30</v>
      </c>
      <c r="AG56" s="78">
        <v>712</v>
      </c>
      <c r="AH56" s="78">
        <v>9</v>
      </c>
      <c r="AI56" s="78"/>
      <c r="AJ56" s="78" t="s">
        <v>1474</v>
      </c>
      <c r="AK56" s="78" t="s">
        <v>1636</v>
      </c>
      <c r="AL56" s="83" t="s">
        <v>1738</v>
      </c>
      <c r="AM56" s="78"/>
      <c r="AN56" s="80">
        <v>41382.93350694444</v>
      </c>
      <c r="AO56" s="83" t="s">
        <v>1896</v>
      </c>
      <c r="AP56" s="78" t="b">
        <v>1</v>
      </c>
      <c r="AQ56" s="78" t="b">
        <v>0</v>
      </c>
      <c r="AR56" s="78" t="b">
        <v>1</v>
      </c>
      <c r="AS56" s="78" t="s">
        <v>1154</v>
      </c>
      <c r="AT56" s="78">
        <v>1</v>
      </c>
      <c r="AU56" s="83" t="s">
        <v>2023</v>
      </c>
      <c r="AV56" s="78" t="b">
        <v>0</v>
      </c>
      <c r="AW56" s="78" t="s">
        <v>2193</v>
      </c>
      <c r="AX56" s="83" t="s">
        <v>2247</v>
      </c>
      <c r="AY56" s="78" t="s">
        <v>65</v>
      </c>
      <c r="AZ56" s="78" t="str">
        <f>REPLACE(INDEX(GroupVertices[Group],MATCH(Vertices[[#This Row],[Vertex]],GroupVertices[Vertex],0)),1,1,"")</f>
        <v>10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233</v>
      </c>
      <c r="B57" s="65"/>
      <c r="C57" s="65" t="s">
        <v>64</v>
      </c>
      <c r="D57" s="66">
        <v>162.00568922110818</v>
      </c>
      <c r="E57" s="68"/>
      <c r="F57" s="100" t="s">
        <v>624</v>
      </c>
      <c r="G57" s="65"/>
      <c r="H57" s="69" t="s">
        <v>233</v>
      </c>
      <c r="I57" s="70"/>
      <c r="J57" s="70"/>
      <c r="K57" s="69" t="s">
        <v>2438</v>
      </c>
      <c r="L57" s="73">
        <v>1</v>
      </c>
      <c r="M57" s="74">
        <v>912.8917846679688</v>
      </c>
      <c r="N57" s="74">
        <v>2253.794189453125</v>
      </c>
      <c r="O57" s="75"/>
      <c r="P57" s="76"/>
      <c r="Q57" s="76"/>
      <c r="R57" s="86"/>
      <c r="S57" s="48">
        <v>0</v>
      </c>
      <c r="T57" s="48">
        <v>1</v>
      </c>
      <c r="U57" s="49">
        <v>0</v>
      </c>
      <c r="V57" s="49">
        <v>0.002439</v>
      </c>
      <c r="W57" s="49">
        <v>0.005697</v>
      </c>
      <c r="X57" s="49">
        <v>0.482105</v>
      </c>
      <c r="Y57" s="49">
        <v>0</v>
      </c>
      <c r="Z57" s="49">
        <v>0</v>
      </c>
      <c r="AA57" s="71">
        <v>57</v>
      </c>
      <c r="AB57" s="71"/>
      <c r="AC57" s="72"/>
      <c r="AD57" s="78" t="s">
        <v>1293</v>
      </c>
      <c r="AE57" s="78">
        <v>27</v>
      </c>
      <c r="AF57" s="78">
        <v>35</v>
      </c>
      <c r="AG57" s="78">
        <v>89</v>
      </c>
      <c r="AH57" s="78">
        <v>0</v>
      </c>
      <c r="AI57" s="78"/>
      <c r="AJ57" s="78" t="s">
        <v>1475</v>
      </c>
      <c r="AK57" s="78" t="s">
        <v>1181</v>
      </c>
      <c r="AL57" s="83" t="s">
        <v>1739</v>
      </c>
      <c r="AM57" s="78"/>
      <c r="AN57" s="80">
        <v>43016.77290509259</v>
      </c>
      <c r="AO57" s="78"/>
      <c r="AP57" s="78" t="b">
        <v>0</v>
      </c>
      <c r="AQ57" s="78" t="b">
        <v>0</v>
      </c>
      <c r="AR57" s="78" t="b">
        <v>0</v>
      </c>
      <c r="AS57" s="78" t="s">
        <v>1154</v>
      </c>
      <c r="AT57" s="78">
        <v>0</v>
      </c>
      <c r="AU57" s="83" t="s">
        <v>2023</v>
      </c>
      <c r="AV57" s="78" t="b">
        <v>0</v>
      </c>
      <c r="AW57" s="78" t="s">
        <v>2193</v>
      </c>
      <c r="AX57" s="83" t="s">
        <v>2248</v>
      </c>
      <c r="AY57" s="78" t="s">
        <v>66</v>
      </c>
      <c r="AZ57" s="78" t="str">
        <f>REPLACE(INDEX(GroupVertices[Group],MATCH(Vertices[[#This Row],[Vertex]],GroupVertices[Vertex],0)),1,1,"")</f>
        <v>1</v>
      </c>
      <c r="BA57" s="48" t="s">
        <v>571</v>
      </c>
      <c r="BB57" s="48" t="s">
        <v>571</v>
      </c>
      <c r="BC57" s="48" t="s">
        <v>590</v>
      </c>
      <c r="BD57" s="48" t="s">
        <v>590</v>
      </c>
      <c r="BE57" s="48" t="s">
        <v>597</v>
      </c>
      <c r="BF57" s="48" t="s">
        <v>597</v>
      </c>
      <c r="BG57" s="120" t="s">
        <v>2909</v>
      </c>
      <c r="BH57" s="120" t="s">
        <v>2909</v>
      </c>
      <c r="BI57" s="120" t="s">
        <v>2947</v>
      </c>
      <c r="BJ57" s="120" t="s">
        <v>2947</v>
      </c>
      <c r="BK57" s="120">
        <v>1</v>
      </c>
      <c r="BL57" s="123">
        <v>5</v>
      </c>
      <c r="BM57" s="120">
        <v>0</v>
      </c>
      <c r="BN57" s="123">
        <v>0</v>
      </c>
      <c r="BO57" s="120">
        <v>0</v>
      </c>
      <c r="BP57" s="123">
        <v>0</v>
      </c>
      <c r="BQ57" s="120">
        <v>19</v>
      </c>
      <c r="BR57" s="123">
        <v>95</v>
      </c>
      <c r="BS57" s="120">
        <v>20</v>
      </c>
      <c r="BT57" s="2"/>
      <c r="BU57" s="3"/>
      <c r="BV57" s="3"/>
      <c r="BW57" s="3"/>
      <c r="BX57" s="3"/>
    </row>
    <row r="58" spans="1:76" ht="15">
      <c r="A58" s="64" t="s">
        <v>234</v>
      </c>
      <c r="B58" s="65"/>
      <c r="C58" s="65" t="s">
        <v>64</v>
      </c>
      <c r="D58" s="66">
        <v>162.0525033833699</v>
      </c>
      <c r="E58" s="68"/>
      <c r="F58" s="100" t="s">
        <v>625</v>
      </c>
      <c r="G58" s="65"/>
      <c r="H58" s="69" t="s">
        <v>234</v>
      </c>
      <c r="I58" s="70"/>
      <c r="J58" s="70"/>
      <c r="K58" s="69" t="s">
        <v>2439</v>
      </c>
      <c r="L58" s="73">
        <v>1058.1997811274819</v>
      </c>
      <c r="M58" s="74">
        <v>9220.9912109375</v>
      </c>
      <c r="N58" s="74">
        <v>7678.73291015625</v>
      </c>
      <c r="O58" s="75"/>
      <c r="P58" s="76"/>
      <c r="Q58" s="76"/>
      <c r="R58" s="86"/>
      <c r="S58" s="48">
        <v>0</v>
      </c>
      <c r="T58" s="48">
        <v>12</v>
      </c>
      <c r="U58" s="49">
        <v>3605.666667</v>
      </c>
      <c r="V58" s="49">
        <v>0.002577</v>
      </c>
      <c r="W58" s="49">
        <v>0.006177</v>
      </c>
      <c r="X58" s="49">
        <v>5.16407</v>
      </c>
      <c r="Y58" s="49">
        <v>0</v>
      </c>
      <c r="Z58" s="49">
        <v>0</v>
      </c>
      <c r="AA58" s="71">
        <v>58</v>
      </c>
      <c r="AB58" s="71"/>
      <c r="AC58" s="72"/>
      <c r="AD58" s="78" t="s">
        <v>1294</v>
      </c>
      <c r="AE58" s="78">
        <v>147</v>
      </c>
      <c r="AF58" s="78">
        <v>323</v>
      </c>
      <c r="AG58" s="78">
        <v>2783</v>
      </c>
      <c r="AH58" s="78">
        <v>669</v>
      </c>
      <c r="AI58" s="78"/>
      <c r="AJ58" s="78" t="s">
        <v>1476</v>
      </c>
      <c r="AK58" s="78" t="s">
        <v>1637</v>
      </c>
      <c r="AL58" s="78"/>
      <c r="AM58" s="78"/>
      <c r="AN58" s="80">
        <v>40442.65494212963</v>
      </c>
      <c r="AO58" s="83" t="s">
        <v>1897</v>
      </c>
      <c r="AP58" s="78" t="b">
        <v>0</v>
      </c>
      <c r="AQ58" s="78" t="b">
        <v>0</v>
      </c>
      <c r="AR58" s="78" t="b">
        <v>1</v>
      </c>
      <c r="AS58" s="78" t="s">
        <v>1154</v>
      </c>
      <c r="AT58" s="78">
        <v>24</v>
      </c>
      <c r="AU58" s="83" t="s">
        <v>2023</v>
      </c>
      <c r="AV58" s="78" t="b">
        <v>0</v>
      </c>
      <c r="AW58" s="78" t="s">
        <v>2193</v>
      </c>
      <c r="AX58" s="83" t="s">
        <v>2249</v>
      </c>
      <c r="AY58" s="78" t="s">
        <v>66</v>
      </c>
      <c r="AZ58" s="78" t="str">
        <f>REPLACE(INDEX(GroupVertices[Group],MATCH(Vertices[[#This Row],[Vertex]],GroupVertices[Vertex],0)),1,1,"")</f>
        <v>3</v>
      </c>
      <c r="BA58" s="48"/>
      <c r="BB58" s="48"/>
      <c r="BC58" s="48"/>
      <c r="BD58" s="48"/>
      <c r="BE58" s="48"/>
      <c r="BF58" s="48"/>
      <c r="BG58" s="120" t="s">
        <v>2910</v>
      </c>
      <c r="BH58" s="120" t="s">
        <v>2910</v>
      </c>
      <c r="BI58" s="120" t="s">
        <v>2948</v>
      </c>
      <c r="BJ58" s="120" t="s">
        <v>2948</v>
      </c>
      <c r="BK58" s="120">
        <v>0</v>
      </c>
      <c r="BL58" s="123">
        <v>0</v>
      </c>
      <c r="BM58" s="120">
        <v>0</v>
      </c>
      <c r="BN58" s="123">
        <v>0</v>
      </c>
      <c r="BO58" s="120">
        <v>0</v>
      </c>
      <c r="BP58" s="123">
        <v>0</v>
      </c>
      <c r="BQ58" s="120">
        <v>12</v>
      </c>
      <c r="BR58" s="123">
        <v>100</v>
      </c>
      <c r="BS58" s="120">
        <v>12</v>
      </c>
      <c r="BT58" s="2"/>
      <c r="BU58" s="3"/>
      <c r="BV58" s="3"/>
      <c r="BW58" s="3"/>
      <c r="BX58" s="3"/>
    </row>
    <row r="59" spans="1:76" ht="15">
      <c r="A59" s="64" t="s">
        <v>284</v>
      </c>
      <c r="B59" s="65"/>
      <c r="C59" s="65" t="s">
        <v>64</v>
      </c>
      <c r="D59" s="66">
        <v>163.55153187079165</v>
      </c>
      <c r="E59" s="68"/>
      <c r="F59" s="100" t="s">
        <v>2076</v>
      </c>
      <c r="G59" s="65"/>
      <c r="H59" s="69" t="s">
        <v>284</v>
      </c>
      <c r="I59" s="70"/>
      <c r="J59" s="70"/>
      <c r="K59" s="69" t="s">
        <v>2440</v>
      </c>
      <c r="L59" s="73">
        <v>1</v>
      </c>
      <c r="M59" s="74">
        <v>8680.3876953125</v>
      </c>
      <c r="N59" s="74">
        <v>6685.689453125</v>
      </c>
      <c r="O59" s="75"/>
      <c r="P59" s="76"/>
      <c r="Q59" s="76"/>
      <c r="R59" s="86"/>
      <c r="S59" s="48">
        <v>1</v>
      </c>
      <c r="T59" s="48">
        <v>0</v>
      </c>
      <c r="U59" s="49">
        <v>0</v>
      </c>
      <c r="V59" s="49">
        <v>0.001739</v>
      </c>
      <c r="W59" s="49">
        <v>0.000471</v>
      </c>
      <c r="X59" s="49">
        <v>0.515788</v>
      </c>
      <c r="Y59" s="49">
        <v>0</v>
      </c>
      <c r="Z59" s="49">
        <v>0</v>
      </c>
      <c r="AA59" s="71">
        <v>59</v>
      </c>
      <c r="AB59" s="71"/>
      <c r="AC59" s="72"/>
      <c r="AD59" s="78" t="s">
        <v>1295</v>
      </c>
      <c r="AE59" s="78">
        <v>830</v>
      </c>
      <c r="AF59" s="78">
        <v>9545</v>
      </c>
      <c r="AG59" s="78">
        <v>933</v>
      </c>
      <c r="AH59" s="78">
        <v>1218</v>
      </c>
      <c r="AI59" s="78"/>
      <c r="AJ59" s="78" t="s">
        <v>1477</v>
      </c>
      <c r="AK59" s="78" t="s">
        <v>1205</v>
      </c>
      <c r="AL59" s="83" t="s">
        <v>1740</v>
      </c>
      <c r="AM59" s="78"/>
      <c r="AN59" s="80">
        <v>39923.228368055556</v>
      </c>
      <c r="AO59" s="78"/>
      <c r="AP59" s="78" t="b">
        <v>1</v>
      </c>
      <c r="AQ59" s="78" t="b">
        <v>0</v>
      </c>
      <c r="AR59" s="78" t="b">
        <v>0</v>
      </c>
      <c r="AS59" s="78" t="s">
        <v>1154</v>
      </c>
      <c r="AT59" s="78">
        <v>178</v>
      </c>
      <c r="AU59" s="83" t="s">
        <v>2023</v>
      </c>
      <c r="AV59" s="78" t="b">
        <v>0</v>
      </c>
      <c r="AW59" s="78" t="s">
        <v>2193</v>
      </c>
      <c r="AX59" s="83" t="s">
        <v>2250</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285</v>
      </c>
      <c r="B60" s="65"/>
      <c r="C60" s="65" t="s">
        <v>64</v>
      </c>
      <c r="D60" s="66">
        <v>931.5425777001542</v>
      </c>
      <c r="E60" s="68"/>
      <c r="F60" s="100" t="s">
        <v>2077</v>
      </c>
      <c r="G60" s="65"/>
      <c r="H60" s="69" t="s">
        <v>285</v>
      </c>
      <c r="I60" s="70"/>
      <c r="J60" s="70"/>
      <c r="K60" s="69" t="s">
        <v>2441</v>
      </c>
      <c r="L60" s="73">
        <v>1</v>
      </c>
      <c r="M60" s="74">
        <v>8739.2822265625</v>
      </c>
      <c r="N60" s="74">
        <v>8917.501953125</v>
      </c>
      <c r="O60" s="75"/>
      <c r="P60" s="76"/>
      <c r="Q60" s="76"/>
      <c r="R60" s="86"/>
      <c r="S60" s="48">
        <v>1</v>
      </c>
      <c r="T60" s="48">
        <v>0</v>
      </c>
      <c r="U60" s="49">
        <v>0</v>
      </c>
      <c r="V60" s="49">
        <v>0.001739</v>
      </c>
      <c r="W60" s="49">
        <v>0.000471</v>
      </c>
      <c r="X60" s="49">
        <v>0.515788</v>
      </c>
      <c r="Y60" s="49">
        <v>0</v>
      </c>
      <c r="Z60" s="49">
        <v>0</v>
      </c>
      <c r="AA60" s="71">
        <v>60</v>
      </c>
      <c r="AB60" s="71"/>
      <c r="AC60" s="72"/>
      <c r="AD60" s="78" t="s">
        <v>1296</v>
      </c>
      <c r="AE60" s="78">
        <v>3879</v>
      </c>
      <c r="AF60" s="78">
        <v>4734214</v>
      </c>
      <c r="AG60" s="78">
        <v>43864</v>
      </c>
      <c r="AH60" s="78">
        <v>579</v>
      </c>
      <c r="AI60" s="78"/>
      <c r="AJ60" s="78" t="s">
        <v>1478</v>
      </c>
      <c r="AK60" s="78"/>
      <c r="AL60" s="83" t="s">
        <v>1741</v>
      </c>
      <c r="AM60" s="78"/>
      <c r="AN60" s="80">
        <v>39800.167905092596</v>
      </c>
      <c r="AO60" s="83" t="s">
        <v>1898</v>
      </c>
      <c r="AP60" s="78" t="b">
        <v>0</v>
      </c>
      <c r="AQ60" s="78" t="b">
        <v>0</v>
      </c>
      <c r="AR60" s="78" t="b">
        <v>0</v>
      </c>
      <c r="AS60" s="78" t="s">
        <v>1154</v>
      </c>
      <c r="AT60" s="78">
        <v>20494</v>
      </c>
      <c r="AU60" s="83" t="s">
        <v>2023</v>
      </c>
      <c r="AV60" s="78" t="b">
        <v>1</v>
      </c>
      <c r="AW60" s="78" t="s">
        <v>2193</v>
      </c>
      <c r="AX60" s="83" t="s">
        <v>2251</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286</v>
      </c>
      <c r="B61" s="65"/>
      <c r="C61" s="65" t="s">
        <v>64</v>
      </c>
      <c r="D61" s="66">
        <v>192.88775669142987</v>
      </c>
      <c r="E61" s="68"/>
      <c r="F61" s="100" t="s">
        <v>2078</v>
      </c>
      <c r="G61" s="65"/>
      <c r="H61" s="69" t="s">
        <v>286</v>
      </c>
      <c r="I61" s="70"/>
      <c r="J61" s="70"/>
      <c r="K61" s="69" t="s">
        <v>2442</v>
      </c>
      <c r="L61" s="73">
        <v>1</v>
      </c>
      <c r="M61" s="74">
        <v>8641.111328125</v>
      </c>
      <c r="N61" s="74">
        <v>7829.5595703125</v>
      </c>
      <c r="O61" s="75"/>
      <c r="P61" s="76"/>
      <c r="Q61" s="76"/>
      <c r="R61" s="86"/>
      <c r="S61" s="48">
        <v>1</v>
      </c>
      <c r="T61" s="48">
        <v>0</v>
      </c>
      <c r="U61" s="49">
        <v>0</v>
      </c>
      <c r="V61" s="49">
        <v>0.001739</v>
      </c>
      <c r="W61" s="49">
        <v>0.000471</v>
      </c>
      <c r="X61" s="49">
        <v>0.515788</v>
      </c>
      <c r="Y61" s="49">
        <v>0</v>
      </c>
      <c r="Z61" s="49">
        <v>0</v>
      </c>
      <c r="AA61" s="71">
        <v>61</v>
      </c>
      <c r="AB61" s="71"/>
      <c r="AC61" s="72"/>
      <c r="AD61" s="78" t="s">
        <v>1297</v>
      </c>
      <c r="AE61" s="78">
        <v>27113</v>
      </c>
      <c r="AF61" s="78">
        <v>190021</v>
      </c>
      <c r="AG61" s="78">
        <v>71229</v>
      </c>
      <c r="AH61" s="78">
        <v>54958</v>
      </c>
      <c r="AI61" s="78"/>
      <c r="AJ61" s="78" t="s">
        <v>1479</v>
      </c>
      <c r="AK61" s="78" t="s">
        <v>1638</v>
      </c>
      <c r="AL61" s="83" t="s">
        <v>1742</v>
      </c>
      <c r="AM61" s="78"/>
      <c r="AN61" s="80">
        <v>39904.52159722222</v>
      </c>
      <c r="AO61" s="83" t="s">
        <v>1899</v>
      </c>
      <c r="AP61" s="78" t="b">
        <v>0</v>
      </c>
      <c r="AQ61" s="78" t="b">
        <v>0</v>
      </c>
      <c r="AR61" s="78" t="b">
        <v>1</v>
      </c>
      <c r="AS61" s="78" t="s">
        <v>1154</v>
      </c>
      <c r="AT61" s="78">
        <v>2304</v>
      </c>
      <c r="AU61" s="83" t="s">
        <v>2023</v>
      </c>
      <c r="AV61" s="78" t="b">
        <v>1</v>
      </c>
      <c r="AW61" s="78" t="s">
        <v>2193</v>
      </c>
      <c r="AX61" s="83" t="s">
        <v>2252</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287</v>
      </c>
      <c r="B62" s="65"/>
      <c r="C62" s="65" t="s">
        <v>64</v>
      </c>
      <c r="D62" s="66">
        <v>178.93876182918643</v>
      </c>
      <c r="E62" s="68"/>
      <c r="F62" s="100" t="s">
        <v>2079</v>
      </c>
      <c r="G62" s="65"/>
      <c r="H62" s="69" t="s">
        <v>287</v>
      </c>
      <c r="I62" s="70"/>
      <c r="J62" s="70"/>
      <c r="K62" s="69" t="s">
        <v>2443</v>
      </c>
      <c r="L62" s="73">
        <v>1</v>
      </c>
      <c r="M62" s="74">
        <v>8936.5869140625</v>
      </c>
      <c r="N62" s="74">
        <v>5955.25</v>
      </c>
      <c r="O62" s="75"/>
      <c r="P62" s="76"/>
      <c r="Q62" s="76"/>
      <c r="R62" s="86"/>
      <c r="S62" s="48">
        <v>1</v>
      </c>
      <c r="T62" s="48">
        <v>0</v>
      </c>
      <c r="U62" s="49">
        <v>0</v>
      </c>
      <c r="V62" s="49">
        <v>0.001739</v>
      </c>
      <c r="W62" s="49">
        <v>0.000471</v>
      </c>
      <c r="X62" s="49">
        <v>0.515788</v>
      </c>
      <c r="Y62" s="49">
        <v>0</v>
      </c>
      <c r="Z62" s="49">
        <v>0</v>
      </c>
      <c r="AA62" s="71">
        <v>62</v>
      </c>
      <c r="AB62" s="71"/>
      <c r="AC62" s="72"/>
      <c r="AD62" s="78" t="s">
        <v>1298</v>
      </c>
      <c r="AE62" s="78">
        <v>1380</v>
      </c>
      <c r="AF62" s="78">
        <v>104207</v>
      </c>
      <c r="AG62" s="78">
        <v>5675</v>
      </c>
      <c r="AH62" s="78">
        <v>3873</v>
      </c>
      <c r="AI62" s="78"/>
      <c r="AJ62" s="78" t="s">
        <v>1480</v>
      </c>
      <c r="AK62" s="78" t="s">
        <v>1201</v>
      </c>
      <c r="AL62" s="83" t="s">
        <v>1743</v>
      </c>
      <c r="AM62" s="78"/>
      <c r="AN62" s="80">
        <v>39930.938310185185</v>
      </c>
      <c r="AO62" s="83" t="s">
        <v>1900</v>
      </c>
      <c r="AP62" s="78" t="b">
        <v>0</v>
      </c>
      <c r="AQ62" s="78" t="b">
        <v>0</v>
      </c>
      <c r="AR62" s="78" t="b">
        <v>1</v>
      </c>
      <c r="AS62" s="78" t="s">
        <v>1154</v>
      </c>
      <c r="AT62" s="78">
        <v>1102</v>
      </c>
      <c r="AU62" s="83" t="s">
        <v>2025</v>
      </c>
      <c r="AV62" s="78" t="b">
        <v>1</v>
      </c>
      <c r="AW62" s="78" t="s">
        <v>2193</v>
      </c>
      <c r="AX62" s="83" t="s">
        <v>2253</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288</v>
      </c>
      <c r="B63" s="65"/>
      <c r="C63" s="65" t="s">
        <v>64</v>
      </c>
      <c r="D63" s="66">
        <v>174.837808705226</v>
      </c>
      <c r="E63" s="68"/>
      <c r="F63" s="100" t="s">
        <v>2080</v>
      </c>
      <c r="G63" s="65"/>
      <c r="H63" s="69" t="s">
        <v>288</v>
      </c>
      <c r="I63" s="70"/>
      <c r="J63" s="70"/>
      <c r="K63" s="69" t="s">
        <v>2444</v>
      </c>
      <c r="L63" s="73">
        <v>1</v>
      </c>
      <c r="M63" s="74">
        <v>9253.33203125</v>
      </c>
      <c r="N63" s="74">
        <v>5599.43994140625</v>
      </c>
      <c r="O63" s="75"/>
      <c r="P63" s="76"/>
      <c r="Q63" s="76"/>
      <c r="R63" s="86"/>
      <c r="S63" s="48">
        <v>1</v>
      </c>
      <c r="T63" s="48">
        <v>0</v>
      </c>
      <c r="U63" s="49">
        <v>0</v>
      </c>
      <c r="V63" s="49">
        <v>0.001739</v>
      </c>
      <c r="W63" s="49">
        <v>0.000471</v>
      </c>
      <c r="X63" s="49">
        <v>0.515788</v>
      </c>
      <c r="Y63" s="49">
        <v>0</v>
      </c>
      <c r="Z63" s="49">
        <v>0</v>
      </c>
      <c r="AA63" s="71">
        <v>63</v>
      </c>
      <c r="AB63" s="71"/>
      <c r="AC63" s="72"/>
      <c r="AD63" s="78" t="s">
        <v>1299</v>
      </c>
      <c r="AE63" s="78">
        <v>26671</v>
      </c>
      <c r="AF63" s="78">
        <v>78978</v>
      </c>
      <c r="AG63" s="78">
        <v>30070</v>
      </c>
      <c r="AH63" s="78">
        <v>31614</v>
      </c>
      <c r="AI63" s="78"/>
      <c r="AJ63" s="78" t="s">
        <v>1481</v>
      </c>
      <c r="AK63" s="78" t="s">
        <v>1179</v>
      </c>
      <c r="AL63" s="83" t="s">
        <v>1744</v>
      </c>
      <c r="AM63" s="78"/>
      <c r="AN63" s="80">
        <v>39843.38700231481</v>
      </c>
      <c r="AO63" s="83" t="s">
        <v>1901</v>
      </c>
      <c r="AP63" s="78" t="b">
        <v>0</v>
      </c>
      <c r="AQ63" s="78" t="b">
        <v>0</v>
      </c>
      <c r="AR63" s="78" t="b">
        <v>1</v>
      </c>
      <c r="AS63" s="78" t="s">
        <v>1154</v>
      </c>
      <c r="AT63" s="78">
        <v>1858</v>
      </c>
      <c r="AU63" s="83" t="s">
        <v>2027</v>
      </c>
      <c r="AV63" s="78" t="b">
        <v>1</v>
      </c>
      <c r="AW63" s="78" t="s">
        <v>2193</v>
      </c>
      <c r="AX63" s="83" t="s">
        <v>2254</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289</v>
      </c>
      <c r="B64" s="65"/>
      <c r="C64" s="65" t="s">
        <v>64</v>
      </c>
      <c r="D64" s="66">
        <v>162.87012573120458</v>
      </c>
      <c r="E64" s="68"/>
      <c r="F64" s="100" t="s">
        <v>2081</v>
      </c>
      <c r="G64" s="65"/>
      <c r="H64" s="69" t="s">
        <v>289</v>
      </c>
      <c r="I64" s="70"/>
      <c r="J64" s="70"/>
      <c r="K64" s="69" t="s">
        <v>2445</v>
      </c>
      <c r="L64" s="73">
        <v>1</v>
      </c>
      <c r="M64" s="74">
        <v>9018.71875</v>
      </c>
      <c r="N64" s="74">
        <v>9587.4697265625</v>
      </c>
      <c r="O64" s="75"/>
      <c r="P64" s="76"/>
      <c r="Q64" s="76"/>
      <c r="R64" s="86"/>
      <c r="S64" s="48">
        <v>1</v>
      </c>
      <c r="T64" s="48">
        <v>0</v>
      </c>
      <c r="U64" s="49">
        <v>0</v>
      </c>
      <c r="V64" s="49">
        <v>0.001739</v>
      </c>
      <c r="W64" s="49">
        <v>0.000471</v>
      </c>
      <c r="X64" s="49">
        <v>0.515788</v>
      </c>
      <c r="Y64" s="49">
        <v>0</v>
      </c>
      <c r="Z64" s="49">
        <v>0</v>
      </c>
      <c r="AA64" s="71">
        <v>64</v>
      </c>
      <c r="AB64" s="71"/>
      <c r="AC64" s="72"/>
      <c r="AD64" s="78" t="s">
        <v>1300</v>
      </c>
      <c r="AE64" s="78">
        <v>91</v>
      </c>
      <c r="AF64" s="78">
        <v>5353</v>
      </c>
      <c r="AG64" s="78">
        <v>329</v>
      </c>
      <c r="AH64" s="78">
        <v>1</v>
      </c>
      <c r="AI64" s="78"/>
      <c r="AJ64" s="78" t="s">
        <v>1482</v>
      </c>
      <c r="AK64" s="78" t="s">
        <v>1639</v>
      </c>
      <c r="AL64" s="83" t="s">
        <v>1745</v>
      </c>
      <c r="AM64" s="78"/>
      <c r="AN64" s="80">
        <v>39789.81951388889</v>
      </c>
      <c r="AO64" s="83" t="s">
        <v>1902</v>
      </c>
      <c r="AP64" s="78" t="b">
        <v>0</v>
      </c>
      <c r="AQ64" s="78" t="b">
        <v>0</v>
      </c>
      <c r="AR64" s="78" t="b">
        <v>1</v>
      </c>
      <c r="AS64" s="78" t="s">
        <v>1154</v>
      </c>
      <c r="AT64" s="78">
        <v>151</v>
      </c>
      <c r="AU64" s="83" t="s">
        <v>2025</v>
      </c>
      <c r="AV64" s="78" t="b">
        <v>0</v>
      </c>
      <c r="AW64" s="78" t="s">
        <v>2193</v>
      </c>
      <c r="AX64" s="83" t="s">
        <v>2255</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290</v>
      </c>
      <c r="B65" s="65"/>
      <c r="C65" s="65" t="s">
        <v>64</v>
      </c>
      <c r="D65" s="66">
        <v>162.0312094415078</v>
      </c>
      <c r="E65" s="68"/>
      <c r="F65" s="100" t="s">
        <v>2082</v>
      </c>
      <c r="G65" s="65"/>
      <c r="H65" s="69" t="s">
        <v>290</v>
      </c>
      <c r="I65" s="70"/>
      <c r="J65" s="70"/>
      <c r="K65" s="69" t="s">
        <v>2446</v>
      </c>
      <c r="L65" s="73">
        <v>1</v>
      </c>
      <c r="M65" s="74">
        <v>9774.85546875</v>
      </c>
      <c r="N65" s="74">
        <v>6920.51806640625</v>
      </c>
      <c r="O65" s="75"/>
      <c r="P65" s="76"/>
      <c r="Q65" s="76"/>
      <c r="R65" s="86"/>
      <c r="S65" s="48">
        <v>1</v>
      </c>
      <c r="T65" s="48">
        <v>0</v>
      </c>
      <c r="U65" s="49">
        <v>0</v>
      </c>
      <c r="V65" s="49">
        <v>0.001739</v>
      </c>
      <c r="W65" s="49">
        <v>0.000471</v>
      </c>
      <c r="X65" s="49">
        <v>0.515788</v>
      </c>
      <c r="Y65" s="49">
        <v>0</v>
      </c>
      <c r="Z65" s="49">
        <v>0</v>
      </c>
      <c r="AA65" s="71">
        <v>65</v>
      </c>
      <c r="AB65" s="71"/>
      <c r="AC65" s="72"/>
      <c r="AD65" s="78" t="s">
        <v>1301</v>
      </c>
      <c r="AE65" s="78">
        <v>282</v>
      </c>
      <c r="AF65" s="78">
        <v>192</v>
      </c>
      <c r="AG65" s="78">
        <v>720</v>
      </c>
      <c r="AH65" s="78">
        <v>20</v>
      </c>
      <c r="AI65" s="78"/>
      <c r="AJ65" s="78" t="s">
        <v>1483</v>
      </c>
      <c r="AK65" s="78" t="s">
        <v>1640</v>
      </c>
      <c r="AL65" s="83" t="s">
        <v>1746</v>
      </c>
      <c r="AM65" s="78"/>
      <c r="AN65" s="80">
        <v>41897.857256944444</v>
      </c>
      <c r="AO65" s="83" t="s">
        <v>1903</v>
      </c>
      <c r="AP65" s="78" t="b">
        <v>1</v>
      </c>
      <c r="AQ65" s="78" t="b">
        <v>0</v>
      </c>
      <c r="AR65" s="78" t="b">
        <v>1</v>
      </c>
      <c r="AS65" s="78" t="s">
        <v>1154</v>
      </c>
      <c r="AT65" s="78">
        <v>13</v>
      </c>
      <c r="AU65" s="83" t="s">
        <v>2023</v>
      </c>
      <c r="AV65" s="78" t="b">
        <v>0</v>
      </c>
      <c r="AW65" s="78" t="s">
        <v>2193</v>
      </c>
      <c r="AX65" s="83" t="s">
        <v>2256</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291</v>
      </c>
      <c r="B66" s="65"/>
      <c r="C66" s="65" t="s">
        <v>64</v>
      </c>
      <c r="D66" s="66">
        <v>162.58306388900257</v>
      </c>
      <c r="E66" s="68"/>
      <c r="F66" s="100" t="s">
        <v>2083</v>
      </c>
      <c r="G66" s="65"/>
      <c r="H66" s="69" t="s">
        <v>291</v>
      </c>
      <c r="I66" s="70"/>
      <c r="J66" s="70"/>
      <c r="K66" s="69" t="s">
        <v>2447</v>
      </c>
      <c r="L66" s="73">
        <v>1</v>
      </c>
      <c r="M66" s="74">
        <v>9649.244140625</v>
      </c>
      <c r="N66" s="74">
        <v>9096.3095703125</v>
      </c>
      <c r="O66" s="75"/>
      <c r="P66" s="76"/>
      <c r="Q66" s="76"/>
      <c r="R66" s="86"/>
      <c r="S66" s="48">
        <v>1</v>
      </c>
      <c r="T66" s="48">
        <v>0</v>
      </c>
      <c r="U66" s="49">
        <v>0</v>
      </c>
      <c r="V66" s="49">
        <v>0.001739</v>
      </c>
      <c r="W66" s="49">
        <v>0.000471</v>
      </c>
      <c r="X66" s="49">
        <v>0.515788</v>
      </c>
      <c r="Y66" s="49">
        <v>0</v>
      </c>
      <c r="Z66" s="49">
        <v>0</v>
      </c>
      <c r="AA66" s="71">
        <v>66</v>
      </c>
      <c r="AB66" s="71"/>
      <c r="AC66" s="72"/>
      <c r="AD66" s="78" t="s">
        <v>1302</v>
      </c>
      <c r="AE66" s="78">
        <v>495</v>
      </c>
      <c r="AF66" s="78">
        <v>3587</v>
      </c>
      <c r="AG66" s="78">
        <v>859</v>
      </c>
      <c r="AH66" s="78">
        <v>1162</v>
      </c>
      <c r="AI66" s="78"/>
      <c r="AJ66" s="78" t="s">
        <v>1484</v>
      </c>
      <c r="AK66" s="78" t="s">
        <v>1641</v>
      </c>
      <c r="AL66" s="83" t="s">
        <v>1747</v>
      </c>
      <c r="AM66" s="78"/>
      <c r="AN66" s="80">
        <v>40931.576944444445</v>
      </c>
      <c r="AO66" s="83" t="s">
        <v>1904</v>
      </c>
      <c r="AP66" s="78" t="b">
        <v>0</v>
      </c>
      <c r="AQ66" s="78" t="b">
        <v>0</v>
      </c>
      <c r="AR66" s="78" t="b">
        <v>1</v>
      </c>
      <c r="AS66" s="78" t="s">
        <v>1154</v>
      </c>
      <c r="AT66" s="78">
        <v>54</v>
      </c>
      <c r="AU66" s="83" t="s">
        <v>2031</v>
      </c>
      <c r="AV66" s="78" t="b">
        <v>0</v>
      </c>
      <c r="AW66" s="78" t="s">
        <v>2193</v>
      </c>
      <c r="AX66" s="83" t="s">
        <v>2257</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292</v>
      </c>
      <c r="B67" s="65"/>
      <c r="C67" s="65" t="s">
        <v>64</v>
      </c>
      <c r="D67" s="66">
        <v>549.699449679877</v>
      </c>
      <c r="E67" s="68"/>
      <c r="F67" s="100" t="s">
        <v>2084</v>
      </c>
      <c r="G67" s="65"/>
      <c r="H67" s="69" t="s">
        <v>292</v>
      </c>
      <c r="I67" s="70"/>
      <c r="J67" s="70"/>
      <c r="K67" s="69" t="s">
        <v>2448</v>
      </c>
      <c r="L67" s="73">
        <v>1</v>
      </c>
      <c r="M67" s="74">
        <v>9354.9345703125</v>
      </c>
      <c r="N67" s="74">
        <v>9636.7421875</v>
      </c>
      <c r="O67" s="75"/>
      <c r="P67" s="76"/>
      <c r="Q67" s="76"/>
      <c r="R67" s="86"/>
      <c r="S67" s="48">
        <v>1</v>
      </c>
      <c r="T67" s="48">
        <v>0</v>
      </c>
      <c r="U67" s="49">
        <v>0</v>
      </c>
      <c r="V67" s="49">
        <v>0.001739</v>
      </c>
      <c r="W67" s="49">
        <v>0.000471</v>
      </c>
      <c r="X67" s="49">
        <v>0.515788</v>
      </c>
      <c r="Y67" s="49">
        <v>0</v>
      </c>
      <c r="Z67" s="49">
        <v>0</v>
      </c>
      <c r="AA67" s="71">
        <v>67</v>
      </c>
      <c r="AB67" s="71"/>
      <c r="AC67" s="72"/>
      <c r="AD67" s="78" t="s">
        <v>1303</v>
      </c>
      <c r="AE67" s="78">
        <v>219</v>
      </c>
      <c r="AF67" s="78">
        <v>2385121</v>
      </c>
      <c r="AG67" s="78">
        <v>4196</v>
      </c>
      <c r="AH67" s="78">
        <v>198</v>
      </c>
      <c r="AI67" s="78"/>
      <c r="AJ67" s="78" t="s">
        <v>1485</v>
      </c>
      <c r="AK67" s="78" t="s">
        <v>1642</v>
      </c>
      <c r="AL67" s="83" t="s">
        <v>1748</v>
      </c>
      <c r="AM67" s="78"/>
      <c r="AN67" s="80">
        <v>39798.83181712963</v>
      </c>
      <c r="AO67" s="83" t="s">
        <v>1905</v>
      </c>
      <c r="AP67" s="78" t="b">
        <v>0</v>
      </c>
      <c r="AQ67" s="78" t="b">
        <v>0</v>
      </c>
      <c r="AR67" s="78" t="b">
        <v>1</v>
      </c>
      <c r="AS67" s="78" t="s">
        <v>1154</v>
      </c>
      <c r="AT67" s="78">
        <v>15673</v>
      </c>
      <c r="AU67" s="83" t="s">
        <v>2023</v>
      </c>
      <c r="AV67" s="78" t="b">
        <v>1</v>
      </c>
      <c r="AW67" s="78" t="s">
        <v>2193</v>
      </c>
      <c r="AX67" s="83" t="s">
        <v>2258</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235</v>
      </c>
      <c r="B68" s="65"/>
      <c r="C68" s="65" t="s">
        <v>64</v>
      </c>
      <c r="D68" s="66">
        <v>162.00763981120244</v>
      </c>
      <c r="E68" s="68"/>
      <c r="F68" s="100" t="s">
        <v>626</v>
      </c>
      <c r="G68" s="65"/>
      <c r="H68" s="69" t="s">
        <v>235</v>
      </c>
      <c r="I68" s="70"/>
      <c r="J68" s="70"/>
      <c r="K68" s="69" t="s">
        <v>2449</v>
      </c>
      <c r="L68" s="73">
        <v>1</v>
      </c>
      <c r="M68" s="74">
        <v>506.2137451171875</v>
      </c>
      <c r="N68" s="74">
        <v>4217.59716796875</v>
      </c>
      <c r="O68" s="75"/>
      <c r="P68" s="76"/>
      <c r="Q68" s="76"/>
      <c r="R68" s="86"/>
      <c r="S68" s="48">
        <v>0</v>
      </c>
      <c r="T68" s="48">
        <v>1</v>
      </c>
      <c r="U68" s="49">
        <v>0</v>
      </c>
      <c r="V68" s="49">
        <v>0.002439</v>
      </c>
      <c r="W68" s="49">
        <v>0.005697</v>
      </c>
      <c r="X68" s="49">
        <v>0.482105</v>
      </c>
      <c r="Y68" s="49">
        <v>0</v>
      </c>
      <c r="Z68" s="49">
        <v>0</v>
      </c>
      <c r="AA68" s="71">
        <v>68</v>
      </c>
      <c r="AB68" s="71"/>
      <c r="AC68" s="72"/>
      <c r="AD68" s="78" t="s">
        <v>1304</v>
      </c>
      <c r="AE68" s="78">
        <v>134</v>
      </c>
      <c r="AF68" s="78">
        <v>47</v>
      </c>
      <c r="AG68" s="78">
        <v>724</v>
      </c>
      <c r="AH68" s="78">
        <v>102</v>
      </c>
      <c r="AI68" s="78"/>
      <c r="AJ68" s="78"/>
      <c r="AK68" s="78" t="s">
        <v>1643</v>
      </c>
      <c r="AL68" s="78"/>
      <c r="AM68" s="78"/>
      <c r="AN68" s="80">
        <v>40839.93512731481</v>
      </c>
      <c r="AO68" s="83" t="s">
        <v>1906</v>
      </c>
      <c r="AP68" s="78" t="b">
        <v>1</v>
      </c>
      <c r="AQ68" s="78" t="b">
        <v>0</v>
      </c>
      <c r="AR68" s="78" t="b">
        <v>0</v>
      </c>
      <c r="AS68" s="78" t="s">
        <v>1154</v>
      </c>
      <c r="AT68" s="78">
        <v>0</v>
      </c>
      <c r="AU68" s="83" t="s">
        <v>2023</v>
      </c>
      <c r="AV68" s="78" t="b">
        <v>0</v>
      </c>
      <c r="AW68" s="78" t="s">
        <v>2193</v>
      </c>
      <c r="AX68" s="83" t="s">
        <v>2259</v>
      </c>
      <c r="AY68" s="78" t="s">
        <v>66</v>
      </c>
      <c r="AZ68" s="78" t="str">
        <f>REPLACE(INDEX(GroupVertices[Group],MATCH(Vertices[[#This Row],[Vertex]],GroupVertices[Vertex],0)),1,1,"")</f>
        <v>1</v>
      </c>
      <c r="BA68" s="48"/>
      <c r="BB68" s="48"/>
      <c r="BC68" s="48"/>
      <c r="BD68" s="48"/>
      <c r="BE68" s="48"/>
      <c r="BF68" s="48"/>
      <c r="BG68" s="120" t="s">
        <v>2911</v>
      </c>
      <c r="BH68" s="120" t="s">
        <v>2911</v>
      </c>
      <c r="BI68" s="120" t="s">
        <v>2949</v>
      </c>
      <c r="BJ68" s="120" t="s">
        <v>2949</v>
      </c>
      <c r="BK68" s="120">
        <v>0</v>
      </c>
      <c r="BL68" s="123">
        <v>0</v>
      </c>
      <c r="BM68" s="120">
        <v>1</v>
      </c>
      <c r="BN68" s="123">
        <v>6.666666666666667</v>
      </c>
      <c r="BO68" s="120">
        <v>0</v>
      </c>
      <c r="BP68" s="123">
        <v>0</v>
      </c>
      <c r="BQ68" s="120">
        <v>14</v>
      </c>
      <c r="BR68" s="123">
        <v>93.33333333333333</v>
      </c>
      <c r="BS68" s="120">
        <v>15</v>
      </c>
      <c r="BT68" s="2"/>
      <c r="BU68" s="3"/>
      <c r="BV68" s="3"/>
      <c r="BW68" s="3"/>
      <c r="BX68" s="3"/>
    </row>
    <row r="69" spans="1:76" ht="15">
      <c r="A69" s="64" t="s">
        <v>236</v>
      </c>
      <c r="B69" s="65"/>
      <c r="C69" s="65" t="s">
        <v>64</v>
      </c>
      <c r="D69" s="66">
        <v>162.00032509834904</v>
      </c>
      <c r="E69" s="68"/>
      <c r="F69" s="100" t="s">
        <v>627</v>
      </c>
      <c r="G69" s="65"/>
      <c r="H69" s="69" t="s">
        <v>236</v>
      </c>
      <c r="I69" s="70"/>
      <c r="J69" s="70"/>
      <c r="K69" s="69" t="s">
        <v>2450</v>
      </c>
      <c r="L69" s="73">
        <v>1</v>
      </c>
      <c r="M69" s="74">
        <v>7381.37890625</v>
      </c>
      <c r="N69" s="74">
        <v>5089.9990234375</v>
      </c>
      <c r="O69" s="75"/>
      <c r="P69" s="76"/>
      <c r="Q69" s="76"/>
      <c r="R69" s="86"/>
      <c r="S69" s="48">
        <v>0</v>
      </c>
      <c r="T69" s="48">
        <v>2</v>
      </c>
      <c r="U69" s="49">
        <v>0</v>
      </c>
      <c r="V69" s="49">
        <v>0.002445</v>
      </c>
      <c r="W69" s="49">
        <v>0.006315</v>
      </c>
      <c r="X69" s="49">
        <v>0.787461</v>
      </c>
      <c r="Y69" s="49">
        <v>1</v>
      </c>
      <c r="Z69" s="49">
        <v>0</v>
      </c>
      <c r="AA69" s="71">
        <v>69</v>
      </c>
      <c r="AB69" s="71"/>
      <c r="AC69" s="72"/>
      <c r="AD69" s="78" t="s">
        <v>1305</v>
      </c>
      <c r="AE69" s="78">
        <v>37</v>
      </c>
      <c r="AF69" s="78">
        <v>2</v>
      </c>
      <c r="AG69" s="78">
        <v>3</v>
      </c>
      <c r="AH69" s="78">
        <v>1</v>
      </c>
      <c r="AI69" s="78"/>
      <c r="AJ69" s="78"/>
      <c r="AK69" s="78"/>
      <c r="AL69" s="78"/>
      <c r="AM69" s="78"/>
      <c r="AN69" s="80">
        <v>40714.7859375</v>
      </c>
      <c r="AO69" s="78"/>
      <c r="AP69" s="78" t="b">
        <v>1</v>
      </c>
      <c r="AQ69" s="78" t="b">
        <v>0</v>
      </c>
      <c r="AR69" s="78" t="b">
        <v>0</v>
      </c>
      <c r="AS69" s="78" t="s">
        <v>1154</v>
      </c>
      <c r="AT69" s="78">
        <v>0</v>
      </c>
      <c r="AU69" s="83" t="s">
        <v>2023</v>
      </c>
      <c r="AV69" s="78" t="b">
        <v>0</v>
      </c>
      <c r="AW69" s="78" t="s">
        <v>2193</v>
      </c>
      <c r="AX69" s="83" t="s">
        <v>2260</v>
      </c>
      <c r="AY69" s="78" t="s">
        <v>66</v>
      </c>
      <c r="AZ69" s="78" t="str">
        <f>REPLACE(INDEX(GroupVertices[Group],MATCH(Vertices[[#This Row],[Vertex]],GroupVertices[Vertex],0)),1,1,"")</f>
        <v>6</v>
      </c>
      <c r="BA69" s="48"/>
      <c r="BB69" s="48"/>
      <c r="BC69" s="48"/>
      <c r="BD69" s="48"/>
      <c r="BE69" s="48"/>
      <c r="BF69" s="48"/>
      <c r="BG69" s="120" t="s">
        <v>2900</v>
      </c>
      <c r="BH69" s="120" t="s">
        <v>2900</v>
      </c>
      <c r="BI69" s="120" t="s">
        <v>2816</v>
      </c>
      <c r="BJ69" s="120" t="s">
        <v>2816</v>
      </c>
      <c r="BK69" s="120">
        <v>0</v>
      </c>
      <c r="BL69" s="123">
        <v>0</v>
      </c>
      <c r="BM69" s="120">
        <v>0</v>
      </c>
      <c r="BN69" s="123">
        <v>0</v>
      </c>
      <c r="BO69" s="120">
        <v>0</v>
      </c>
      <c r="BP69" s="123">
        <v>0</v>
      </c>
      <c r="BQ69" s="120">
        <v>20</v>
      </c>
      <c r="BR69" s="123">
        <v>100</v>
      </c>
      <c r="BS69" s="120">
        <v>20</v>
      </c>
      <c r="BT69" s="2"/>
      <c r="BU69" s="3"/>
      <c r="BV69" s="3"/>
      <c r="BW69" s="3"/>
      <c r="BX69" s="3"/>
    </row>
    <row r="70" spans="1:76" ht="15">
      <c r="A70" s="64" t="s">
        <v>237</v>
      </c>
      <c r="B70" s="65"/>
      <c r="C70" s="65" t="s">
        <v>64</v>
      </c>
      <c r="D70" s="66">
        <v>162.0367361134415</v>
      </c>
      <c r="E70" s="68"/>
      <c r="F70" s="100" t="s">
        <v>628</v>
      </c>
      <c r="G70" s="65"/>
      <c r="H70" s="69" t="s">
        <v>237</v>
      </c>
      <c r="I70" s="70"/>
      <c r="J70" s="70"/>
      <c r="K70" s="69" t="s">
        <v>2451</v>
      </c>
      <c r="L70" s="73">
        <v>1</v>
      </c>
      <c r="M70" s="74">
        <v>2803.624755859375</v>
      </c>
      <c r="N70" s="74">
        <v>505.7154541015625</v>
      </c>
      <c r="O70" s="75"/>
      <c r="P70" s="76"/>
      <c r="Q70" s="76"/>
      <c r="R70" s="86"/>
      <c r="S70" s="48">
        <v>0</v>
      </c>
      <c r="T70" s="48">
        <v>1</v>
      </c>
      <c r="U70" s="49">
        <v>0</v>
      </c>
      <c r="V70" s="49">
        <v>0.002439</v>
      </c>
      <c r="W70" s="49">
        <v>0.005697</v>
      </c>
      <c r="X70" s="49">
        <v>0.482105</v>
      </c>
      <c r="Y70" s="49">
        <v>0</v>
      </c>
      <c r="Z70" s="49">
        <v>0</v>
      </c>
      <c r="AA70" s="71">
        <v>70</v>
      </c>
      <c r="AB70" s="71"/>
      <c r="AC70" s="72"/>
      <c r="AD70" s="78" t="s">
        <v>1306</v>
      </c>
      <c r="AE70" s="78">
        <v>283</v>
      </c>
      <c r="AF70" s="78">
        <v>226</v>
      </c>
      <c r="AG70" s="78">
        <v>3015</v>
      </c>
      <c r="AH70" s="78">
        <v>2750</v>
      </c>
      <c r="AI70" s="78"/>
      <c r="AJ70" s="78" t="s">
        <v>1486</v>
      </c>
      <c r="AK70" s="78" t="s">
        <v>1179</v>
      </c>
      <c r="AL70" s="83" t="s">
        <v>1749</v>
      </c>
      <c r="AM70" s="78"/>
      <c r="AN70" s="80">
        <v>43303.246157407404</v>
      </c>
      <c r="AO70" s="83" t="s">
        <v>1907</v>
      </c>
      <c r="AP70" s="78" t="b">
        <v>0</v>
      </c>
      <c r="AQ70" s="78" t="b">
        <v>0</v>
      </c>
      <c r="AR70" s="78" t="b">
        <v>1</v>
      </c>
      <c r="AS70" s="78" t="s">
        <v>1154</v>
      </c>
      <c r="AT70" s="78">
        <v>3</v>
      </c>
      <c r="AU70" s="83" t="s">
        <v>2023</v>
      </c>
      <c r="AV70" s="78" t="b">
        <v>0</v>
      </c>
      <c r="AW70" s="78" t="s">
        <v>2193</v>
      </c>
      <c r="AX70" s="83" t="s">
        <v>2261</v>
      </c>
      <c r="AY70" s="78" t="s">
        <v>66</v>
      </c>
      <c r="AZ70" s="78" t="str">
        <f>REPLACE(INDEX(GroupVertices[Group],MATCH(Vertices[[#This Row],[Vertex]],GroupVertices[Vertex],0)),1,1,"")</f>
        <v>1</v>
      </c>
      <c r="BA70" s="48"/>
      <c r="BB70" s="48"/>
      <c r="BC70" s="48"/>
      <c r="BD70" s="48"/>
      <c r="BE70" s="48"/>
      <c r="BF70" s="48"/>
      <c r="BG70" s="120" t="s">
        <v>2912</v>
      </c>
      <c r="BH70" s="120" t="s">
        <v>2912</v>
      </c>
      <c r="BI70" s="120" t="s">
        <v>2950</v>
      </c>
      <c r="BJ70" s="120" t="s">
        <v>2950</v>
      </c>
      <c r="BK70" s="120">
        <v>0</v>
      </c>
      <c r="BL70" s="123">
        <v>0</v>
      </c>
      <c r="BM70" s="120">
        <v>1</v>
      </c>
      <c r="BN70" s="123">
        <v>33.333333333333336</v>
      </c>
      <c r="BO70" s="120">
        <v>0</v>
      </c>
      <c r="BP70" s="123">
        <v>0</v>
      </c>
      <c r="BQ70" s="120">
        <v>2</v>
      </c>
      <c r="BR70" s="123">
        <v>66.66666666666667</v>
      </c>
      <c r="BS70" s="120">
        <v>3</v>
      </c>
      <c r="BT70" s="2"/>
      <c r="BU70" s="3"/>
      <c r="BV70" s="3"/>
      <c r="BW70" s="3"/>
      <c r="BX70" s="3"/>
    </row>
    <row r="71" spans="1:76" ht="15">
      <c r="A71" s="64" t="s">
        <v>238</v>
      </c>
      <c r="B71" s="65"/>
      <c r="C71" s="65" t="s">
        <v>64</v>
      </c>
      <c r="D71" s="66">
        <v>162.03397277747464</v>
      </c>
      <c r="E71" s="68"/>
      <c r="F71" s="100" t="s">
        <v>629</v>
      </c>
      <c r="G71" s="65"/>
      <c r="H71" s="69" t="s">
        <v>238</v>
      </c>
      <c r="I71" s="70"/>
      <c r="J71" s="70"/>
      <c r="K71" s="69" t="s">
        <v>2452</v>
      </c>
      <c r="L71" s="73">
        <v>1</v>
      </c>
      <c r="M71" s="74">
        <v>3757.676025390625</v>
      </c>
      <c r="N71" s="74">
        <v>7527.11669921875</v>
      </c>
      <c r="O71" s="75"/>
      <c r="P71" s="76"/>
      <c r="Q71" s="76"/>
      <c r="R71" s="86"/>
      <c r="S71" s="48">
        <v>0</v>
      </c>
      <c r="T71" s="48">
        <v>1</v>
      </c>
      <c r="U71" s="49">
        <v>0</v>
      </c>
      <c r="V71" s="49">
        <v>0.002439</v>
      </c>
      <c r="W71" s="49">
        <v>0.005697</v>
      </c>
      <c r="X71" s="49">
        <v>0.482105</v>
      </c>
      <c r="Y71" s="49">
        <v>0</v>
      </c>
      <c r="Z71" s="49">
        <v>0</v>
      </c>
      <c r="AA71" s="71">
        <v>71</v>
      </c>
      <c r="AB71" s="71"/>
      <c r="AC71" s="72"/>
      <c r="AD71" s="78" t="s">
        <v>1307</v>
      </c>
      <c r="AE71" s="78">
        <v>97</v>
      </c>
      <c r="AF71" s="78">
        <v>209</v>
      </c>
      <c r="AG71" s="78">
        <v>62155</v>
      </c>
      <c r="AH71" s="78">
        <v>76286</v>
      </c>
      <c r="AI71" s="78"/>
      <c r="AJ71" s="78" t="s">
        <v>1487</v>
      </c>
      <c r="AK71" s="78" t="s">
        <v>1644</v>
      </c>
      <c r="AL71" s="78"/>
      <c r="AM71" s="78"/>
      <c r="AN71" s="80">
        <v>40227.200370370374</v>
      </c>
      <c r="AO71" s="83" t="s">
        <v>1908</v>
      </c>
      <c r="AP71" s="78" t="b">
        <v>0</v>
      </c>
      <c r="AQ71" s="78" t="b">
        <v>0</v>
      </c>
      <c r="AR71" s="78" t="b">
        <v>0</v>
      </c>
      <c r="AS71" s="78" t="s">
        <v>1154</v>
      </c>
      <c r="AT71" s="78">
        <v>31</v>
      </c>
      <c r="AU71" s="83" t="s">
        <v>2023</v>
      </c>
      <c r="AV71" s="78" t="b">
        <v>0</v>
      </c>
      <c r="AW71" s="78" t="s">
        <v>2193</v>
      </c>
      <c r="AX71" s="83" t="s">
        <v>2262</v>
      </c>
      <c r="AY71" s="78" t="s">
        <v>66</v>
      </c>
      <c r="AZ71" s="78" t="str">
        <f>REPLACE(INDEX(GroupVertices[Group],MATCH(Vertices[[#This Row],[Vertex]],GroupVertices[Vertex],0)),1,1,"")</f>
        <v>1</v>
      </c>
      <c r="BA71" s="48" t="s">
        <v>572</v>
      </c>
      <c r="BB71" s="48" t="s">
        <v>572</v>
      </c>
      <c r="BC71" s="48" t="s">
        <v>589</v>
      </c>
      <c r="BD71" s="48" t="s">
        <v>589</v>
      </c>
      <c r="BE71" s="48"/>
      <c r="BF71" s="48"/>
      <c r="BG71" s="120" t="s">
        <v>2913</v>
      </c>
      <c r="BH71" s="120" t="s">
        <v>2913</v>
      </c>
      <c r="BI71" s="120" t="s">
        <v>2951</v>
      </c>
      <c r="BJ71" s="120" t="s">
        <v>2951</v>
      </c>
      <c r="BK71" s="120">
        <v>0</v>
      </c>
      <c r="BL71" s="123">
        <v>0</v>
      </c>
      <c r="BM71" s="120">
        <v>1</v>
      </c>
      <c r="BN71" s="123">
        <v>5</v>
      </c>
      <c r="BO71" s="120">
        <v>0</v>
      </c>
      <c r="BP71" s="123">
        <v>0</v>
      </c>
      <c r="BQ71" s="120">
        <v>19</v>
      </c>
      <c r="BR71" s="123">
        <v>95</v>
      </c>
      <c r="BS71" s="120">
        <v>20</v>
      </c>
      <c r="BT71" s="2"/>
      <c r="BU71" s="3"/>
      <c r="BV71" s="3"/>
      <c r="BW71" s="3"/>
      <c r="BX71" s="3"/>
    </row>
    <row r="72" spans="1:76" ht="15">
      <c r="A72" s="64" t="s">
        <v>239</v>
      </c>
      <c r="B72" s="65"/>
      <c r="C72" s="65" t="s">
        <v>64</v>
      </c>
      <c r="D72" s="66">
        <v>162.00048764752356</v>
      </c>
      <c r="E72" s="68"/>
      <c r="F72" s="100" t="s">
        <v>630</v>
      </c>
      <c r="G72" s="65"/>
      <c r="H72" s="69" t="s">
        <v>239</v>
      </c>
      <c r="I72" s="70"/>
      <c r="J72" s="70"/>
      <c r="K72" s="69" t="s">
        <v>2453</v>
      </c>
      <c r="L72" s="73">
        <v>1</v>
      </c>
      <c r="M72" s="74">
        <v>920.7739868164062</v>
      </c>
      <c r="N72" s="74">
        <v>3742.673583984375</v>
      </c>
      <c r="O72" s="75"/>
      <c r="P72" s="76"/>
      <c r="Q72" s="76"/>
      <c r="R72" s="86"/>
      <c r="S72" s="48">
        <v>0</v>
      </c>
      <c r="T72" s="48">
        <v>1</v>
      </c>
      <c r="U72" s="49">
        <v>0</v>
      </c>
      <c r="V72" s="49">
        <v>0.002439</v>
      </c>
      <c r="W72" s="49">
        <v>0.005697</v>
      </c>
      <c r="X72" s="49">
        <v>0.482105</v>
      </c>
      <c r="Y72" s="49">
        <v>0</v>
      </c>
      <c r="Z72" s="49">
        <v>0</v>
      </c>
      <c r="AA72" s="71">
        <v>72</v>
      </c>
      <c r="AB72" s="71"/>
      <c r="AC72" s="72"/>
      <c r="AD72" s="78" t="s">
        <v>1308</v>
      </c>
      <c r="AE72" s="78">
        <v>18</v>
      </c>
      <c r="AF72" s="78">
        <v>3</v>
      </c>
      <c r="AG72" s="78">
        <v>228</v>
      </c>
      <c r="AH72" s="78">
        <v>182</v>
      </c>
      <c r="AI72" s="78"/>
      <c r="AJ72" s="78" t="s">
        <v>1488</v>
      </c>
      <c r="AK72" s="78" t="s">
        <v>1645</v>
      </c>
      <c r="AL72" s="78"/>
      <c r="AM72" s="78"/>
      <c r="AN72" s="80">
        <v>43031.881574074076</v>
      </c>
      <c r="AO72" s="83" t="s">
        <v>1909</v>
      </c>
      <c r="AP72" s="78" t="b">
        <v>1</v>
      </c>
      <c r="AQ72" s="78" t="b">
        <v>0</v>
      </c>
      <c r="AR72" s="78" t="b">
        <v>0</v>
      </c>
      <c r="AS72" s="78" t="s">
        <v>1154</v>
      </c>
      <c r="AT72" s="78">
        <v>0</v>
      </c>
      <c r="AU72" s="78"/>
      <c r="AV72" s="78" t="b">
        <v>0</v>
      </c>
      <c r="AW72" s="78" t="s">
        <v>2193</v>
      </c>
      <c r="AX72" s="83" t="s">
        <v>2263</v>
      </c>
      <c r="AY72" s="78" t="s">
        <v>66</v>
      </c>
      <c r="AZ72" s="78" t="str">
        <f>REPLACE(INDEX(GroupVertices[Group],MATCH(Vertices[[#This Row],[Vertex]],GroupVertices[Vertex],0)),1,1,"")</f>
        <v>1</v>
      </c>
      <c r="BA72" s="48" t="s">
        <v>573</v>
      </c>
      <c r="BB72" s="48" t="s">
        <v>573</v>
      </c>
      <c r="BC72" s="48" t="s">
        <v>589</v>
      </c>
      <c r="BD72" s="48" t="s">
        <v>589</v>
      </c>
      <c r="BE72" s="48"/>
      <c r="BF72" s="48"/>
      <c r="BG72" s="120" t="s">
        <v>2914</v>
      </c>
      <c r="BH72" s="120" t="s">
        <v>2914</v>
      </c>
      <c r="BI72" s="120" t="s">
        <v>2952</v>
      </c>
      <c r="BJ72" s="120" t="s">
        <v>2952</v>
      </c>
      <c r="BK72" s="120">
        <v>0</v>
      </c>
      <c r="BL72" s="123">
        <v>0</v>
      </c>
      <c r="BM72" s="120">
        <v>3</v>
      </c>
      <c r="BN72" s="123">
        <v>13.043478260869565</v>
      </c>
      <c r="BO72" s="120">
        <v>1</v>
      </c>
      <c r="BP72" s="123">
        <v>4.3478260869565215</v>
      </c>
      <c r="BQ72" s="120">
        <v>20</v>
      </c>
      <c r="BR72" s="123">
        <v>86.95652173913044</v>
      </c>
      <c r="BS72" s="120">
        <v>23</v>
      </c>
      <c r="BT72" s="2"/>
      <c r="BU72" s="3"/>
      <c r="BV72" s="3"/>
      <c r="BW72" s="3"/>
      <c r="BX72" s="3"/>
    </row>
    <row r="73" spans="1:76" ht="15">
      <c r="A73" s="64" t="s">
        <v>240</v>
      </c>
      <c r="B73" s="65"/>
      <c r="C73" s="65" t="s">
        <v>64</v>
      </c>
      <c r="D73" s="66">
        <v>162.05868025200166</v>
      </c>
      <c r="E73" s="68"/>
      <c r="F73" s="100" t="s">
        <v>631</v>
      </c>
      <c r="G73" s="65"/>
      <c r="H73" s="69" t="s">
        <v>240</v>
      </c>
      <c r="I73" s="70"/>
      <c r="J73" s="70"/>
      <c r="K73" s="69" t="s">
        <v>2454</v>
      </c>
      <c r="L73" s="73">
        <v>110.65869966861199</v>
      </c>
      <c r="M73" s="74">
        <v>8449.447265625</v>
      </c>
      <c r="N73" s="74">
        <v>591.1173706054688</v>
      </c>
      <c r="O73" s="75"/>
      <c r="P73" s="76"/>
      <c r="Q73" s="76"/>
      <c r="R73" s="86"/>
      <c r="S73" s="48">
        <v>0</v>
      </c>
      <c r="T73" s="48">
        <v>2</v>
      </c>
      <c r="U73" s="49">
        <v>374</v>
      </c>
      <c r="V73" s="49">
        <v>0.002451</v>
      </c>
      <c r="W73" s="49">
        <v>0.00573</v>
      </c>
      <c r="X73" s="49">
        <v>0.954371</v>
      </c>
      <c r="Y73" s="49">
        <v>0</v>
      </c>
      <c r="Z73" s="49">
        <v>0</v>
      </c>
      <c r="AA73" s="71">
        <v>73</v>
      </c>
      <c r="AB73" s="71"/>
      <c r="AC73" s="72"/>
      <c r="AD73" s="78" t="s">
        <v>1309</v>
      </c>
      <c r="AE73" s="78">
        <v>1458</v>
      </c>
      <c r="AF73" s="78">
        <v>361</v>
      </c>
      <c r="AG73" s="78">
        <v>3258</v>
      </c>
      <c r="AH73" s="78">
        <v>95</v>
      </c>
      <c r="AI73" s="78"/>
      <c r="AJ73" s="78" t="s">
        <v>1489</v>
      </c>
      <c r="AK73" s="78"/>
      <c r="AL73" s="83" t="s">
        <v>1750</v>
      </c>
      <c r="AM73" s="78"/>
      <c r="AN73" s="80">
        <v>40940.05262731481</v>
      </c>
      <c r="AO73" s="83" t="s">
        <v>1910</v>
      </c>
      <c r="AP73" s="78" t="b">
        <v>0</v>
      </c>
      <c r="AQ73" s="78" t="b">
        <v>0</v>
      </c>
      <c r="AR73" s="78" t="b">
        <v>0</v>
      </c>
      <c r="AS73" s="78" t="s">
        <v>1154</v>
      </c>
      <c r="AT73" s="78">
        <v>8</v>
      </c>
      <c r="AU73" s="83" t="s">
        <v>2023</v>
      </c>
      <c r="AV73" s="78" t="b">
        <v>0</v>
      </c>
      <c r="AW73" s="78" t="s">
        <v>2193</v>
      </c>
      <c r="AX73" s="83" t="s">
        <v>2264</v>
      </c>
      <c r="AY73" s="78" t="s">
        <v>66</v>
      </c>
      <c r="AZ73" s="78" t="str">
        <f>REPLACE(INDEX(GroupVertices[Group],MATCH(Vertices[[#This Row],[Vertex]],GroupVertices[Vertex],0)),1,1,"")</f>
        <v>13</v>
      </c>
      <c r="BA73" s="48"/>
      <c r="BB73" s="48"/>
      <c r="BC73" s="48"/>
      <c r="BD73" s="48"/>
      <c r="BE73" s="48" t="s">
        <v>598</v>
      </c>
      <c r="BF73" s="48" t="s">
        <v>598</v>
      </c>
      <c r="BG73" s="120" t="s">
        <v>2915</v>
      </c>
      <c r="BH73" s="120" t="s">
        <v>2915</v>
      </c>
      <c r="BI73" s="120" t="s">
        <v>2953</v>
      </c>
      <c r="BJ73" s="120" t="s">
        <v>2953</v>
      </c>
      <c r="BK73" s="120">
        <v>0</v>
      </c>
      <c r="BL73" s="123">
        <v>0</v>
      </c>
      <c r="BM73" s="120">
        <v>0</v>
      </c>
      <c r="BN73" s="123">
        <v>0</v>
      </c>
      <c r="BO73" s="120">
        <v>0</v>
      </c>
      <c r="BP73" s="123">
        <v>0</v>
      </c>
      <c r="BQ73" s="120">
        <v>6</v>
      </c>
      <c r="BR73" s="123">
        <v>100</v>
      </c>
      <c r="BS73" s="120">
        <v>6</v>
      </c>
      <c r="BT73" s="2"/>
      <c r="BU73" s="3"/>
      <c r="BV73" s="3"/>
      <c r="BW73" s="3"/>
      <c r="BX73" s="3"/>
    </row>
    <row r="74" spans="1:76" ht="15">
      <c r="A74" s="64" t="s">
        <v>293</v>
      </c>
      <c r="B74" s="65"/>
      <c r="C74" s="65" t="s">
        <v>64</v>
      </c>
      <c r="D74" s="66">
        <v>901.4253040959483</v>
      </c>
      <c r="E74" s="68"/>
      <c r="F74" s="100" t="s">
        <v>2085</v>
      </c>
      <c r="G74" s="65"/>
      <c r="H74" s="69" t="s">
        <v>293</v>
      </c>
      <c r="I74" s="70"/>
      <c r="J74" s="70"/>
      <c r="K74" s="69" t="s">
        <v>2455</v>
      </c>
      <c r="L74" s="73">
        <v>1</v>
      </c>
      <c r="M74" s="74">
        <v>8449.447265625</v>
      </c>
      <c r="N74" s="74">
        <v>1067.540283203125</v>
      </c>
      <c r="O74" s="75"/>
      <c r="P74" s="76"/>
      <c r="Q74" s="76"/>
      <c r="R74" s="86"/>
      <c r="S74" s="48">
        <v>1</v>
      </c>
      <c r="T74" s="48">
        <v>0</v>
      </c>
      <c r="U74" s="49">
        <v>0</v>
      </c>
      <c r="V74" s="49">
        <v>0.001681</v>
      </c>
      <c r="W74" s="49">
        <v>0.000437</v>
      </c>
      <c r="X74" s="49">
        <v>0.555607</v>
      </c>
      <c r="Y74" s="49">
        <v>0</v>
      </c>
      <c r="Z74" s="49">
        <v>0</v>
      </c>
      <c r="AA74" s="71">
        <v>74</v>
      </c>
      <c r="AB74" s="71"/>
      <c r="AC74" s="72"/>
      <c r="AD74" s="78" t="s">
        <v>1310</v>
      </c>
      <c r="AE74" s="78">
        <v>1355</v>
      </c>
      <c r="AF74" s="78">
        <v>4548933</v>
      </c>
      <c r="AG74" s="78">
        <v>25271</v>
      </c>
      <c r="AH74" s="78">
        <v>15355</v>
      </c>
      <c r="AI74" s="78"/>
      <c r="AJ74" s="78" t="s">
        <v>1490</v>
      </c>
      <c r="AK74" s="78" t="s">
        <v>1646</v>
      </c>
      <c r="AL74" s="83" t="s">
        <v>1751</v>
      </c>
      <c r="AM74" s="78"/>
      <c r="AN74" s="80">
        <v>40669.117210648146</v>
      </c>
      <c r="AO74" s="83" t="s">
        <v>1911</v>
      </c>
      <c r="AP74" s="78" t="b">
        <v>0</v>
      </c>
      <c r="AQ74" s="78" t="b">
        <v>0</v>
      </c>
      <c r="AR74" s="78" t="b">
        <v>0</v>
      </c>
      <c r="AS74" s="78" t="s">
        <v>1154</v>
      </c>
      <c r="AT74" s="78">
        <v>9232</v>
      </c>
      <c r="AU74" s="83" t="s">
        <v>2027</v>
      </c>
      <c r="AV74" s="78" t="b">
        <v>1</v>
      </c>
      <c r="AW74" s="78" t="s">
        <v>2193</v>
      </c>
      <c r="AX74" s="83" t="s">
        <v>2265</v>
      </c>
      <c r="AY74" s="78" t="s">
        <v>65</v>
      </c>
      <c r="AZ74" s="78" t="str">
        <f>REPLACE(INDEX(GroupVertices[Group],MATCH(Vertices[[#This Row],[Vertex]],GroupVertices[Vertex],0)),1,1,"")</f>
        <v>13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294</v>
      </c>
      <c r="B75" s="65"/>
      <c r="C75" s="65" t="s">
        <v>64</v>
      </c>
      <c r="D75" s="66">
        <v>337.08886803897224</v>
      </c>
      <c r="E75" s="68"/>
      <c r="F75" s="100" t="s">
        <v>2086</v>
      </c>
      <c r="G75" s="65"/>
      <c r="H75" s="69" t="s">
        <v>294</v>
      </c>
      <c r="I75" s="70"/>
      <c r="J75" s="70"/>
      <c r="K75" s="69" t="s">
        <v>2456</v>
      </c>
      <c r="L75" s="73">
        <v>1</v>
      </c>
      <c r="M75" s="74">
        <v>5424.67236328125</v>
      </c>
      <c r="N75" s="74">
        <v>6992.81982421875</v>
      </c>
      <c r="O75" s="75"/>
      <c r="P75" s="76"/>
      <c r="Q75" s="76"/>
      <c r="R75" s="86"/>
      <c r="S75" s="48">
        <v>1</v>
      </c>
      <c r="T75" s="48">
        <v>0</v>
      </c>
      <c r="U75" s="49">
        <v>0</v>
      </c>
      <c r="V75" s="49">
        <v>0.002439</v>
      </c>
      <c r="W75" s="49">
        <v>0.005697</v>
      </c>
      <c r="X75" s="49">
        <v>0.482105</v>
      </c>
      <c r="Y75" s="49">
        <v>0</v>
      </c>
      <c r="Z75" s="49">
        <v>0</v>
      </c>
      <c r="AA75" s="71">
        <v>75</v>
      </c>
      <c r="AB75" s="71"/>
      <c r="AC75" s="72"/>
      <c r="AD75" s="78" t="s">
        <v>1311</v>
      </c>
      <c r="AE75" s="78">
        <v>75</v>
      </c>
      <c r="AF75" s="78">
        <v>1077144</v>
      </c>
      <c r="AG75" s="78">
        <v>1005</v>
      </c>
      <c r="AH75" s="78">
        <v>3</v>
      </c>
      <c r="AI75" s="78">
        <v>-21600</v>
      </c>
      <c r="AJ75" s="78" t="s">
        <v>1491</v>
      </c>
      <c r="AK75" s="78"/>
      <c r="AL75" s="83" t="s">
        <v>1752</v>
      </c>
      <c r="AM75" s="78" t="s">
        <v>1842</v>
      </c>
      <c r="AN75" s="80">
        <v>39849.81361111111</v>
      </c>
      <c r="AO75" s="83" t="s">
        <v>1912</v>
      </c>
      <c r="AP75" s="78" t="b">
        <v>0</v>
      </c>
      <c r="AQ75" s="78" t="b">
        <v>0</v>
      </c>
      <c r="AR75" s="78" t="b">
        <v>0</v>
      </c>
      <c r="AS75" s="78" t="s">
        <v>1154</v>
      </c>
      <c r="AT75" s="78">
        <v>6195</v>
      </c>
      <c r="AU75" s="83" t="s">
        <v>2032</v>
      </c>
      <c r="AV75" s="78" t="b">
        <v>1</v>
      </c>
      <c r="AW75" s="78" t="s">
        <v>2193</v>
      </c>
      <c r="AX75" s="83" t="s">
        <v>2266</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295</v>
      </c>
      <c r="B76" s="65"/>
      <c r="C76" s="65" t="s">
        <v>64</v>
      </c>
      <c r="D76" s="66">
        <v>167.9933506137201</v>
      </c>
      <c r="E76" s="68"/>
      <c r="F76" s="100" t="s">
        <v>2087</v>
      </c>
      <c r="G76" s="65"/>
      <c r="H76" s="69" t="s">
        <v>295</v>
      </c>
      <c r="I76" s="70"/>
      <c r="J76" s="70"/>
      <c r="K76" s="69" t="s">
        <v>2457</v>
      </c>
      <c r="L76" s="73">
        <v>1</v>
      </c>
      <c r="M76" s="74">
        <v>4954.3115234375</v>
      </c>
      <c r="N76" s="74">
        <v>1843.5081787109375</v>
      </c>
      <c r="O76" s="75"/>
      <c r="P76" s="76"/>
      <c r="Q76" s="76"/>
      <c r="R76" s="86"/>
      <c r="S76" s="48">
        <v>1</v>
      </c>
      <c r="T76" s="48">
        <v>0</v>
      </c>
      <c r="U76" s="49">
        <v>0</v>
      </c>
      <c r="V76" s="49">
        <v>0.002439</v>
      </c>
      <c r="W76" s="49">
        <v>0.005697</v>
      </c>
      <c r="X76" s="49">
        <v>0.482105</v>
      </c>
      <c r="Y76" s="49">
        <v>0</v>
      </c>
      <c r="Z76" s="49">
        <v>0</v>
      </c>
      <c r="AA76" s="71">
        <v>76</v>
      </c>
      <c r="AB76" s="71"/>
      <c r="AC76" s="72"/>
      <c r="AD76" s="78" t="s">
        <v>1312</v>
      </c>
      <c r="AE76" s="78">
        <v>1230</v>
      </c>
      <c r="AF76" s="78">
        <v>36871</v>
      </c>
      <c r="AG76" s="78">
        <v>7971</v>
      </c>
      <c r="AH76" s="78">
        <v>9055</v>
      </c>
      <c r="AI76" s="78"/>
      <c r="AJ76" s="78" t="s">
        <v>1492</v>
      </c>
      <c r="AK76" s="78" t="s">
        <v>1647</v>
      </c>
      <c r="AL76" s="83" t="s">
        <v>1753</v>
      </c>
      <c r="AM76" s="78"/>
      <c r="AN76" s="80">
        <v>39896.022673611114</v>
      </c>
      <c r="AO76" s="83" t="s">
        <v>1913</v>
      </c>
      <c r="AP76" s="78" t="b">
        <v>0</v>
      </c>
      <c r="AQ76" s="78" t="b">
        <v>0</v>
      </c>
      <c r="AR76" s="78" t="b">
        <v>0</v>
      </c>
      <c r="AS76" s="78" t="s">
        <v>1154</v>
      </c>
      <c r="AT76" s="78">
        <v>196</v>
      </c>
      <c r="AU76" s="83" t="s">
        <v>2023</v>
      </c>
      <c r="AV76" s="78" t="b">
        <v>1</v>
      </c>
      <c r="AW76" s="78" t="s">
        <v>2193</v>
      </c>
      <c r="AX76" s="83" t="s">
        <v>2267</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296</v>
      </c>
      <c r="B77" s="65"/>
      <c r="C77" s="65" t="s">
        <v>64</v>
      </c>
      <c r="D77" s="66">
        <v>162.80039213533558</v>
      </c>
      <c r="E77" s="68"/>
      <c r="F77" s="100" t="s">
        <v>2088</v>
      </c>
      <c r="G77" s="65"/>
      <c r="H77" s="69" t="s">
        <v>296</v>
      </c>
      <c r="I77" s="70"/>
      <c r="J77" s="70"/>
      <c r="K77" s="69" t="s">
        <v>2458</v>
      </c>
      <c r="L77" s="73">
        <v>1</v>
      </c>
      <c r="M77" s="74">
        <v>4626.20849609375</v>
      </c>
      <c r="N77" s="74">
        <v>4771.0546875</v>
      </c>
      <c r="O77" s="75"/>
      <c r="P77" s="76"/>
      <c r="Q77" s="76"/>
      <c r="R77" s="86"/>
      <c r="S77" s="48">
        <v>1</v>
      </c>
      <c r="T77" s="48">
        <v>0</v>
      </c>
      <c r="U77" s="49">
        <v>0</v>
      </c>
      <c r="V77" s="49">
        <v>0.002439</v>
      </c>
      <c r="W77" s="49">
        <v>0.005697</v>
      </c>
      <c r="X77" s="49">
        <v>0.482105</v>
      </c>
      <c r="Y77" s="49">
        <v>0</v>
      </c>
      <c r="Z77" s="49">
        <v>0</v>
      </c>
      <c r="AA77" s="71">
        <v>77</v>
      </c>
      <c r="AB77" s="71"/>
      <c r="AC77" s="72"/>
      <c r="AD77" s="78" t="s">
        <v>1313</v>
      </c>
      <c r="AE77" s="78">
        <v>1424</v>
      </c>
      <c r="AF77" s="78">
        <v>4924</v>
      </c>
      <c r="AG77" s="78">
        <v>19702</v>
      </c>
      <c r="AH77" s="78">
        <v>38452</v>
      </c>
      <c r="AI77" s="78"/>
      <c r="AJ77" s="78" t="s">
        <v>1493</v>
      </c>
      <c r="AK77" s="78" t="s">
        <v>1197</v>
      </c>
      <c r="AL77" s="83" t="s">
        <v>1754</v>
      </c>
      <c r="AM77" s="78"/>
      <c r="AN77" s="80">
        <v>40932.59752314815</v>
      </c>
      <c r="AO77" s="83" t="s">
        <v>1914</v>
      </c>
      <c r="AP77" s="78" t="b">
        <v>0</v>
      </c>
      <c r="AQ77" s="78" t="b">
        <v>0</v>
      </c>
      <c r="AR77" s="78" t="b">
        <v>0</v>
      </c>
      <c r="AS77" s="78" t="s">
        <v>1154</v>
      </c>
      <c r="AT77" s="78">
        <v>154</v>
      </c>
      <c r="AU77" s="83" t="s">
        <v>2033</v>
      </c>
      <c r="AV77" s="78" t="b">
        <v>1</v>
      </c>
      <c r="AW77" s="78" t="s">
        <v>2193</v>
      </c>
      <c r="AX77" s="83" t="s">
        <v>2268</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297</v>
      </c>
      <c r="B78" s="65"/>
      <c r="C78" s="65" t="s">
        <v>64</v>
      </c>
      <c r="D78" s="66">
        <v>170.7010947628712</v>
      </c>
      <c r="E78" s="68"/>
      <c r="F78" s="100" t="s">
        <v>2089</v>
      </c>
      <c r="G78" s="65"/>
      <c r="H78" s="69" t="s">
        <v>297</v>
      </c>
      <c r="I78" s="70"/>
      <c r="J78" s="70"/>
      <c r="K78" s="69" t="s">
        <v>2459</v>
      </c>
      <c r="L78" s="73">
        <v>1</v>
      </c>
      <c r="M78" s="74">
        <v>2362.2001953125</v>
      </c>
      <c r="N78" s="74">
        <v>676.966552734375</v>
      </c>
      <c r="O78" s="75"/>
      <c r="P78" s="76"/>
      <c r="Q78" s="76"/>
      <c r="R78" s="86"/>
      <c r="S78" s="48">
        <v>1</v>
      </c>
      <c r="T78" s="48">
        <v>0</v>
      </c>
      <c r="U78" s="49">
        <v>0</v>
      </c>
      <c r="V78" s="49">
        <v>0.002439</v>
      </c>
      <c r="W78" s="49">
        <v>0.005697</v>
      </c>
      <c r="X78" s="49">
        <v>0.482105</v>
      </c>
      <c r="Y78" s="49">
        <v>0</v>
      </c>
      <c r="Z78" s="49">
        <v>0</v>
      </c>
      <c r="AA78" s="71">
        <v>78</v>
      </c>
      <c r="AB78" s="71"/>
      <c r="AC78" s="72"/>
      <c r="AD78" s="78" t="s">
        <v>1314</v>
      </c>
      <c r="AE78" s="78">
        <v>2443</v>
      </c>
      <c r="AF78" s="78">
        <v>53529</v>
      </c>
      <c r="AG78" s="78">
        <v>5436</v>
      </c>
      <c r="AH78" s="78">
        <v>7626</v>
      </c>
      <c r="AI78" s="78"/>
      <c r="AJ78" s="78" t="s">
        <v>1494</v>
      </c>
      <c r="AK78" s="78" t="s">
        <v>1179</v>
      </c>
      <c r="AL78" s="83" t="s">
        <v>1755</v>
      </c>
      <c r="AM78" s="78"/>
      <c r="AN78" s="80">
        <v>39723.44122685185</v>
      </c>
      <c r="AO78" s="83" t="s">
        <v>1915</v>
      </c>
      <c r="AP78" s="78" t="b">
        <v>0</v>
      </c>
      <c r="AQ78" s="78" t="b">
        <v>0</v>
      </c>
      <c r="AR78" s="78" t="b">
        <v>1</v>
      </c>
      <c r="AS78" s="78" t="s">
        <v>1154</v>
      </c>
      <c r="AT78" s="78">
        <v>555</v>
      </c>
      <c r="AU78" s="83" t="s">
        <v>2034</v>
      </c>
      <c r="AV78" s="78" t="b">
        <v>1</v>
      </c>
      <c r="AW78" s="78" t="s">
        <v>2193</v>
      </c>
      <c r="AX78" s="83" t="s">
        <v>2269</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298</v>
      </c>
      <c r="B79" s="65"/>
      <c r="C79" s="65" t="s">
        <v>64</v>
      </c>
      <c r="D79" s="66">
        <v>163.296167117621</v>
      </c>
      <c r="E79" s="68"/>
      <c r="F79" s="100" t="s">
        <v>2090</v>
      </c>
      <c r="G79" s="65"/>
      <c r="H79" s="69" t="s">
        <v>298</v>
      </c>
      <c r="I79" s="70"/>
      <c r="J79" s="70"/>
      <c r="K79" s="69" t="s">
        <v>2460</v>
      </c>
      <c r="L79" s="73">
        <v>1</v>
      </c>
      <c r="M79" s="74">
        <v>3113.541259765625</v>
      </c>
      <c r="N79" s="74">
        <v>1325.830322265625</v>
      </c>
      <c r="O79" s="75"/>
      <c r="P79" s="76"/>
      <c r="Q79" s="76"/>
      <c r="R79" s="86"/>
      <c r="S79" s="48">
        <v>1</v>
      </c>
      <c r="T79" s="48">
        <v>0</v>
      </c>
      <c r="U79" s="49">
        <v>0</v>
      </c>
      <c r="V79" s="49">
        <v>0.002439</v>
      </c>
      <c r="W79" s="49">
        <v>0.005697</v>
      </c>
      <c r="X79" s="49">
        <v>0.482105</v>
      </c>
      <c r="Y79" s="49">
        <v>0</v>
      </c>
      <c r="Z79" s="49">
        <v>0</v>
      </c>
      <c r="AA79" s="71">
        <v>79</v>
      </c>
      <c r="AB79" s="71"/>
      <c r="AC79" s="72"/>
      <c r="AD79" s="78" t="s">
        <v>1315</v>
      </c>
      <c r="AE79" s="78">
        <v>202</v>
      </c>
      <c r="AF79" s="78">
        <v>7974</v>
      </c>
      <c r="AG79" s="78">
        <v>1452</v>
      </c>
      <c r="AH79" s="78">
        <v>3806</v>
      </c>
      <c r="AI79" s="78"/>
      <c r="AJ79" s="78" t="s">
        <v>1495</v>
      </c>
      <c r="AK79" s="78"/>
      <c r="AL79" s="83" t="s">
        <v>1756</v>
      </c>
      <c r="AM79" s="78"/>
      <c r="AN79" s="80">
        <v>42001.767847222225</v>
      </c>
      <c r="AO79" s="83" t="s">
        <v>1916</v>
      </c>
      <c r="AP79" s="78" t="b">
        <v>1</v>
      </c>
      <c r="AQ79" s="78" t="b">
        <v>0</v>
      </c>
      <c r="AR79" s="78" t="b">
        <v>0</v>
      </c>
      <c r="AS79" s="78" t="s">
        <v>1154</v>
      </c>
      <c r="AT79" s="78">
        <v>62</v>
      </c>
      <c r="AU79" s="83" t="s">
        <v>2023</v>
      </c>
      <c r="AV79" s="78" t="b">
        <v>0</v>
      </c>
      <c r="AW79" s="78" t="s">
        <v>2193</v>
      </c>
      <c r="AX79" s="83" t="s">
        <v>2270</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299</v>
      </c>
      <c r="B80" s="65"/>
      <c r="C80" s="65" t="s">
        <v>64</v>
      </c>
      <c r="D80" s="66">
        <v>162.10793265188116</v>
      </c>
      <c r="E80" s="68"/>
      <c r="F80" s="100" t="s">
        <v>2091</v>
      </c>
      <c r="G80" s="65"/>
      <c r="H80" s="69" t="s">
        <v>299</v>
      </c>
      <c r="I80" s="70"/>
      <c r="J80" s="70"/>
      <c r="K80" s="69" t="s">
        <v>2461</v>
      </c>
      <c r="L80" s="73">
        <v>1</v>
      </c>
      <c r="M80" s="74">
        <v>4755.10693359375</v>
      </c>
      <c r="N80" s="74">
        <v>5429.33935546875</v>
      </c>
      <c r="O80" s="75"/>
      <c r="P80" s="76"/>
      <c r="Q80" s="76"/>
      <c r="R80" s="86"/>
      <c r="S80" s="48">
        <v>1</v>
      </c>
      <c r="T80" s="48">
        <v>0</v>
      </c>
      <c r="U80" s="49">
        <v>0</v>
      </c>
      <c r="V80" s="49">
        <v>0.002439</v>
      </c>
      <c r="W80" s="49">
        <v>0.005697</v>
      </c>
      <c r="X80" s="49">
        <v>0.482105</v>
      </c>
      <c r="Y80" s="49">
        <v>0</v>
      </c>
      <c r="Z80" s="49">
        <v>0</v>
      </c>
      <c r="AA80" s="71">
        <v>80</v>
      </c>
      <c r="AB80" s="71"/>
      <c r="AC80" s="72"/>
      <c r="AD80" s="78" t="s">
        <v>1316</v>
      </c>
      <c r="AE80" s="78">
        <v>340</v>
      </c>
      <c r="AF80" s="78">
        <v>664</v>
      </c>
      <c r="AG80" s="78">
        <v>1437</v>
      </c>
      <c r="AH80" s="78">
        <v>3649</v>
      </c>
      <c r="AI80" s="78"/>
      <c r="AJ80" s="78" t="s">
        <v>1496</v>
      </c>
      <c r="AK80" s="78" t="s">
        <v>1197</v>
      </c>
      <c r="AL80" s="78"/>
      <c r="AM80" s="78"/>
      <c r="AN80" s="80">
        <v>39189.85690972222</v>
      </c>
      <c r="AO80" s="83" t="s">
        <v>1917</v>
      </c>
      <c r="AP80" s="78" t="b">
        <v>0</v>
      </c>
      <c r="AQ80" s="78" t="b">
        <v>0</v>
      </c>
      <c r="AR80" s="78" t="b">
        <v>1</v>
      </c>
      <c r="AS80" s="78" t="s">
        <v>1154</v>
      </c>
      <c r="AT80" s="78">
        <v>8</v>
      </c>
      <c r="AU80" s="83" t="s">
        <v>2023</v>
      </c>
      <c r="AV80" s="78" t="b">
        <v>0</v>
      </c>
      <c r="AW80" s="78" t="s">
        <v>2193</v>
      </c>
      <c r="AX80" s="83" t="s">
        <v>2271</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242</v>
      </c>
      <c r="B81" s="65"/>
      <c r="C81" s="65" t="s">
        <v>64</v>
      </c>
      <c r="D81" s="66">
        <v>162.01674256497554</v>
      </c>
      <c r="E81" s="68"/>
      <c r="F81" s="100" t="s">
        <v>633</v>
      </c>
      <c r="G81" s="65"/>
      <c r="H81" s="69" t="s">
        <v>242</v>
      </c>
      <c r="I81" s="70"/>
      <c r="J81" s="70"/>
      <c r="K81" s="69" t="s">
        <v>2462</v>
      </c>
      <c r="L81" s="73">
        <v>1.2932050793278396</v>
      </c>
      <c r="M81" s="74">
        <v>7431.03076171875</v>
      </c>
      <c r="N81" s="74">
        <v>673.4620361328125</v>
      </c>
      <c r="O81" s="75"/>
      <c r="P81" s="76"/>
      <c r="Q81" s="76"/>
      <c r="R81" s="86"/>
      <c r="S81" s="48">
        <v>1</v>
      </c>
      <c r="T81" s="48">
        <v>3</v>
      </c>
      <c r="U81" s="49">
        <v>1</v>
      </c>
      <c r="V81" s="49">
        <v>0.002451</v>
      </c>
      <c r="W81" s="49">
        <v>0.006643</v>
      </c>
      <c r="X81" s="49">
        <v>1.174832</v>
      </c>
      <c r="Y81" s="49">
        <v>0.3333333333333333</v>
      </c>
      <c r="Z81" s="49">
        <v>0.3333333333333333</v>
      </c>
      <c r="AA81" s="71">
        <v>81</v>
      </c>
      <c r="AB81" s="71"/>
      <c r="AC81" s="72"/>
      <c r="AD81" s="78" t="s">
        <v>1317</v>
      </c>
      <c r="AE81" s="78">
        <v>156</v>
      </c>
      <c r="AF81" s="78">
        <v>103</v>
      </c>
      <c r="AG81" s="78">
        <v>325</v>
      </c>
      <c r="AH81" s="78">
        <v>13</v>
      </c>
      <c r="AI81" s="78"/>
      <c r="AJ81" s="78" t="s">
        <v>1497</v>
      </c>
      <c r="AK81" s="78" t="s">
        <v>1181</v>
      </c>
      <c r="AL81" s="83" t="s">
        <v>1739</v>
      </c>
      <c r="AM81" s="78"/>
      <c r="AN81" s="80">
        <v>40782.075590277775</v>
      </c>
      <c r="AO81" s="83" t="s">
        <v>1918</v>
      </c>
      <c r="AP81" s="78" t="b">
        <v>0</v>
      </c>
      <c r="AQ81" s="78" t="b">
        <v>0</v>
      </c>
      <c r="AR81" s="78" t="b">
        <v>0</v>
      </c>
      <c r="AS81" s="78" t="s">
        <v>1154</v>
      </c>
      <c r="AT81" s="78">
        <v>3</v>
      </c>
      <c r="AU81" s="83" t="s">
        <v>2024</v>
      </c>
      <c r="AV81" s="78" t="b">
        <v>0</v>
      </c>
      <c r="AW81" s="78" t="s">
        <v>2193</v>
      </c>
      <c r="AX81" s="83" t="s">
        <v>2272</v>
      </c>
      <c r="AY81" s="78" t="s">
        <v>66</v>
      </c>
      <c r="AZ81" s="78" t="str">
        <f>REPLACE(INDEX(GroupVertices[Group],MATCH(Vertices[[#This Row],[Vertex]],GroupVertices[Vertex],0)),1,1,"")</f>
        <v>9</v>
      </c>
      <c r="BA81" s="48" t="s">
        <v>2678</v>
      </c>
      <c r="BB81" s="48" t="s">
        <v>2678</v>
      </c>
      <c r="BC81" s="48" t="s">
        <v>588</v>
      </c>
      <c r="BD81" s="48" t="s">
        <v>588</v>
      </c>
      <c r="BE81" s="48" t="s">
        <v>2727</v>
      </c>
      <c r="BF81" s="48" t="s">
        <v>2727</v>
      </c>
      <c r="BG81" s="120" t="s">
        <v>2916</v>
      </c>
      <c r="BH81" s="120" t="s">
        <v>2916</v>
      </c>
      <c r="BI81" s="120" t="s">
        <v>2954</v>
      </c>
      <c r="BJ81" s="120" t="s">
        <v>2954</v>
      </c>
      <c r="BK81" s="120">
        <v>2</v>
      </c>
      <c r="BL81" s="123">
        <v>4.25531914893617</v>
      </c>
      <c r="BM81" s="120">
        <v>1</v>
      </c>
      <c r="BN81" s="123">
        <v>2.127659574468085</v>
      </c>
      <c r="BO81" s="120">
        <v>0</v>
      </c>
      <c r="BP81" s="123">
        <v>0</v>
      </c>
      <c r="BQ81" s="120">
        <v>44</v>
      </c>
      <c r="BR81" s="123">
        <v>93.61702127659575</v>
      </c>
      <c r="BS81" s="120">
        <v>47</v>
      </c>
      <c r="BT81" s="2"/>
      <c r="BU81" s="3"/>
      <c r="BV81" s="3"/>
      <c r="BW81" s="3"/>
      <c r="BX81" s="3"/>
    </row>
    <row r="82" spans="1:76" ht="15">
      <c r="A82" s="64" t="s">
        <v>300</v>
      </c>
      <c r="B82" s="65"/>
      <c r="C82" s="65" t="s">
        <v>64</v>
      </c>
      <c r="D82" s="66">
        <v>162.02487002370154</v>
      </c>
      <c r="E82" s="68"/>
      <c r="F82" s="100" t="s">
        <v>2092</v>
      </c>
      <c r="G82" s="65"/>
      <c r="H82" s="69" t="s">
        <v>300</v>
      </c>
      <c r="I82" s="70"/>
      <c r="J82" s="70"/>
      <c r="K82" s="69" t="s">
        <v>2463</v>
      </c>
      <c r="L82" s="73">
        <v>1</v>
      </c>
      <c r="M82" s="74">
        <v>7431.03076171875</v>
      </c>
      <c r="N82" s="74">
        <v>1314.574462890625</v>
      </c>
      <c r="O82" s="75"/>
      <c r="P82" s="76"/>
      <c r="Q82" s="76"/>
      <c r="R82" s="86"/>
      <c r="S82" s="48">
        <v>2</v>
      </c>
      <c r="T82" s="48">
        <v>0</v>
      </c>
      <c r="U82" s="49">
        <v>0</v>
      </c>
      <c r="V82" s="49">
        <v>0.002445</v>
      </c>
      <c r="W82" s="49">
        <v>0.006203</v>
      </c>
      <c r="X82" s="49">
        <v>0.814973</v>
      </c>
      <c r="Y82" s="49">
        <v>1</v>
      </c>
      <c r="Z82" s="49">
        <v>0</v>
      </c>
      <c r="AA82" s="71">
        <v>82</v>
      </c>
      <c r="AB82" s="71"/>
      <c r="AC82" s="72"/>
      <c r="AD82" s="78" t="s">
        <v>300</v>
      </c>
      <c r="AE82" s="78">
        <v>333</v>
      </c>
      <c r="AF82" s="78">
        <v>153</v>
      </c>
      <c r="AG82" s="78">
        <v>99</v>
      </c>
      <c r="AH82" s="78">
        <v>5</v>
      </c>
      <c r="AI82" s="78"/>
      <c r="AJ82" s="78"/>
      <c r="AK82" s="78" t="s">
        <v>1181</v>
      </c>
      <c r="AL82" s="78"/>
      <c r="AM82" s="78"/>
      <c r="AN82" s="80">
        <v>39765.02953703704</v>
      </c>
      <c r="AO82" s="78"/>
      <c r="AP82" s="78" t="b">
        <v>1</v>
      </c>
      <c r="AQ82" s="78" t="b">
        <v>0</v>
      </c>
      <c r="AR82" s="78" t="b">
        <v>0</v>
      </c>
      <c r="AS82" s="78" t="s">
        <v>1154</v>
      </c>
      <c r="AT82" s="78">
        <v>2</v>
      </c>
      <c r="AU82" s="83" t="s">
        <v>2023</v>
      </c>
      <c r="AV82" s="78" t="b">
        <v>0</v>
      </c>
      <c r="AW82" s="78" t="s">
        <v>2193</v>
      </c>
      <c r="AX82" s="83" t="s">
        <v>2273</v>
      </c>
      <c r="AY82" s="78" t="s">
        <v>65</v>
      </c>
      <c r="AZ82" s="78" t="str">
        <f>REPLACE(INDEX(GroupVertices[Group],MATCH(Vertices[[#This Row],[Vertex]],GroupVertices[Vertex],0)),1,1,"")</f>
        <v>9</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301</v>
      </c>
      <c r="B83" s="65"/>
      <c r="C83" s="65" t="s">
        <v>64</v>
      </c>
      <c r="D83" s="66">
        <v>162.27763399007983</v>
      </c>
      <c r="E83" s="68"/>
      <c r="F83" s="100" t="s">
        <v>2093</v>
      </c>
      <c r="G83" s="65"/>
      <c r="H83" s="69" t="s">
        <v>301</v>
      </c>
      <c r="I83" s="70"/>
      <c r="J83" s="70"/>
      <c r="K83" s="69" t="s">
        <v>2464</v>
      </c>
      <c r="L83" s="73">
        <v>1</v>
      </c>
      <c r="M83" s="74">
        <v>7791.61865234375</v>
      </c>
      <c r="N83" s="74">
        <v>1314.574462890625</v>
      </c>
      <c r="O83" s="75"/>
      <c r="P83" s="76"/>
      <c r="Q83" s="76"/>
      <c r="R83" s="86"/>
      <c r="S83" s="48">
        <v>2</v>
      </c>
      <c r="T83" s="48">
        <v>0</v>
      </c>
      <c r="U83" s="49">
        <v>0</v>
      </c>
      <c r="V83" s="49">
        <v>0.002445</v>
      </c>
      <c r="W83" s="49">
        <v>0.006203</v>
      </c>
      <c r="X83" s="49">
        <v>0.814973</v>
      </c>
      <c r="Y83" s="49">
        <v>1</v>
      </c>
      <c r="Z83" s="49">
        <v>0</v>
      </c>
      <c r="AA83" s="71">
        <v>83</v>
      </c>
      <c r="AB83" s="71"/>
      <c r="AC83" s="72"/>
      <c r="AD83" s="78" t="s">
        <v>1318</v>
      </c>
      <c r="AE83" s="78">
        <v>83</v>
      </c>
      <c r="AF83" s="78">
        <v>1708</v>
      </c>
      <c r="AG83" s="78">
        <v>135</v>
      </c>
      <c r="AH83" s="78">
        <v>68</v>
      </c>
      <c r="AI83" s="78"/>
      <c r="AJ83" s="78" t="s">
        <v>1498</v>
      </c>
      <c r="AK83" s="78" t="s">
        <v>1179</v>
      </c>
      <c r="AL83" s="83" t="s">
        <v>1757</v>
      </c>
      <c r="AM83" s="78"/>
      <c r="AN83" s="80">
        <v>42982.99815972222</v>
      </c>
      <c r="AO83" s="83" t="s">
        <v>1919</v>
      </c>
      <c r="AP83" s="78" t="b">
        <v>0</v>
      </c>
      <c r="AQ83" s="78" t="b">
        <v>0</v>
      </c>
      <c r="AR83" s="78" t="b">
        <v>0</v>
      </c>
      <c r="AS83" s="78" t="s">
        <v>1154</v>
      </c>
      <c r="AT83" s="78">
        <v>17</v>
      </c>
      <c r="AU83" s="83" t="s">
        <v>2023</v>
      </c>
      <c r="AV83" s="78" t="b">
        <v>0</v>
      </c>
      <c r="AW83" s="78" t="s">
        <v>2193</v>
      </c>
      <c r="AX83" s="83" t="s">
        <v>2274</v>
      </c>
      <c r="AY83" s="78" t="s">
        <v>65</v>
      </c>
      <c r="AZ83" s="78" t="str">
        <f>REPLACE(INDEX(GroupVertices[Group],MATCH(Vertices[[#This Row],[Vertex]],GroupVertices[Vertex],0)),1,1,"")</f>
        <v>9</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302</v>
      </c>
      <c r="B84" s="65"/>
      <c r="C84" s="65" t="s">
        <v>64</v>
      </c>
      <c r="D84" s="66">
        <v>180.2142852016434</v>
      </c>
      <c r="E84" s="68"/>
      <c r="F84" s="100" t="s">
        <v>2094</v>
      </c>
      <c r="G84" s="65"/>
      <c r="H84" s="69" t="s">
        <v>302</v>
      </c>
      <c r="I84" s="70"/>
      <c r="J84" s="70"/>
      <c r="K84" s="69" t="s">
        <v>2465</v>
      </c>
      <c r="L84" s="73">
        <v>1</v>
      </c>
      <c r="M84" s="74">
        <v>5542.90771484375</v>
      </c>
      <c r="N84" s="74">
        <v>4905.25927734375</v>
      </c>
      <c r="O84" s="75"/>
      <c r="P84" s="76"/>
      <c r="Q84" s="76"/>
      <c r="R84" s="86"/>
      <c r="S84" s="48">
        <v>1</v>
      </c>
      <c r="T84" s="48">
        <v>0</v>
      </c>
      <c r="U84" s="49">
        <v>0</v>
      </c>
      <c r="V84" s="49">
        <v>0.002439</v>
      </c>
      <c r="W84" s="49">
        <v>0.005697</v>
      </c>
      <c r="X84" s="49">
        <v>0.482105</v>
      </c>
      <c r="Y84" s="49">
        <v>0</v>
      </c>
      <c r="Z84" s="49">
        <v>0</v>
      </c>
      <c r="AA84" s="71">
        <v>84</v>
      </c>
      <c r="AB84" s="71"/>
      <c r="AC84" s="72"/>
      <c r="AD84" s="78" t="s">
        <v>1319</v>
      </c>
      <c r="AE84" s="78">
        <v>982</v>
      </c>
      <c r="AF84" s="78">
        <v>112054</v>
      </c>
      <c r="AG84" s="78">
        <v>45357</v>
      </c>
      <c r="AH84" s="78">
        <v>290077</v>
      </c>
      <c r="AI84" s="78"/>
      <c r="AJ84" s="78" t="s">
        <v>1499</v>
      </c>
      <c r="AK84" s="78" t="s">
        <v>1179</v>
      </c>
      <c r="AL84" s="83" t="s">
        <v>1758</v>
      </c>
      <c r="AM84" s="78"/>
      <c r="AN84" s="80">
        <v>40731.737662037034</v>
      </c>
      <c r="AO84" s="83" t="s">
        <v>1920</v>
      </c>
      <c r="AP84" s="78" t="b">
        <v>0</v>
      </c>
      <c r="AQ84" s="78" t="b">
        <v>0</v>
      </c>
      <c r="AR84" s="78" t="b">
        <v>0</v>
      </c>
      <c r="AS84" s="78" t="s">
        <v>1154</v>
      </c>
      <c r="AT84" s="78">
        <v>1469</v>
      </c>
      <c r="AU84" s="83" t="s">
        <v>2035</v>
      </c>
      <c r="AV84" s="78" t="b">
        <v>1</v>
      </c>
      <c r="AW84" s="78" t="s">
        <v>2193</v>
      </c>
      <c r="AX84" s="83" t="s">
        <v>2275</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243</v>
      </c>
      <c r="B85" s="65"/>
      <c r="C85" s="65" t="s">
        <v>64</v>
      </c>
      <c r="D85" s="66">
        <v>163.72806027432017</v>
      </c>
      <c r="E85" s="68"/>
      <c r="F85" s="100" t="s">
        <v>634</v>
      </c>
      <c r="G85" s="65"/>
      <c r="H85" s="69" t="s">
        <v>243</v>
      </c>
      <c r="I85" s="70"/>
      <c r="J85" s="70"/>
      <c r="K85" s="69" t="s">
        <v>2466</v>
      </c>
      <c r="L85" s="73">
        <v>1.2932050793278396</v>
      </c>
      <c r="M85" s="74">
        <v>8449.447265625</v>
      </c>
      <c r="N85" s="74">
        <v>1925.2979736328125</v>
      </c>
      <c r="O85" s="75"/>
      <c r="P85" s="76"/>
      <c r="Q85" s="76"/>
      <c r="R85" s="86"/>
      <c r="S85" s="48">
        <v>1</v>
      </c>
      <c r="T85" s="48">
        <v>3</v>
      </c>
      <c r="U85" s="49">
        <v>1</v>
      </c>
      <c r="V85" s="49">
        <v>0.002451</v>
      </c>
      <c r="W85" s="49">
        <v>0.006643</v>
      </c>
      <c r="X85" s="49">
        <v>1.174832</v>
      </c>
      <c r="Y85" s="49">
        <v>0.3333333333333333</v>
      </c>
      <c r="Z85" s="49">
        <v>0.3333333333333333</v>
      </c>
      <c r="AA85" s="71">
        <v>85</v>
      </c>
      <c r="AB85" s="71"/>
      <c r="AC85" s="72"/>
      <c r="AD85" s="78" t="s">
        <v>1320</v>
      </c>
      <c r="AE85" s="78">
        <v>1087</v>
      </c>
      <c r="AF85" s="78">
        <v>10631</v>
      </c>
      <c r="AG85" s="78">
        <v>71607</v>
      </c>
      <c r="AH85" s="78">
        <v>135</v>
      </c>
      <c r="AI85" s="78"/>
      <c r="AJ85" s="78" t="s">
        <v>1500</v>
      </c>
      <c r="AK85" s="78" t="s">
        <v>1648</v>
      </c>
      <c r="AL85" s="83" t="s">
        <v>1759</v>
      </c>
      <c r="AM85" s="78"/>
      <c r="AN85" s="80">
        <v>40022.68785879629</v>
      </c>
      <c r="AO85" s="83" t="s">
        <v>1921</v>
      </c>
      <c r="AP85" s="78" t="b">
        <v>0</v>
      </c>
      <c r="AQ85" s="78" t="b">
        <v>0</v>
      </c>
      <c r="AR85" s="78" t="b">
        <v>1</v>
      </c>
      <c r="AS85" s="78" t="s">
        <v>1154</v>
      </c>
      <c r="AT85" s="78">
        <v>482</v>
      </c>
      <c r="AU85" s="83" t="s">
        <v>2023</v>
      </c>
      <c r="AV85" s="78" t="b">
        <v>0</v>
      </c>
      <c r="AW85" s="78" t="s">
        <v>2193</v>
      </c>
      <c r="AX85" s="83" t="s">
        <v>2276</v>
      </c>
      <c r="AY85" s="78" t="s">
        <v>66</v>
      </c>
      <c r="AZ85" s="78" t="str">
        <f>REPLACE(INDEX(GroupVertices[Group],MATCH(Vertices[[#This Row],[Vertex]],GroupVertices[Vertex],0)),1,1,"")</f>
        <v>8</v>
      </c>
      <c r="BA85" s="48"/>
      <c r="BB85" s="48"/>
      <c r="BC85" s="48"/>
      <c r="BD85" s="48"/>
      <c r="BE85" s="48"/>
      <c r="BF85" s="48"/>
      <c r="BG85" s="120" t="s">
        <v>2851</v>
      </c>
      <c r="BH85" s="120" t="s">
        <v>2851</v>
      </c>
      <c r="BI85" s="120" t="s">
        <v>2955</v>
      </c>
      <c r="BJ85" s="120" t="s">
        <v>2955</v>
      </c>
      <c r="BK85" s="120">
        <v>0</v>
      </c>
      <c r="BL85" s="123">
        <v>0</v>
      </c>
      <c r="BM85" s="120">
        <v>0</v>
      </c>
      <c r="BN85" s="123">
        <v>0</v>
      </c>
      <c r="BO85" s="120">
        <v>0</v>
      </c>
      <c r="BP85" s="123">
        <v>0</v>
      </c>
      <c r="BQ85" s="120">
        <v>3</v>
      </c>
      <c r="BR85" s="123">
        <v>100</v>
      </c>
      <c r="BS85" s="120">
        <v>3</v>
      </c>
      <c r="BT85" s="2"/>
      <c r="BU85" s="3"/>
      <c r="BV85" s="3"/>
      <c r="BW85" s="3"/>
      <c r="BX85" s="3"/>
    </row>
    <row r="86" spans="1:76" ht="15">
      <c r="A86" s="64" t="s">
        <v>303</v>
      </c>
      <c r="B86" s="65"/>
      <c r="C86" s="65" t="s">
        <v>64</v>
      </c>
      <c r="D86" s="66">
        <v>206.06821905654363</v>
      </c>
      <c r="E86" s="68"/>
      <c r="F86" s="100" t="s">
        <v>2095</v>
      </c>
      <c r="G86" s="65"/>
      <c r="H86" s="69" t="s">
        <v>303</v>
      </c>
      <c r="I86" s="70"/>
      <c r="J86" s="70"/>
      <c r="K86" s="69" t="s">
        <v>2467</v>
      </c>
      <c r="L86" s="73">
        <v>1</v>
      </c>
      <c r="M86" s="74">
        <v>8449.447265625</v>
      </c>
      <c r="N86" s="74">
        <v>2991.857421875</v>
      </c>
      <c r="O86" s="75"/>
      <c r="P86" s="76"/>
      <c r="Q86" s="76"/>
      <c r="R86" s="86"/>
      <c r="S86" s="48">
        <v>2</v>
      </c>
      <c r="T86" s="48">
        <v>0</v>
      </c>
      <c r="U86" s="49">
        <v>0</v>
      </c>
      <c r="V86" s="49">
        <v>0.002445</v>
      </c>
      <c r="W86" s="49">
        <v>0.006203</v>
      </c>
      <c r="X86" s="49">
        <v>0.814973</v>
      </c>
      <c r="Y86" s="49">
        <v>1</v>
      </c>
      <c r="Z86" s="49">
        <v>0</v>
      </c>
      <c r="AA86" s="71">
        <v>86</v>
      </c>
      <c r="AB86" s="71"/>
      <c r="AC86" s="72"/>
      <c r="AD86" s="78" t="s">
        <v>1321</v>
      </c>
      <c r="AE86" s="78">
        <v>72</v>
      </c>
      <c r="AF86" s="78">
        <v>271107</v>
      </c>
      <c r="AG86" s="78">
        <v>27141</v>
      </c>
      <c r="AH86" s="78">
        <v>2098</v>
      </c>
      <c r="AI86" s="78"/>
      <c r="AJ86" s="78" t="s">
        <v>1501</v>
      </c>
      <c r="AK86" s="78" t="s">
        <v>1179</v>
      </c>
      <c r="AL86" s="83" t="s">
        <v>1760</v>
      </c>
      <c r="AM86" s="78"/>
      <c r="AN86" s="80">
        <v>39720.5096875</v>
      </c>
      <c r="AO86" s="83" t="s">
        <v>1922</v>
      </c>
      <c r="AP86" s="78" t="b">
        <v>0</v>
      </c>
      <c r="AQ86" s="78" t="b">
        <v>0</v>
      </c>
      <c r="AR86" s="78" t="b">
        <v>0</v>
      </c>
      <c r="AS86" s="78" t="s">
        <v>1154</v>
      </c>
      <c r="AT86" s="78">
        <v>2268</v>
      </c>
      <c r="AU86" s="83" t="s">
        <v>2023</v>
      </c>
      <c r="AV86" s="78" t="b">
        <v>1</v>
      </c>
      <c r="AW86" s="78" t="s">
        <v>2193</v>
      </c>
      <c r="AX86" s="83" t="s">
        <v>2277</v>
      </c>
      <c r="AY86" s="78" t="s">
        <v>65</v>
      </c>
      <c r="AZ86" s="78" t="str">
        <f>REPLACE(INDEX(GroupVertices[Group],MATCH(Vertices[[#This Row],[Vertex]],GroupVertices[Vertex],0)),1,1,"")</f>
        <v>8</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304</v>
      </c>
      <c r="B87" s="65"/>
      <c r="C87" s="65" t="s">
        <v>64</v>
      </c>
      <c r="D87" s="66">
        <v>162.00617686863174</v>
      </c>
      <c r="E87" s="68"/>
      <c r="F87" s="100" t="s">
        <v>2096</v>
      </c>
      <c r="G87" s="65"/>
      <c r="H87" s="69" t="s">
        <v>304</v>
      </c>
      <c r="I87" s="70"/>
      <c r="J87" s="70"/>
      <c r="K87" s="69" t="s">
        <v>2468</v>
      </c>
      <c r="L87" s="73">
        <v>1</v>
      </c>
      <c r="M87" s="74">
        <v>8449.447265625</v>
      </c>
      <c r="N87" s="74">
        <v>2458.57763671875</v>
      </c>
      <c r="O87" s="75"/>
      <c r="P87" s="76"/>
      <c r="Q87" s="76"/>
      <c r="R87" s="86"/>
      <c r="S87" s="48">
        <v>2</v>
      </c>
      <c r="T87" s="48">
        <v>0</v>
      </c>
      <c r="U87" s="49">
        <v>0</v>
      </c>
      <c r="V87" s="49">
        <v>0.002445</v>
      </c>
      <c r="W87" s="49">
        <v>0.006203</v>
      </c>
      <c r="X87" s="49">
        <v>0.814973</v>
      </c>
      <c r="Y87" s="49">
        <v>1</v>
      </c>
      <c r="Z87" s="49">
        <v>0</v>
      </c>
      <c r="AA87" s="71">
        <v>87</v>
      </c>
      <c r="AB87" s="71"/>
      <c r="AC87" s="72"/>
      <c r="AD87" s="78" t="s">
        <v>304</v>
      </c>
      <c r="AE87" s="78">
        <v>25</v>
      </c>
      <c r="AF87" s="78">
        <v>38</v>
      </c>
      <c r="AG87" s="78">
        <v>32</v>
      </c>
      <c r="AH87" s="78">
        <v>6</v>
      </c>
      <c r="AI87" s="78"/>
      <c r="AJ87" s="78" t="s">
        <v>1502</v>
      </c>
      <c r="AK87" s="78" t="s">
        <v>1179</v>
      </c>
      <c r="AL87" s="83" t="s">
        <v>1761</v>
      </c>
      <c r="AM87" s="78"/>
      <c r="AN87" s="80">
        <v>43314.36006944445</v>
      </c>
      <c r="AO87" s="83" t="s">
        <v>1923</v>
      </c>
      <c r="AP87" s="78" t="b">
        <v>1</v>
      </c>
      <c r="AQ87" s="78" t="b">
        <v>0</v>
      </c>
      <c r="AR87" s="78" t="b">
        <v>0</v>
      </c>
      <c r="AS87" s="78" t="s">
        <v>1154</v>
      </c>
      <c r="AT87" s="78">
        <v>0</v>
      </c>
      <c r="AU87" s="78"/>
      <c r="AV87" s="78" t="b">
        <v>0</v>
      </c>
      <c r="AW87" s="78" t="s">
        <v>2193</v>
      </c>
      <c r="AX87" s="83" t="s">
        <v>2278</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305</v>
      </c>
      <c r="B88" s="65"/>
      <c r="C88" s="65" t="s">
        <v>64</v>
      </c>
      <c r="D88" s="66">
        <v>177.72094341368395</v>
      </c>
      <c r="E88" s="68"/>
      <c r="F88" s="100" t="s">
        <v>2097</v>
      </c>
      <c r="G88" s="65"/>
      <c r="H88" s="69" t="s">
        <v>305</v>
      </c>
      <c r="I88" s="70"/>
      <c r="J88" s="70"/>
      <c r="K88" s="69" t="s">
        <v>2469</v>
      </c>
      <c r="L88" s="73">
        <v>1</v>
      </c>
      <c r="M88" s="74">
        <v>5450.982421875</v>
      </c>
      <c r="N88" s="74">
        <v>3939.56884765625</v>
      </c>
      <c r="O88" s="75"/>
      <c r="P88" s="76"/>
      <c r="Q88" s="76"/>
      <c r="R88" s="86"/>
      <c r="S88" s="48">
        <v>1</v>
      </c>
      <c r="T88" s="48">
        <v>0</v>
      </c>
      <c r="U88" s="49">
        <v>0</v>
      </c>
      <c r="V88" s="49">
        <v>0.002439</v>
      </c>
      <c r="W88" s="49">
        <v>0.005697</v>
      </c>
      <c r="X88" s="49">
        <v>0.482105</v>
      </c>
      <c r="Y88" s="49">
        <v>0</v>
      </c>
      <c r="Z88" s="49">
        <v>0</v>
      </c>
      <c r="AA88" s="71">
        <v>88</v>
      </c>
      <c r="AB88" s="71"/>
      <c r="AC88" s="72"/>
      <c r="AD88" s="78" t="s">
        <v>1322</v>
      </c>
      <c r="AE88" s="78">
        <v>540</v>
      </c>
      <c r="AF88" s="78">
        <v>96715</v>
      </c>
      <c r="AG88" s="78">
        <v>79274</v>
      </c>
      <c r="AH88" s="78">
        <v>1295</v>
      </c>
      <c r="AI88" s="78"/>
      <c r="AJ88" s="78" t="s">
        <v>1503</v>
      </c>
      <c r="AK88" s="78" t="s">
        <v>1649</v>
      </c>
      <c r="AL88" s="83" t="s">
        <v>1762</v>
      </c>
      <c r="AM88" s="78"/>
      <c r="AN88" s="80">
        <v>39833.80789351852</v>
      </c>
      <c r="AO88" s="83" t="s">
        <v>1924</v>
      </c>
      <c r="AP88" s="78" t="b">
        <v>0</v>
      </c>
      <c r="AQ88" s="78" t="b">
        <v>0</v>
      </c>
      <c r="AR88" s="78" t="b">
        <v>1</v>
      </c>
      <c r="AS88" s="78" t="s">
        <v>1154</v>
      </c>
      <c r="AT88" s="78">
        <v>4018</v>
      </c>
      <c r="AU88" s="83" t="s">
        <v>2023</v>
      </c>
      <c r="AV88" s="78" t="b">
        <v>0</v>
      </c>
      <c r="AW88" s="78" t="s">
        <v>2193</v>
      </c>
      <c r="AX88" s="83" t="s">
        <v>2279</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306</v>
      </c>
      <c r="B89" s="65"/>
      <c r="C89" s="65" t="s">
        <v>64</v>
      </c>
      <c r="D89" s="66">
        <v>162.34167836484065</v>
      </c>
      <c r="E89" s="68"/>
      <c r="F89" s="100" t="s">
        <v>2098</v>
      </c>
      <c r="G89" s="65"/>
      <c r="H89" s="69" t="s">
        <v>306</v>
      </c>
      <c r="I89" s="70"/>
      <c r="J89" s="70"/>
      <c r="K89" s="69" t="s">
        <v>2470</v>
      </c>
      <c r="L89" s="73">
        <v>1</v>
      </c>
      <c r="M89" s="74">
        <v>3957.361328125</v>
      </c>
      <c r="N89" s="74">
        <v>889.3886108398438</v>
      </c>
      <c r="O89" s="75"/>
      <c r="P89" s="76"/>
      <c r="Q89" s="76"/>
      <c r="R89" s="86"/>
      <c r="S89" s="48">
        <v>1</v>
      </c>
      <c r="T89" s="48">
        <v>0</v>
      </c>
      <c r="U89" s="49">
        <v>0</v>
      </c>
      <c r="V89" s="49">
        <v>0.002439</v>
      </c>
      <c r="W89" s="49">
        <v>0.005697</v>
      </c>
      <c r="X89" s="49">
        <v>0.482105</v>
      </c>
      <c r="Y89" s="49">
        <v>0</v>
      </c>
      <c r="Z89" s="49">
        <v>0</v>
      </c>
      <c r="AA89" s="71">
        <v>89</v>
      </c>
      <c r="AB89" s="71"/>
      <c r="AC89" s="72"/>
      <c r="AD89" s="78" t="s">
        <v>1323</v>
      </c>
      <c r="AE89" s="78">
        <v>0</v>
      </c>
      <c r="AF89" s="78">
        <v>2102</v>
      </c>
      <c r="AG89" s="78">
        <v>5</v>
      </c>
      <c r="AH89" s="78">
        <v>6</v>
      </c>
      <c r="AI89" s="78"/>
      <c r="AJ89" s="78"/>
      <c r="AK89" s="78" t="s">
        <v>1650</v>
      </c>
      <c r="AL89" s="78"/>
      <c r="AM89" s="78"/>
      <c r="AN89" s="80">
        <v>43098.21457175926</v>
      </c>
      <c r="AO89" s="83" t="s">
        <v>1925</v>
      </c>
      <c r="AP89" s="78" t="b">
        <v>1</v>
      </c>
      <c r="AQ89" s="78" t="b">
        <v>0</v>
      </c>
      <c r="AR89" s="78" t="b">
        <v>0</v>
      </c>
      <c r="AS89" s="78" t="s">
        <v>1154</v>
      </c>
      <c r="AT89" s="78">
        <v>6</v>
      </c>
      <c r="AU89" s="78"/>
      <c r="AV89" s="78" t="b">
        <v>0</v>
      </c>
      <c r="AW89" s="78" t="s">
        <v>2193</v>
      </c>
      <c r="AX89" s="83" t="s">
        <v>2280</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307</v>
      </c>
      <c r="B90" s="65"/>
      <c r="C90" s="65" t="s">
        <v>64</v>
      </c>
      <c r="D90" s="66">
        <v>170.93939185271725</v>
      </c>
      <c r="E90" s="68"/>
      <c r="F90" s="100" t="s">
        <v>2099</v>
      </c>
      <c r="G90" s="65"/>
      <c r="H90" s="69" t="s">
        <v>307</v>
      </c>
      <c r="I90" s="70"/>
      <c r="J90" s="70"/>
      <c r="K90" s="69" t="s">
        <v>2471</v>
      </c>
      <c r="L90" s="73">
        <v>1</v>
      </c>
      <c r="M90" s="74">
        <v>2276.32861328125</v>
      </c>
      <c r="N90" s="74">
        <v>9566.548828125</v>
      </c>
      <c r="O90" s="75"/>
      <c r="P90" s="76"/>
      <c r="Q90" s="76"/>
      <c r="R90" s="86"/>
      <c r="S90" s="48">
        <v>1</v>
      </c>
      <c r="T90" s="48">
        <v>0</v>
      </c>
      <c r="U90" s="49">
        <v>0</v>
      </c>
      <c r="V90" s="49">
        <v>0.002439</v>
      </c>
      <c r="W90" s="49">
        <v>0.005697</v>
      </c>
      <c r="X90" s="49">
        <v>0.482105</v>
      </c>
      <c r="Y90" s="49">
        <v>0</v>
      </c>
      <c r="Z90" s="49">
        <v>0</v>
      </c>
      <c r="AA90" s="71">
        <v>90</v>
      </c>
      <c r="AB90" s="71"/>
      <c r="AC90" s="72"/>
      <c r="AD90" s="78" t="s">
        <v>1324</v>
      </c>
      <c r="AE90" s="78">
        <v>2544</v>
      </c>
      <c r="AF90" s="78">
        <v>54995</v>
      </c>
      <c r="AG90" s="78">
        <v>60093</v>
      </c>
      <c r="AH90" s="78">
        <v>72508</v>
      </c>
      <c r="AI90" s="78"/>
      <c r="AJ90" s="78" t="s">
        <v>1504</v>
      </c>
      <c r="AK90" s="78" t="s">
        <v>1651</v>
      </c>
      <c r="AL90" s="83" t="s">
        <v>1763</v>
      </c>
      <c r="AM90" s="78"/>
      <c r="AN90" s="80">
        <v>39731.601435185185</v>
      </c>
      <c r="AO90" s="83" t="s">
        <v>1926</v>
      </c>
      <c r="AP90" s="78" t="b">
        <v>0</v>
      </c>
      <c r="AQ90" s="78" t="b">
        <v>0</v>
      </c>
      <c r="AR90" s="78" t="b">
        <v>1</v>
      </c>
      <c r="AS90" s="78" t="s">
        <v>1154</v>
      </c>
      <c r="AT90" s="78">
        <v>594</v>
      </c>
      <c r="AU90" s="83" t="s">
        <v>2030</v>
      </c>
      <c r="AV90" s="78" t="b">
        <v>1</v>
      </c>
      <c r="AW90" s="78" t="s">
        <v>2193</v>
      </c>
      <c r="AX90" s="83" t="s">
        <v>2281</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308</v>
      </c>
      <c r="B91" s="65"/>
      <c r="C91" s="65" t="s">
        <v>64</v>
      </c>
      <c r="D91" s="66">
        <v>172.31195708236257</v>
      </c>
      <c r="E91" s="68"/>
      <c r="F91" s="100" t="s">
        <v>2100</v>
      </c>
      <c r="G91" s="65"/>
      <c r="H91" s="69" t="s">
        <v>308</v>
      </c>
      <c r="I91" s="70"/>
      <c r="J91" s="70"/>
      <c r="K91" s="69" t="s">
        <v>2472</v>
      </c>
      <c r="L91" s="73">
        <v>1</v>
      </c>
      <c r="M91" s="74">
        <v>3869.41845703125</v>
      </c>
      <c r="N91" s="74">
        <v>781.8797607421875</v>
      </c>
      <c r="O91" s="75"/>
      <c r="P91" s="76"/>
      <c r="Q91" s="76"/>
      <c r="R91" s="86"/>
      <c r="S91" s="48">
        <v>1</v>
      </c>
      <c r="T91" s="48">
        <v>0</v>
      </c>
      <c r="U91" s="49">
        <v>0</v>
      </c>
      <c r="V91" s="49">
        <v>0.002439</v>
      </c>
      <c r="W91" s="49">
        <v>0.005697</v>
      </c>
      <c r="X91" s="49">
        <v>0.482105</v>
      </c>
      <c r="Y91" s="49">
        <v>0</v>
      </c>
      <c r="Z91" s="49">
        <v>0</v>
      </c>
      <c r="AA91" s="71">
        <v>91</v>
      </c>
      <c r="AB91" s="71"/>
      <c r="AC91" s="72"/>
      <c r="AD91" s="78" t="s">
        <v>1325</v>
      </c>
      <c r="AE91" s="78">
        <v>108</v>
      </c>
      <c r="AF91" s="78">
        <v>63439</v>
      </c>
      <c r="AG91" s="78">
        <v>500</v>
      </c>
      <c r="AH91" s="78">
        <v>584</v>
      </c>
      <c r="AI91" s="78">
        <v>-14400</v>
      </c>
      <c r="AJ91" s="78" t="s">
        <v>1505</v>
      </c>
      <c r="AK91" s="78" t="s">
        <v>1652</v>
      </c>
      <c r="AL91" s="78"/>
      <c r="AM91" s="78" t="s">
        <v>1843</v>
      </c>
      <c r="AN91" s="80">
        <v>42113.76076388889</v>
      </c>
      <c r="AO91" s="83" t="s">
        <v>1927</v>
      </c>
      <c r="AP91" s="78" t="b">
        <v>0</v>
      </c>
      <c r="AQ91" s="78" t="b">
        <v>0</v>
      </c>
      <c r="AR91" s="78" t="b">
        <v>1</v>
      </c>
      <c r="AS91" s="78" t="s">
        <v>1154</v>
      </c>
      <c r="AT91" s="78">
        <v>360</v>
      </c>
      <c r="AU91" s="83" t="s">
        <v>2023</v>
      </c>
      <c r="AV91" s="78" t="b">
        <v>1</v>
      </c>
      <c r="AW91" s="78" t="s">
        <v>2193</v>
      </c>
      <c r="AX91" s="83" t="s">
        <v>2282</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309</v>
      </c>
      <c r="B92" s="65"/>
      <c r="C92" s="65" t="s">
        <v>64</v>
      </c>
      <c r="D92" s="66">
        <v>164.91434414996579</v>
      </c>
      <c r="E92" s="68"/>
      <c r="F92" s="100" t="s">
        <v>2101</v>
      </c>
      <c r="G92" s="65"/>
      <c r="H92" s="69" t="s">
        <v>309</v>
      </c>
      <c r="I92" s="70"/>
      <c r="J92" s="70"/>
      <c r="K92" s="69" t="s">
        <v>2473</v>
      </c>
      <c r="L92" s="73">
        <v>1</v>
      </c>
      <c r="M92" s="74">
        <v>7055.82470703125</v>
      </c>
      <c r="N92" s="74">
        <v>4986.2705078125</v>
      </c>
      <c r="O92" s="75"/>
      <c r="P92" s="76"/>
      <c r="Q92" s="76"/>
      <c r="R92" s="86"/>
      <c r="S92" s="48">
        <v>2</v>
      </c>
      <c r="T92" s="48">
        <v>0</v>
      </c>
      <c r="U92" s="49">
        <v>0</v>
      </c>
      <c r="V92" s="49">
        <v>0.002451</v>
      </c>
      <c r="W92" s="49">
        <v>0.006246</v>
      </c>
      <c r="X92" s="49">
        <v>0.803983</v>
      </c>
      <c r="Y92" s="49">
        <v>1</v>
      </c>
      <c r="Z92" s="49">
        <v>0</v>
      </c>
      <c r="AA92" s="71">
        <v>92</v>
      </c>
      <c r="AB92" s="71"/>
      <c r="AC92" s="72"/>
      <c r="AD92" s="78" t="s">
        <v>1326</v>
      </c>
      <c r="AE92" s="78">
        <v>1568</v>
      </c>
      <c r="AF92" s="78">
        <v>17929</v>
      </c>
      <c r="AG92" s="78">
        <v>35358</v>
      </c>
      <c r="AH92" s="78">
        <v>35466</v>
      </c>
      <c r="AI92" s="78"/>
      <c r="AJ92" s="78" t="s">
        <v>1506</v>
      </c>
      <c r="AK92" s="78" t="s">
        <v>1653</v>
      </c>
      <c r="AL92" s="78"/>
      <c r="AM92" s="78"/>
      <c r="AN92" s="80">
        <v>39961.82135416667</v>
      </c>
      <c r="AO92" s="83" t="s">
        <v>1928</v>
      </c>
      <c r="AP92" s="78" t="b">
        <v>0</v>
      </c>
      <c r="AQ92" s="78" t="b">
        <v>0</v>
      </c>
      <c r="AR92" s="78" t="b">
        <v>1</v>
      </c>
      <c r="AS92" s="78" t="s">
        <v>1154</v>
      </c>
      <c r="AT92" s="78">
        <v>345</v>
      </c>
      <c r="AU92" s="83" t="s">
        <v>2023</v>
      </c>
      <c r="AV92" s="78" t="b">
        <v>0</v>
      </c>
      <c r="AW92" s="78" t="s">
        <v>2193</v>
      </c>
      <c r="AX92" s="83" t="s">
        <v>2283</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310</v>
      </c>
      <c r="B93" s="65"/>
      <c r="C93" s="65" t="s">
        <v>64</v>
      </c>
      <c r="D93" s="66">
        <v>679.8639521601098</v>
      </c>
      <c r="E93" s="68"/>
      <c r="F93" s="100" t="s">
        <v>2102</v>
      </c>
      <c r="G93" s="65"/>
      <c r="H93" s="69" t="s">
        <v>310</v>
      </c>
      <c r="I93" s="70"/>
      <c r="J93" s="70"/>
      <c r="K93" s="69" t="s">
        <v>2474</v>
      </c>
      <c r="L93" s="73">
        <v>1</v>
      </c>
      <c r="M93" s="74">
        <v>5925.33349609375</v>
      </c>
      <c r="N93" s="74">
        <v>4685.10595703125</v>
      </c>
      <c r="O93" s="75"/>
      <c r="P93" s="76"/>
      <c r="Q93" s="76"/>
      <c r="R93" s="86"/>
      <c r="S93" s="48">
        <v>2</v>
      </c>
      <c r="T93" s="48">
        <v>0</v>
      </c>
      <c r="U93" s="49">
        <v>0</v>
      </c>
      <c r="V93" s="49">
        <v>0.002451</v>
      </c>
      <c r="W93" s="49">
        <v>0.006246</v>
      </c>
      <c r="X93" s="49">
        <v>0.803983</v>
      </c>
      <c r="Y93" s="49">
        <v>1</v>
      </c>
      <c r="Z93" s="49">
        <v>0</v>
      </c>
      <c r="AA93" s="71">
        <v>93</v>
      </c>
      <c r="AB93" s="71"/>
      <c r="AC93" s="72"/>
      <c r="AD93" s="78" t="s">
        <v>1327</v>
      </c>
      <c r="AE93" s="78">
        <v>872</v>
      </c>
      <c r="AF93" s="78">
        <v>3185891</v>
      </c>
      <c r="AG93" s="78">
        <v>34594</v>
      </c>
      <c r="AH93" s="78">
        <v>2961</v>
      </c>
      <c r="AI93" s="78"/>
      <c r="AJ93" s="78" t="s">
        <v>1507</v>
      </c>
      <c r="AK93" s="78" t="s">
        <v>1654</v>
      </c>
      <c r="AL93" s="78"/>
      <c r="AM93" s="78"/>
      <c r="AN93" s="80">
        <v>39871.814259259256</v>
      </c>
      <c r="AO93" s="83" t="s">
        <v>1929</v>
      </c>
      <c r="AP93" s="78" t="b">
        <v>0</v>
      </c>
      <c r="AQ93" s="78" t="b">
        <v>0</v>
      </c>
      <c r="AR93" s="78" t="b">
        <v>1</v>
      </c>
      <c r="AS93" s="78" t="s">
        <v>1154</v>
      </c>
      <c r="AT93" s="78">
        <v>9272</v>
      </c>
      <c r="AU93" s="83" t="s">
        <v>2027</v>
      </c>
      <c r="AV93" s="78" t="b">
        <v>1</v>
      </c>
      <c r="AW93" s="78" t="s">
        <v>2193</v>
      </c>
      <c r="AX93" s="83" t="s">
        <v>2284</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311</v>
      </c>
      <c r="B94" s="65"/>
      <c r="C94" s="65" t="s">
        <v>64</v>
      </c>
      <c r="D94" s="66">
        <v>1000</v>
      </c>
      <c r="E94" s="68"/>
      <c r="F94" s="100" t="s">
        <v>2103</v>
      </c>
      <c r="G94" s="65"/>
      <c r="H94" s="69" t="s">
        <v>311</v>
      </c>
      <c r="I94" s="70"/>
      <c r="J94" s="70"/>
      <c r="K94" s="69" t="s">
        <v>2475</v>
      </c>
      <c r="L94" s="73">
        <v>1</v>
      </c>
      <c r="M94" s="74">
        <v>1816.225830078125</v>
      </c>
      <c r="N94" s="74">
        <v>8250.0908203125</v>
      </c>
      <c r="O94" s="75"/>
      <c r="P94" s="76"/>
      <c r="Q94" s="76"/>
      <c r="R94" s="86"/>
      <c r="S94" s="48">
        <v>1</v>
      </c>
      <c r="T94" s="48">
        <v>0</v>
      </c>
      <c r="U94" s="49">
        <v>0</v>
      </c>
      <c r="V94" s="49">
        <v>0.002439</v>
      </c>
      <c r="W94" s="49">
        <v>0.005697</v>
      </c>
      <c r="X94" s="49">
        <v>0.482105</v>
      </c>
      <c r="Y94" s="49">
        <v>0</v>
      </c>
      <c r="Z94" s="49">
        <v>0</v>
      </c>
      <c r="AA94" s="71">
        <v>94</v>
      </c>
      <c r="AB94" s="71"/>
      <c r="AC94" s="72"/>
      <c r="AD94" s="78" t="s">
        <v>1328</v>
      </c>
      <c r="AE94" s="78">
        <v>1402</v>
      </c>
      <c r="AF94" s="78">
        <v>12554166</v>
      </c>
      <c r="AG94" s="78">
        <v>14186</v>
      </c>
      <c r="AH94" s="78">
        <v>24181</v>
      </c>
      <c r="AI94" s="78"/>
      <c r="AJ94" s="78" t="s">
        <v>1508</v>
      </c>
      <c r="AK94" s="78" t="s">
        <v>1655</v>
      </c>
      <c r="AL94" s="83" t="s">
        <v>1764</v>
      </c>
      <c r="AM94" s="78"/>
      <c r="AN94" s="80">
        <v>39914.06165509259</v>
      </c>
      <c r="AO94" s="83" t="s">
        <v>1930</v>
      </c>
      <c r="AP94" s="78" t="b">
        <v>0</v>
      </c>
      <c r="AQ94" s="78" t="b">
        <v>0</v>
      </c>
      <c r="AR94" s="78" t="b">
        <v>0</v>
      </c>
      <c r="AS94" s="78" t="s">
        <v>1154</v>
      </c>
      <c r="AT94" s="78">
        <v>55416</v>
      </c>
      <c r="AU94" s="83" t="s">
        <v>2034</v>
      </c>
      <c r="AV94" s="78" t="b">
        <v>1</v>
      </c>
      <c r="AW94" s="78" t="s">
        <v>2193</v>
      </c>
      <c r="AX94" s="83" t="s">
        <v>2285</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312</v>
      </c>
      <c r="B95" s="65"/>
      <c r="C95" s="65" t="s">
        <v>64</v>
      </c>
      <c r="D95" s="66">
        <v>162.02064374516402</v>
      </c>
      <c r="E95" s="68"/>
      <c r="F95" s="100" t="s">
        <v>2104</v>
      </c>
      <c r="G95" s="65"/>
      <c r="H95" s="69" t="s">
        <v>312</v>
      </c>
      <c r="I95" s="70"/>
      <c r="J95" s="70"/>
      <c r="K95" s="69" t="s">
        <v>2476</v>
      </c>
      <c r="L95" s="73">
        <v>1</v>
      </c>
      <c r="M95" s="74">
        <v>2072.80810546875</v>
      </c>
      <c r="N95" s="74">
        <v>4317.66015625</v>
      </c>
      <c r="O95" s="75"/>
      <c r="P95" s="76"/>
      <c r="Q95" s="76"/>
      <c r="R95" s="86"/>
      <c r="S95" s="48">
        <v>1</v>
      </c>
      <c r="T95" s="48">
        <v>0</v>
      </c>
      <c r="U95" s="49">
        <v>0</v>
      </c>
      <c r="V95" s="49">
        <v>0.002439</v>
      </c>
      <c r="W95" s="49">
        <v>0.005697</v>
      </c>
      <c r="X95" s="49">
        <v>0.482105</v>
      </c>
      <c r="Y95" s="49">
        <v>0</v>
      </c>
      <c r="Z95" s="49">
        <v>0</v>
      </c>
      <c r="AA95" s="71">
        <v>95</v>
      </c>
      <c r="AB95" s="71"/>
      <c r="AC95" s="72"/>
      <c r="AD95" s="78" t="s">
        <v>1329</v>
      </c>
      <c r="AE95" s="78">
        <v>269</v>
      </c>
      <c r="AF95" s="78">
        <v>127</v>
      </c>
      <c r="AG95" s="78">
        <v>7035</v>
      </c>
      <c r="AH95" s="78">
        <v>2092</v>
      </c>
      <c r="AI95" s="78"/>
      <c r="AJ95" s="78" t="s">
        <v>1509</v>
      </c>
      <c r="AK95" s="78"/>
      <c r="AL95" s="78"/>
      <c r="AM95" s="78"/>
      <c r="AN95" s="80">
        <v>41759.846921296295</v>
      </c>
      <c r="AO95" s="78"/>
      <c r="AP95" s="78" t="b">
        <v>1</v>
      </c>
      <c r="AQ95" s="78" t="b">
        <v>0</v>
      </c>
      <c r="AR95" s="78" t="b">
        <v>0</v>
      </c>
      <c r="AS95" s="78" t="s">
        <v>1154</v>
      </c>
      <c r="AT95" s="78">
        <v>3</v>
      </c>
      <c r="AU95" s="83" t="s">
        <v>2023</v>
      </c>
      <c r="AV95" s="78" t="b">
        <v>0</v>
      </c>
      <c r="AW95" s="78" t="s">
        <v>2193</v>
      </c>
      <c r="AX95" s="83" t="s">
        <v>2286</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313</v>
      </c>
      <c r="B96" s="65"/>
      <c r="C96" s="65" t="s">
        <v>64</v>
      </c>
      <c r="D96" s="66">
        <v>184.96283423689079</v>
      </c>
      <c r="E96" s="68"/>
      <c r="F96" s="100" t="s">
        <v>2105</v>
      </c>
      <c r="G96" s="65"/>
      <c r="H96" s="69" t="s">
        <v>313</v>
      </c>
      <c r="I96" s="70"/>
      <c r="J96" s="70"/>
      <c r="K96" s="69" t="s">
        <v>2477</v>
      </c>
      <c r="L96" s="73">
        <v>1</v>
      </c>
      <c r="M96" s="74">
        <v>4055.832275390625</v>
      </c>
      <c r="N96" s="74">
        <v>9184.3271484375</v>
      </c>
      <c r="O96" s="75"/>
      <c r="P96" s="76"/>
      <c r="Q96" s="76"/>
      <c r="R96" s="86"/>
      <c r="S96" s="48">
        <v>1</v>
      </c>
      <c r="T96" s="48">
        <v>0</v>
      </c>
      <c r="U96" s="49">
        <v>0</v>
      </c>
      <c r="V96" s="49">
        <v>0.002439</v>
      </c>
      <c r="W96" s="49">
        <v>0.005697</v>
      </c>
      <c r="X96" s="49">
        <v>0.482105</v>
      </c>
      <c r="Y96" s="49">
        <v>0</v>
      </c>
      <c r="Z96" s="49">
        <v>0</v>
      </c>
      <c r="AA96" s="71">
        <v>96</v>
      </c>
      <c r="AB96" s="71"/>
      <c r="AC96" s="72"/>
      <c r="AD96" s="78" t="s">
        <v>1330</v>
      </c>
      <c r="AE96" s="78">
        <v>2286</v>
      </c>
      <c r="AF96" s="78">
        <v>141267</v>
      </c>
      <c r="AG96" s="78">
        <v>86175</v>
      </c>
      <c r="AH96" s="78">
        <v>186962</v>
      </c>
      <c r="AI96" s="78"/>
      <c r="AJ96" s="78" t="s">
        <v>1510</v>
      </c>
      <c r="AK96" s="78" t="s">
        <v>1656</v>
      </c>
      <c r="AL96" s="83" t="s">
        <v>1765</v>
      </c>
      <c r="AM96" s="78"/>
      <c r="AN96" s="80">
        <v>40024.121157407404</v>
      </c>
      <c r="AO96" s="83" t="s">
        <v>1931</v>
      </c>
      <c r="AP96" s="78" t="b">
        <v>0</v>
      </c>
      <c r="AQ96" s="78" t="b">
        <v>0</v>
      </c>
      <c r="AR96" s="78" t="b">
        <v>0</v>
      </c>
      <c r="AS96" s="78" t="s">
        <v>1154</v>
      </c>
      <c r="AT96" s="78">
        <v>1173</v>
      </c>
      <c r="AU96" s="83" t="s">
        <v>2031</v>
      </c>
      <c r="AV96" s="78" t="b">
        <v>1</v>
      </c>
      <c r="AW96" s="78" t="s">
        <v>2193</v>
      </c>
      <c r="AX96" s="83" t="s">
        <v>2287</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314</v>
      </c>
      <c r="B97" s="65"/>
      <c r="C97" s="65" t="s">
        <v>64</v>
      </c>
      <c r="D97" s="66">
        <v>326.20083668211146</v>
      </c>
      <c r="E97" s="68"/>
      <c r="F97" s="100" t="s">
        <v>2106</v>
      </c>
      <c r="G97" s="65"/>
      <c r="H97" s="69" t="s">
        <v>314</v>
      </c>
      <c r="I97" s="70"/>
      <c r="J97" s="70"/>
      <c r="K97" s="69" t="s">
        <v>2478</v>
      </c>
      <c r="L97" s="73">
        <v>1</v>
      </c>
      <c r="M97" s="74">
        <v>1639.9847412109375</v>
      </c>
      <c r="N97" s="74">
        <v>6303.6865234375</v>
      </c>
      <c r="O97" s="75"/>
      <c r="P97" s="76"/>
      <c r="Q97" s="76"/>
      <c r="R97" s="86"/>
      <c r="S97" s="48">
        <v>1</v>
      </c>
      <c r="T97" s="48">
        <v>0</v>
      </c>
      <c r="U97" s="49">
        <v>0</v>
      </c>
      <c r="V97" s="49">
        <v>0.002439</v>
      </c>
      <c r="W97" s="49">
        <v>0.005697</v>
      </c>
      <c r="X97" s="49">
        <v>0.482105</v>
      </c>
      <c r="Y97" s="49">
        <v>0</v>
      </c>
      <c r="Z97" s="49">
        <v>0</v>
      </c>
      <c r="AA97" s="71">
        <v>97</v>
      </c>
      <c r="AB97" s="71"/>
      <c r="AC97" s="72"/>
      <c r="AD97" s="78" t="s">
        <v>1331</v>
      </c>
      <c r="AE97" s="78">
        <v>44858</v>
      </c>
      <c r="AF97" s="78">
        <v>1010161</v>
      </c>
      <c r="AG97" s="78">
        <v>1051160</v>
      </c>
      <c r="AH97" s="78">
        <v>4278</v>
      </c>
      <c r="AI97" s="78"/>
      <c r="AJ97" s="78" t="s">
        <v>1511</v>
      </c>
      <c r="AK97" s="78"/>
      <c r="AL97" s="83" t="s">
        <v>1766</v>
      </c>
      <c r="AM97" s="78"/>
      <c r="AN97" s="80">
        <v>40606.89109953704</v>
      </c>
      <c r="AO97" s="83" t="s">
        <v>1932</v>
      </c>
      <c r="AP97" s="78" t="b">
        <v>0</v>
      </c>
      <c r="AQ97" s="78" t="b">
        <v>0</v>
      </c>
      <c r="AR97" s="78" t="b">
        <v>1</v>
      </c>
      <c r="AS97" s="78" t="s">
        <v>1154</v>
      </c>
      <c r="AT97" s="78">
        <v>6320</v>
      </c>
      <c r="AU97" s="83" t="s">
        <v>2023</v>
      </c>
      <c r="AV97" s="78" t="b">
        <v>1</v>
      </c>
      <c r="AW97" s="78" t="s">
        <v>2193</v>
      </c>
      <c r="AX97" s="83" t="s">
        <v>2288</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244</v>
      </c>
      <c r="B98" s="65"/>
      <c r="C98" s="65" t="s">
        <v>64</v>
      </c>
      <c r="D98" s="66">
        <v>162.05152808832278</v>
      </c>
      <c r="E98" s="68"/>
      <c r="F98" s="100" t="s">
        <v>635</v>
      </c>
      <c r="G98" s="65"/>
      <c r="H98" s="69" t="s">
        <v>244</v>
      </c>
      <c r="I98" s="70"/>
      <c r="J98" s="70"/>
      <c r="K98" s="69" t="s">
        <v>2479</v>
      </c>
      <c r="L98" s="73">
        <v>1</v>
      </c>
      <c r="M98" s="74">
        <v>9186.865234375</v>
      </c>
      <c r="N98" s="74">
        <v>1138.1214599609375</v>
      </c>
      <c r="O98" s="75"/>
      <c r="P98" s="76"/>
      <c r="Q98" s="76"/>
      <c r="R98" s="86"/>
      <c r="S98" s="48">
        <v>1</v>
      </c>
      <c r="T98" s="48">
        <v>2</v>
      </c>
      <c r="U98" s="49">
        <v>0</v>
      </c>
      <c r="V98" s="49">
        <v>0.002445</v>
      </c>
      <c r="W98" s="49">
        <v>0.006167</v>
      </c>
      <c r="X98" s="49">
        <v>0.838442</v>
      </c>
      <c r="Y98" s="49">
        <v>0.5</v>
      </c>
      <c r="Z98" s="49">
        <v>0.5</v>
      </c>
      <c r="AA98" s="71">
        <v>98</v>
      </c>
      <c r="AB98" s="71"/>
      <c r="AC98" s="72"/>
      <c r="AD98" s="78" t="s">
        <v>1332</v>
      </c>
      <c r="AE98" s="78">
        <v>137</v>
      </c>
      <c r="AF98" s="78">
        <v>317</v>
      </c>
      <c r="AG98" s="78">
        <v>3593</v>
      </c>
      <c r="AH98" s="78">
        <v>192</v>
      </c>
      <c r="AI98" s="78"/>
      <c r="AJ98" s="78" t="s">
        <v>1512</v>
      </c>
      <c r="AK98" s="78" t="s">
        <v>1654</v>
      </c>
      <c r="AL98" s="78"/>
      <c r="AM98" s="78"/>
      <c r="AN98" s="80">
        <v>39147.59782407407</v>
      </c>
      <c r="AO98" s="83" t="s">
        <v>1933</v>
      </c>
      <c r="AP98" s="78" t="b">
        <v>0</v>
      </c>
      <c r="AQ98" s="78" t="b">
        <v>0</v>
      </c>
      <c r="AR98" s="78" t="b">
        <v>0</v>
      </c>
      <c r="AS98" s="78" t="s">
        <v>1154</v>
      </c>
      <c r="AT98" s="78">
        <v>8</v>
      </c>
      <c r="AU98" s="83" t="s">
        <v>2025</v>
      </c>
      <c r="AV98" s="78" t="b">
        <v>0</v>
      </c>
      <c r="AW98" s="78" t="s">
        <v>2193</v>
      </c>
      <c r="AX98" s="83" t="s">
        <v>2289</v>
      </c>
      <c r="AY98" s="78" t="s">
        <v>66</v>
      </c>
      <c r="AZ98" s="78" t="str">
        <f>REPLACE(INDEX(GroupVertices[Group],MATCH(Vertices[[#This Row],[Vertex]],GroupVertices[Vertex],0)),1,1,"")</f>
        <v>12</v>
      </c>
      <c r="BA98" s="48"/>
      <c r="BB98" s="48"/>
      <c r="BC98" s="48"/>
      <c r="BD98" s="48"/>
      <c r="BE98" s="48"/>
      <c r="BF98" s="48"/>
      <c r="BG98" s="120" t="s">
        <v>2917</v>
      </c>
      <c r="BH98" s="120" t="s">
        <v>2927</v>
      </c>
      <c r="BI98" s="120" t="s">
        <v>2956</v>
      </c>
      <c r="BJ98" s="120" t="s">
        <v>2966</v>
      </c>
      <c r="BK98" s="120">
        <v>0</v>
      </c>
      <c r="BL98" s="123">
        <v>0</v>
      </c>
      <c r="BM98" s="120">
        <v>1</v>
      </c>
      <c r="BN98" s="123">
        <v>7.142857142857143</v>
      </c>
      <c r="BO98" s="120">
        <v>0</v>
      </c>
      <c r="BP98" s="123">
        <v>0</v>
      </c>
      <c r="BQ98" s="120">
        <v>13</v>
      </c>
      <c r="BR98" s="123">
        <v>92.85714285714286</v>
      </c>
      <c r="BS98" s="120">
        <v>14</v>
      </c>
      <c r="BT98" s="2"/>
      <c r="BU98" s="3"/>
      <c r="BV98" s="3"/>
      <c r="BW98" s="3"/>
      <c r="BX98" s="3"/>
    </row>
    <row r="99" spans="1:76" ht="15">
      <c r="A99" s="64" t="s">
        <v>315</v>
      </c>
      <c r="B99" s="65"/>
      <c r="C99" s="65" t="s">
        <v>64</v>
      </c>
      <c r="D99" s="66">
        <v>1000</v>
      </c>
      <c r="E99" s="68"/>
      <c r="F99" s="100" t="s">
        <v>2107</v>
      </c>
      <c r="G99" s="65"/>
      <c r="H99" s="69" t="s">
        <v>315</v>
      </c>
      <c r="I99" s="70"/>
      <c r="J99" s="70"/>
      <c r="K99" s="69" t="s">
        <v>2480</v>
      </c>
      <c r="L99" s="73">
        <v>1</v>
      </c>
      <c r="M99" s="74">
        <v>9186.865234375</v>
      </c>
      <c r="N99" s="74">
        <v>614.6444091796875</v>
      </c>
      <c r="O99" s="75"/>
      <c r="P99" s="76"/>
      <c r="Q99" s="76"/>
      <c r="R99" s="86"/>
      <c r="S99" s="48">
        <v>2</v>
      </c>
      <c r="T99" s="48">
        <v>0</v>
      </c>
      <c r="U99" s="49">
        <v>0</v>
      </c>
      <c r="V99" s="49">
        <v>0.002445</v>
      </c>
      <c r="W99" s="49">
        <v>0.006167</v>
      </c>
      <c r="X99" s="49">
        <v>0.838442</v>
      </c>
      <c r="Y99" s="49">
        <v>1</v>
      </c>
      <c r="Z99" s="49">
        <v>0</v>
      </c>
      <c r="AA99" s="71">
        <v>99</v>
      </c>
      <c r="AB99" s="71"/>
      <c r="AC99" s="72"/>
      <c r="AD99" s="78" t="s">
        <v>1333</v>
      </c>
      <c r="AE99" s="78">
        <v>45</v>
      </c>
      <c r="AF99" s="78">
        <v>57814597</v>
      </c>
      <c r="AG99" s="78">
        <v>40419</v>
      </c>
      <c r="AH99" s="78">
        <v>7</v>
      </c>
      <c r="AI99" s="78"/>
      <c r="AJ99" s="78" t="s">
        <v>1513</v>
      </c>
      <c r="AK99" s="78" t="s">
        <v>1639</v>
      </c>
      <c r="AL99" s="83" t="s">
        <v>1767</v>
      </c>
      <c r="AM99" s="78"/>
      <c r="AN99" s="80">
        <v>39890.57405092593</v>
      </c>
      <c r="AO99" s="83" t="s">
        <v>1934</v>
      </c>
      <c r="AP99" s="78" t="b">
        <v>0</v>
      </c>
      <c r="AQ99" s="78" t="b">
        <v>0</v>
      </c>
      <c r="AR99" s="78" t="b">
        <v>1</v>
      </c>
      <c r="AS99" s="78" t="s">
        <v>1154</v>
      </c>
      <c r="AT99" s="78">
        <v>99597</v>
      </c>
      <c r="AU99" s="83" t="s">
        <v>2023</v>
      </c>
      <c r="AV99" s="78" t="b">
        <v>1</v>
      </c>
      <c r="AW99" s="78" t="s">
        <v>2193</v>
      </c>
      <c r="AX99" s="83" t="s">
        <v>2290</v>
      </c>
      <c r="AY99" s="78" t="s">
        <v>65</v>
      </c>
      <c r="AZ99" s="78" t="str">
        <f>REPLACE(INDEX(GroupVertices[Group],MATCH(Vertices[[#This Row],[Vertex]],GroupVertices[Vertex],0)),1,1,"")</f>
        <v>12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316</v>
      </c>
      <c r="B100" s="65"/>
      <c r="C100" s="65" t="s">
        <v>64</v>
      </c>
      <c r="D100" s="66">
        <v>693.5094677135247</v>
      </c>
      <c r="E100" s="68"/>
      <c r="F100" s="100" t="s">
        <v>2108</v>
      </c>
      <c r="G100" s="65"/>
      <c r="H100" s="69" t="s">
        <v>316</v>
      </c>
      <c r="I100" s="70"/>
      <c r="J100" s="70"/>
      <c r="K100" s="69" t="s">
        <v>2481</v>
      </c>
      <c r="L100" s="73">
        <v>1</v>
      </c>
      <c r="M100" s="74">
        <v>5925.33349609375</v>
      </c>
      <c r="N100" s="74">
        <v>9235.251953125</v>
      </c>
      <c r="O100" s="75"/>
      <c r="P100" s="76"/>
      <c r="Q100" s="76"/>
      <c r="R100" s="86"/>
      <c r="S100" s="48">
        <v>2</v>
      </c>
      <c r="T100" s="48">
        <v>0</v>
      </c>
      <c r="U100" s="49">
        <v>0</v>
      </c>
      <c r="V100" s="49">
        <v>0.002445</v>
      </c>
      <c r="W100" s="49">
        <v>0.006322</v>
      </c>
      <c r="X100" s="49">
        <v>0.782685</v>
      </c>
      <c r="Y100" s="49">
        <v>1</v>
      </c>
      <c r="Z100" s="49">
        <v>0</v>
      </c>
      <c r="AA100" s="71">
        <v>100</v>
      </c>
      <c r="AB100" s="71"/>
      <c r="AC100" s="72"/>
      <c r="AD100" s="78" t="s">
        <v>1334</v>
      </c>
      <c r="AE100" s="78">
        <v>174</v>
      </c>
      <c r="AF100" s="78">
        <v>3269838</v>
      </c>
      <c r="AG100" s="78">
        <v>3425</v>
      </c>
      <c r="AH100" s="78">
        <v>78</v>
      </c>
      <c r="AI100" s="78"/>
      <c r="AJ100" s="78" t="s">
        <v>1334</v>
      </c>
      <c r="AK100" s="78"/>
      <c r="AL100" s="83" t="s">
        <v>1768</v>
      </c>
      <c r="AM100" s="78"/>
      <c r="AN100" s="80">
        <v>39899.83436342593</v>
      </c>
      <c r="AO100" s="83" t="s">
        <v>1935</v>
      </c>
      <c r="AP100" s="78" t="b">
        <v>0</v>
      </c>
      <c r="AQ100" s="78" t="b">
        <v>0</v>
      </c>
      <c r="AR100" s="78" t="b">
        <v>1</v>
      </c>
      <c r="AS100" s="78" t="s">
        <v>1154</v>
      </c>
      <c r="AT100" s="78">
        <v>9595</v>
      </c>
      <c r="AU100" s="83" t="s">
        <v>2023</v>
      </c>
      <c r="AV100" s="78" t="b">
        <v>1</v>
      </c>
      <c r="AW100" s="78" t="s">
        <v>2193</v>
      </c>
      <c r="AX100" s="83" t="s">
        <v>2291</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317</v>
      </c>
      <c r="B101" s="65"/>
      <c r="C101" s="65" t="s">
        <v>64</v>
      </c>
      <c r="D101" s="66">
        <v>164.58875815340258</v>
      </c>
      <c r="E101" s="68"/>
      <c r="F101" s="100" t="s">
        <v>2109</v>
      </c>
      <c r="G101" s="65"/>
      <c r="H101" s="69" t="s">
        <v>317</v>
      </c>
      <c r="I101" s="70"/>
      <c r="J101" s="70"/>
      <c r="K101" s="69" t="s">
        <v>2482</v>
      </c>
      <c r="L101" s="73">
        <v>1</v>
      </c>
      <c r="M101" s="74">
        <v>3544.59521484375</v>
      </c>
      <c r="N101" s="74">
        <v>1211.3892822265625</v>
      </c>
      <c r="O101" s="75"/>
      <c r="P101" s="76"/>
      <c r="Q101" s="76"/>
      <c r="R101" s="86"/>
      <c r="S101" s="48">
        <v>1</v>
      </c>
      <c r="T101" s="48">
        <v>0</v>
      </c>
      <c r="U101" s="49">
        <v>0</v>
      </c>
      <c r="V101" s="49">
        <v>0.002439</v>
      </c>
      <c r="W101" s="49">
        <v>0.005697</v>
      </c>
      <c r="X101" s="49">
        <v>0.482105</v>
      </c>
      <c r="Y101" s="49">
        <v>0</v>
      </c>
      <c r="Z101" s="49">
        <v>0</v>
      </c>
      <c r="AA101" s="71">
        <v>101</v>
      </c>
      <c r="AB101" s="71"/>
      <c r="AC101" s="72"/>
      <c r="AD101" s="78" t="s">
        <v>1335</v>
      </c>
      <c r="AE101" s="78">
        <v>7646</v>
      </c>
      <c r="AF101" s="78">
        <v>15926</v>
      </c>
      <c r="AG101" s="78">
        <v>65738</v>
      </c>
      <c r="AH101" s="78">
        <v>136352</v>
      </c>
      <c r="AI101" s="78"/>
      <c r="AJ101" s="78" t="s">
        <v>1514</v>
      </c>
      <c r="AK101" s="78" t="s">
        <v>1639</v>
      </c>
      <c r="AL101" s="78"/>
      <c r="AM101" s="78"/>
      <c r="AN101" s="80">
        <v>39840.173530092594</v>
      </c>
      <c r="AO101" s="83" t="s">
        <v>1936</v>
      </c>
      <c r="AP101" s="78" t="b">
        <v>0</v>
      </c>
      <c r="AQ101" s="78" t="b">
        <v>0</v>
      </c>
      <c r="AR101" s="78" t="b">
        <v>1</v>
      </c>
      <c r="AS101" s="78" t="s">
        <v>1154</v>
      </c>
      <c r="AT101" s="78">
        <v>437</v>
      </c>
      <c r="AU101" s="83" t="s">
        <v>2023</v>
      </c>
      <c r="AV101" s="78" t="b">
        <v>1</v>
      </c>
      <c r="AW101" s="78" t="s">
        <v>2193</v>
      </c>
      <c r="AX101" s="83" t="s">
        <v>2292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318</v>
      </c>
      <c r="B102" s="65"/>
      <c r="C102" s="65" t="s">
        <v>64</v>
      </c>
      <c r="D102" s="66">
        <v>163.5690871816398</v>
      </c>
      <c r="E102" s="68"/>
      <c r="F102" s="100" t="s">
        <v>2110</v>
      </c>
      <c r="G102" s="65"/>
      <c r="H102" s="69" t="s">
        <v>318</v>
      </c>
      <c r="I102" s="70"/>
      <c r="J102" s="70"/>
      <c r="K102" s="69" t="s">
        <v>2483</v>
      </c>
      <c r="L102" s="73">
        <v>1</v>
      </c>
      <c r="M102" s="74">
        <v>4326.18994140625</v>
      </c>
      <c r="N102" s="74">
        <v>1650.5350341796875</v>
      </c>
      <c r="O102" s="75"/>
      <c r="P102" s="76"/>
      <c r="Q102" s="76"/>
      <c r="R102" s="86"/>
      <c r="S102" s="48">
        <v>1</v>
      </c>
      <c r="T102" s="48">
        <v>0</v>
      </c>
      <c r="U102" s="49">
        <v>0</v>
      </c>
      <c r="V102" s="49">
        <v>0.002439</v>
      </c>
      <c r="W102" s="49">
        <v>0.005697</v>
      </c>
      <c r="X102" s="49">
        <v>0.482105</v>
      </c>
      <c r="Y102" s="49">
        <v>0</v>
      </c>
      <c r="Z102" s="49">
        <v>0</v>
      </c>
      <c r="AA102" s="71">
        <v>102</v>
      </c>
      <c r="AB102" s="71"/>
      <c r="AC102" s="72"/>
      <c r="AD102" s="78" t="s">
        <v>1336</v>
      </c>
      <c r="AE102" s="78">
        <v>1522</v>
      </c>
      <c r="AF102" s="78">
        <v>9653</v>
      </c>
      <c r="AG102" s="78">
        <v>404</v>
      </c>
      <c r="AH102" s="78">
        <v>57798</v>
      </c>
      <c r="AI102" s="78"/>
      <c r="AJ102" s="78" t="s">
        <v>1515</v>
      </c>
      <c r="AK102" s="78" t="s">
        <v>1657</v>
      </c>
      <c r="AL102" s="78"/>
      <c r="AM102" s="78"/>
      <c r="AN102" s="80">
        <v>39880.797002314815</v>
      </c>
      <c r="AO102" s="83" t="s">
        <v>1937</v>
      </c>
      <c r="AP102" s="78" t="b">
        <v>0</v>
      </c>
      <c r="AQ102" s="78" t="b">
        <v>0</v>
      </c>
      <c r="AR102" s="78" t="b">
        <v>1</v>
      </c>
      <c r="AS102" s="78" t="s">
        <v>1154</v>
      </c>
      <c r="AT102" s="78">
        <v>365</v>
      </c>
      <c r="AU102" s="83" t="s">
        <v>2036</v>
      </c>
      <c r="AV102" s="78" t="b">
        <v>1</v>
      </c>
      <c r="AW102" s="78" t="s">
        <v>2193</v>
      </c>
      <c r="AX102" s="83" t="s">
        <v>2293</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319</v>
      </c>
      <c r="B103" s="65"/>
      <c r="C103" s="65" t="s">
        <v>64</v>
      </c>
      <c r="D103" s="66">
        <v>162.08062439056184</v>
      </c>
      <c r="E103" s="68"/>
      <c r="F103" s="100" t="s">
        <v>2111</v>
      </c>
      <c r="G103" s="65"/>
      <c r="H103" s="69" t="s">
        <v>319</v>
      </c>
      <c r="I103" s="70"/>
      <c r="J103" s="70"/>
      <c r="K103" s="69" t="s">
        <v>2484</v>
      </c>
      <c r="L103" s="73">
        <v>1</v>
      </c>
      <c r="M103" s="74">
        <v>4557.99462890625</v>
      </c>
      <c r="N103" s="74">
        <v>2174.965576171875</v>
      </c>
      <c r="O103" s="75"/>
      <c r="P103" s="76"/>
      <c r="Q103" s="76"/>
      <c r="R103" s="86"/>
      <c r="S103" s="48">
        <v>1</v>
      </c>
      <c r="T103" s="48">
        <v>0</v>
      </c>
      <c r="U103" s="49">
        <v>0</v>
      </c>
      <c r="V103" s="49">
        <v>0.002439</v>
      </c>
      <c r="W103" s="49">
        <v>0.005697</v>
      </c>
      <c r="X103" s="49">
        <v>0.482105</v>
      </c>
      <c r="Y103" s="49">
        <v>0</v>
      </c>
      <c r="Z103" s="49">
        <v>0</v>
      </c>
      <c r="AA103" s="71">
        <v>103</v>
      </c>
      <c r="AB103" s="71"/>
      <c r="AC103" s="72"/>
      <c r="AD103" s="78" t="s">
        <v>1337</v>
      </c>
      <c r="AE103" s="78">
        <v>531</v>
      </c>
      <c r="AF103" s="78">
        <v>496</v>
      </c>
      <c r="AG103" s="78">
        <v>34872</v>
      </c>
      <c r="AH103" s="78">
        <v>102852</v>
      </c>
      <c r="AI103" s="78"/>
      <c r="AJ103" s="78" t="s">
        <v>1516</v>
      </c>
      <c r="AK103" s="78" t="s">
        <v>1658</v>
      </c>
      <c r="AL103" s="83" t="s">
        <v>1769</v>
      </c>
      <c r="AM103" s="78"/>
      <c r="AN103" s="80">
        <v>42825.91570601852</v>
      </c>
      <c r="AO103" s="83" t="s">
        <v>1938</v>
      </c>
      <c r="AP103" s="78" t="b">
        <v>1</v>
      </c>
      <c r="AQ103" s="78" t="b">
        <v>0</v>
      </c>
      <c r="AR103" s="78" t="b">
        <v>0</v>
      </c>
      <c r="AS103" s="78" t="s">
        <v>1154</v>
      </c>
      <c r="AT103" s="78">
        <v>3</v>
      </c>
      <c r="AU103" s="78"/>
      <c r="AV103" s="78" t="b">
        <v>0</v>
      </c>
      <c r="AW103" s="78" t="s">
        <v>2193</v>
      </c>
      <c r="AX103" s="83" t="s">
        <v>2294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320</v>
      </c>
      <c r="B104" s="65"/>
      <c r="C104" s="65" t="s">
        <v>64</v>
      </c>
      <c r="D104" s="66">
        <v>162.8580970922901</v>
      </c>
      <c r="E104" s="68"/>
      <c r="F104" s="100" t="s">
        <v>2112</v>
      </c>
      <c r="G104" s="65"/>
      <c r="H104" s="69" t="s">
        <v>320</v>
      </c>
      <c r="I104" s="70"/>
      <c r="J104" s="70"/>
      <c r="K104" s="69" t="s">
        <v>2485</v>
      </c>
      <c r="L104" s="73">
        <v>1</v>
      </c>
      <c r="M104" s="74">
        <v>2121.930908203125</v>
      </c>
      <c r="N104" s="74">
        <v>7937.13818359375</v>
      </c>
      <c r="O104" s="75"/>
      <c r="P104" s="76"/>
      <c r="Q104" s="76"/>
      <c r="R104" s="86"/>
      <c r="S104" s="48">
        <v>1</v>
      </c>
      <c r="T104" s="48">
        <v>0</v>
      </c>
      <c r="U104" s="49">
        <v>0</v>
      </c>
      <c r="V104" s="49">
        <v>0.002439</v>
      </c>
      <c r="W104" s="49">
        <v>0.005697</v>
      </c>
      <c r="X104" s="49">
        <v>0.482105</v>
      </c>
      <c r="Y104" s="49">
        <v>0</v>
      </c>
      <c r="Z104" s="49">
        <v>0</v>
      </c>
      <c r="AA104" s="71">
        <v>104</v>
      </c>
      <c r="AB104" s="71"/>
      <c r="AC104" s="72"/>
      <c r="AD104" s="78" t="s">
        <v>1338</v>
      </c>
      <c r="AE104" s="78">
        <v>1900</v>
      </c>
      <c r="AF104" s="78">
        <v>5279</v>
      </c>
      <c r="AG104" s="78">
        <v>125851</v>
      </c>
      <c r="AH104" s="78">
        <v>20833</v>
      </c>
      <c r="AI104" s="78"/>
      <c r="AJ104" s="78" t="s">
        <v>1517</v>
      </c>
      <c r="AK104" s="78" t="s">
        <v>1659</v>
      </c>
      <c r="AL104" s="83" t="s">
        <v>1770</v>
      </c>
      <c r="AM104" s="78"/>
      <c r="AN104" s="80">
        <v>39924.25116898148</v>
      </c>
      <c r="AO104" s="83" t="s">
        <v>1939</v>
      </c>
      <c r="AP104" s="78" t="b">
        <v>0</v>
      </c>
      <c r="AQ104" s="78" t="b">
        <v>0</v>
      </c>
      <c r="AR104" s="78" t="b">
        <v>1</v>
      </c>
      <c r="AS104" s="78" t="s">
        <v>1154</v>
      </c>
      <c r="AT104" s="78">
        <v>117</v>
      </c>
      <c r="AU104" s="83" t="s">
        <v>2027</v>
      </c>
      <c r="AV104" s="78" t="b">
        <v>0</v>
      </c>
      <c r="AW104" s="78" t="s">
        <v>2193</v>
      </c>
      <c r="AX104" s="83" t="s">
        <v>2295</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321</v>
      </c>
      <c r="B105" s="65"/>
      <c r="C105" s="65" t="s">
        <v>64</v>
      </c>
      <c r="D105" s="66">
        <v>165.6365501323573</v>
      </c>
      <c r="E105" s="68"/>
      <c r="F105" s="100" t="s">
        <v>2113</v>
      </c>
      <c r="G105" s="65"/>
      <c r="H105" s="69" t="s">
        <v>321</v>
      </c>
      <c r="I105" s="70"/>
      <c r="J105" s="70"/>
      <c r="K105" s="69" t="s">
        <v>2486</v>
      </c>
      <c r="L105" s="73">
        <v>1</v>
      </c>
      <c r="M105" s="74">
        <v>4453.34130859375</v>
      </c>
      <c r="N105" s="74">
        <v>5422.7001953125</v>
      </c>
      <c r="O105" s="75"/>
      <c r="P105" s="76"/>
      <c r="Q105" s="76"/>
      <c r="R105" s="86"/>
      <c r="S105" s="48">
        <v>1</v>
      </c>
      <c r="T105" s="48">
        <v>0</v>
      </c>
      <c r="U105" s="49">
        <v>0</v>
      </c>
      <c r="V105" s="49">
        <v>0.002439</v>
      </c>
      <c r="W105" s="49">
        <v>0.005697</v>
      </c>
      <c r="X105" s="49">
        <v>0.482105</v>
      </c>
      <c r="Y105" s="49">
        <v>0</v>
      </c>
      <c r="Z105" s="49">
        <v>0</v>
      </c>
      <c r="AA105" s="71">
        <v>105</v>
      </c>
      <c r="AB105" s="71"/>
      <c r="AC105" s="72"/>
      <c r="AD105" s="78" t="s">
        <v>1339</v>
      </c>
      <c r="AE105" s="78">
        <v>6234</v>
      </c>
      <c r="AF105" s="78">
        <v>22372</v>
      </c>
      <c r="AG105" s="78">
        <v>78086</v>
      </c>
      <c r="AH105" s="78">
        <v>28523</v>
      </c>
      <c r="AI105" s="78"/>
      <c r="AJ105" s="78" t="s">
        <v>1518</v>
      </c>
      <c r="AK105" s="78" t="s">
        <v>1197</v>
      </c>
      <c r="AL105" s="83" t="s">
        <v>1771</v>
      </c>
      <c r="AM105" s="78"/>
      <c r="AN105" s="80">
        <v>39261.002974537034</v>
      </c>
      <c r="AO105" s="83" t="s">
        <v>1940</v>
      </c>
      <c r="AP105" s="78" t="b">
        <v>0</v>
      </c>
      <c r="AQ105" s="78" t="b">
        <v>0</v>
      </c>
      <c r="AR105" s="78" t="b">
        <v>1</v>
      </c>
      <c r="AS105" s="78" t="s">
        <v>1154</v>
      </c>
      <c r="AT105" s="78">
        <v>1080</v>
      </c>
      <c r="AU105" s="83" t="s">
        <v>2027</v>
      </c>
      <c r="AV105" s="78" t="b">
        <v>1</v>
      </c>
      <c r="AW105" s="78" t="s">
        <v>2193</v>
      </c>
      <c r="AX105" s="83" t="s">
        <v>2296</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322</v>
      </c>
      <c r="B106" s="65"/>
      <c r="C106" s="65" t="s">
        <v>64</v>
      </c>
      <c r="D106" s="66">
        <v>163.28560142127722</v>
      </c>
      <c r="E106" s="68"/>
      <c r="F106" s="100" t="s">
        <v>2114</v>
      </c>
      <c r="G106" s="65"/>
      <c r="H106" s="69" t="s">
        <v>322</v>
      </c>
      <c r="I106" s="70"/>
      <c r="J106" s="70"/>
      <c r="K106" s="69" t="s">
        <v>2487</v>
      </c>
      <c r="L106" s="73">
        <v>1</v>
      </c>
      <c r="M106" s="74">
        <v>3246.54541015625</v>
      </c>
      <c r="N106" s="74">
        <v>4957.21875</v>
      </c>
      <c r="O106" s="75"/>
      <c r="P106" s="76"/>
      <c r="Q106" s="76"/>
      <c r="R106" s="86"/>
      <c r="S106" s="48">
        <v>1</v>
      </c>
      <c r="T106" s="48">
        <v>0</v>
      </c>
      <c r="U106" s="49">
        <v>0</v>
      </c>
      <c r="V106" s="49">
        <v>0.002439</v>
      </c>
      <c r="W106" s="49">
        <v>0.005697</v>
      </c>
      <c r="X106" s="49">
        <v>0.482105</v>
      </c>
      <c r="Y106" s="49">
        <v>0</v>
      </c>
      <c r="Z106" s="49">
        <v>0</v>
      </c>
      <c r="AA106" s="71">
        <v>106</v>
      </c>
      <c r="AB106" s="71"/>
      <c r="AC106" s="72"/>
      <c r="AD106" s="78" t="s">
        <v>1340</v>
      </c>
      <c r="AE106" s="78">
        <v>184</v>
      </c>
      <c r="AF106" s="78">
        <v>7909</v>
      </c>
      <c r="AG106" s="78">
        <v>83572</v>
      </c>
      <c r="AH106" s="78">
        <v>3916</v>
      </c>
      <c r="AI106" s="78"/>
      <c r="AJ106" s="78" t="s">
        <v>1519</v>
      </c>
      <c r="AK106" s="78" t="s">
        <v>1660</v>
      </c>
      <c r="AL106" s="83" t="s">
        <v>1772</v>
      </c>
      <c r="AM106" s="78"/>
      <c r="AN106" s="80">
        <v>42133.35425925926</v>
      </c>
      <c r="AO106" s="83" t="s">
        <v>1941</v>
      </c>
      <c r="AP106" s="78" t="b">
        <v>0</v>
      </c>
      <c r="AQ106" s="78" t="b">
        <v>0</v>
      </c>
      <c r="AR106" s="78" t="b">
        <v>1</v>
      </c>
      <c r="AS106" s="78" t="s">
        <v>1154</v>
      </c>
      <c r="AT106" s="78">
        <v>256</v>
      </c>
      <c r="AU106" s="83" t="s">
        <v>2023</v>
      </c>
      <c r="AV106" s="78" t="b">
        <v>0</v>
      </c>
      <c r="AW106" s="78" t="s">
        <v>2193</v>
      </c>
      <c r="AX106" s="83" t="s">
        <v>2297</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323</v>
      </c>
      <c r="B107" s="65"/>
      <c r="C107" s="65" t="s">
        <v>64</v>
      </c>
      <c r="D107" s="66">
        <v>162.00438882771203</v>
      </c>
      <c r="E107" s="68"/>
      <c r="F107" s="100" t="s">
        <v>2115</v>
      </c>
      <c r="G107" s="65"/>
      <c r="H107" s="69" t="s">
        <v>323</v>
      </c>
      <c r="I107" s="70"/>
      <c r="J107" s="70"/>
      <c r="K107" s="69" t="s">
        <v>2488</v>
      </c>
      <c r="L107" s="73">
        <v>1</v>
      </c>
      <c r="M107" s="74">
        <v>2797.529296875</v>
      </c>
      <c r="N107" s="74">
        <v>2314.0263671875</v>
      </c>
      <c r="O107" s="75"/>
      <c r="P107" s="76"/>
      <c r="Q107" s="76"/>
      <c r="R107" s="86"/>
      <c r="S107" s="48">
        <v>1</v>
      </c>
      <c r="T107" s="48">
        <v>0</v>
      </c>
      <c r="U107" s="49">
        <v>0</v>
      </c>
      <c r="V107" s="49">
        <v>0.002439</v>
      </c>
      <c r="W107" s="49">
        <v>0.005697</v>
      </c>
      <c r="X107" s="49">
        <v>0.482105</v>
      </c>
      <c r="Y107" s="49">
        <v>0</v>
      </c>
      <c r="Z107" s="49">
        <v>0</v>
      </c>
      <c r="AA107" s="71">
        <v>107</v>
      </c>
      <c r="AB107" s="71"/>
      <c r="AC107" s="72"/>
      <c r="AD107" s="78" t="s">
        <v>1341</v>
      </c>
      <c r="AE107" s="78">
        <v>276</v>
      </c>
      <c r="AF107" s="78">
        <v>27</v>
      </c>
      <c r="AG107" s="78">
        <v>697</v>
      </c>
      <c r="AH107" s="78">
        <v>2538</v>
      </c>
      <c r="AI107" s="78"/>
      <c r="AJ107" s="78" t="s">
        <v>1520</v>
      </c>
      <c r="AK107" s="78" t="s">
        <v>1661</v>
      </c>
      <c r="AL107" s="78"/>
      <c r="AM107" s="78"/>
      <c r="AN107" s="80">
        <v>42604.15158564815</v>
      </c>
      <c r="AO107" s="83" t="s">
        <v>1942</v>
      </c>
      <c r="AP107" s="78" t="b">
        <v>1</v>
      </c>
      <c r="AQ107" s="78" t="b">
        <v>0</v>
      </c>
      <c r="AR107" s="78" t="b">
        <v>0</v>
      </c>
      <c r="AS107" s="78" t="s">
        <v>1154</v>
      </c>
      <c r="AT107" s="78">
        <v>0</v>
      </c>
      <c r="AU107" s="78"/>
      <c r="AV107" s="78" t="b">
        <v>0</v>
      </c>
      <c r="AW107" s="78" t="s">
        <v>2193</v>
      </c>
      <c r="AX107" s="83" t="s">
        <v>2298</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324</v>
      </c>
      <c r="B108" s="65"/>
      <c r="C108" s="65" t="s">
        <v>64</v>
      </c>
      <c r="D108" s="66">
        <v>549.3358271764762</v>
      </c>
      <c r="E108" s="68"/>
      <c r="F108" s="100" t="s">
        <v>2116</v>
      </c>
      <c r="G108" s="65"/>
      <c r="H108" s="69" t="s">
        <v>324</v>
      </c>
      <c r="I108" s="70"/>
      <c r="J108" s="70"/>
      <c r="K108" s="69" t="s">
        <v>2489</v>
      </c>
      <c r="L108" s="73">
        <v>1</v>
      </c>
      <c r="M108" s="74">
        <v>3597.6220703125</v>
      </c>
      <c r="N108" s="74">
        <v>3908.97412109375</v>
      </c>
      <c r="O108" s="75"/>
      <c r="P108" s="76"/>
      <c r="Q108" s="76"/>
      <c r="R108" s="86"/>
      <c r="S108" s="48">
        <v>1</v>
      </c>
      <c r="T108" s="48">
        <v>0</v>
      </c>
      <c r="U108" s="49">
        <v>0</v>
      </c>
      <c r="V108" s="49">
        <v>0.002439</v>
      </c>
      <c r="W108" s="49">
        <v>0.005697</v>
      </c>
      <c r="X108" s="49">
        <v>0.482105</v>
      </c>
      <c r="Y108" s="49">
        <v>0</v>
      </c>
      <c r="Z108" s="49">
        <v>0</v>
      </c>
      <c r="AA108" s="71">
        <v>108</v>
      </c>
      <c r="AB108" s="71"/>
      <c r="AC108" s="72"/>
      <c r="AD108" s="78" t="s">
        <v>1342</v>
      </c>
      <c r="AE108" s="78">
        <v>247774</v>
      </c>
      <c r="AF108" s="78">
        <v>2382884</v>
      </c>
      <c r="AG108" s="78">
        <v>117651</v>
      </c>
      <c r="AH108" s="78">
        <v>12521</v>
      </c>
      <c r="AI108" s="78"/>
      <c r="AJ108" s="78" t="s">
        <v>1521</v>
      </c>
      <c r="AK108" s="78"/>
      <c r="AL108" s="83" t="s">
        <v>1773</v>
      </c>
      <c r="AM108" s="78"/>
      <c r="AN108" s="80">
        <v>39974.77079861111</v>
      </c>
      <c r="AO108" s="83" t="s">
        <v>1943</v>
      </c>
      <c r="AP108" s="78" t="b">
        <v>0</v>
      </c>
      <c r="AQ108" s="78" t="b">
        <v>0</v>
      </c>
      <c r="AR108" s="78" t="b">
        <v>1</v>
      </c>
      <c r="AS108" s="78" t="s">
        <v>1154</v>
      </c>
      <c r="AT108" s="78">
        <v>9750</v>
      </c>
      <c r="AU108" s="83" t="s">
        <v>2023</v>
      </c>
      <c r="AV108" s="78" t="b">
        <v>1</v>
      </c>
      <c r="AW108" s="78" t="s">
        <v>2193</v>
      </c>
      <c r="AX108" s="83" t="s">
        <v>2299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246</v>
      </c>
      <c r="B109" s="65"/>
      <c r="C109" s="65" t="s">
        <v>64</v>
      </c>
      <c r="D109" s="66">
        <v>162.0321847365549</v>
      </c>
      <c r="E109" s="68"/>
      <c r="F109" s="100" t="s">
        <v>637</v>
      </c>
      <c r="G109" s="65"/>
      <c r="H109" s="69" t="s">
        <v>246</v>
      </c>
      <c r="I109" s="70"/>
      <c r="J109" s="70"/>
      <c r="K109" s="69" t="s">
        <v>2490</v>
      </c>
      <c r="L109" s="73">
        <v>1</v>
      </c>
      <c r="M109" s="74">
        <v>6748.66552734375</v>
      </c>
      <c r="N109" s="74">
        <v>352.9058837890625</v>
      </c>
      <c r="O109" s="75"/>
      <c r="P109" s="76"/>
      <c r="Q109" s="76"/>
      <c r="R109" s="86"/>
      <c r="S109" s="48">
        <v>1</v>
      </c>
      <c r="T109" s="48">
        <v>2</v>
      </c>
      <c r="U109" s="49">
        <v>0</v>
      </c>
      <c r="V109" s="49">
        <v>0.002445</v>
      </c>
      <c r="W109" s="49">
        <v>0.006283</v>
      </c>
      <c r="X109" s="49">
        <v>0.787553</v>
      </c>
      <c r="Y109" s="49">
        <v>1</v>
      </c>
      <c r="Z109" s="49">
        <v>0.5</v>
      </c>
      <c r="AA109" s="71">
        <v>109</v>
      </c>
      <c r="AB109" s="71"/>
      <c r="AC109" s="72"/>
      <c r="AD109" s="78" t="s">
        <v>1343</v>
      </c>
      <c r="AE109" s="78">
        <v>495</v>
      </c>
      <c r="AF109" s="78">
        <v>198</v>
      </c>
      <c r="AG109" s="78">
        <v>1980</v>
      </c>
      <c r="AH109" s="78">
        <v>2227</v>
      </c>
      <c r="AI109" s="78"/>
      <c r="AJ109" s="78" t="s">
        <v>1522</v>
      </c>
      <c r="AK109" s="78" t="s">
        <v>1662</v>
      </c>
      <c r="AL109" s="83" t="s">
        <v>1774</v>
      </c>
      <c r="AM109" s="78"/>
      <c r="AN109" s="80">
        <v>42342.911782407406</v>
      </c>
      <c r="AO109" s="83" t="s">
        <v>1944</v>
      </c>
      <c r="AP109" s="78" t="b">
        <v>1</v>
      </c>
      <c r="AQ109" s="78" t="b">
        <v>0</v>
      </c>
      <c r="AR109" s="78" t="b">
        <v>0</v>
      </c>
      <c r="AS109" s="78" t="s">
        <v>1154</v>
      </c>
      <c r="AT109" s="78">
        <v>21</v>
      </c>
      <c r="AU109" s="83" t="s">
        <v>2023</v>
      </c>
      <c r="AV109" s="78" t="b">
        <v>0</v>
      </c>
      <c r="AW109" s="78" t="s">
        <v>2193</v>
      </c>
      <c r="AX109" s="83" t="s">
        <v>2300</v>
      </c>
      <c r="AY109" s="78" t="s">
        <v>66</v>
      </c>
      <c r="AZ109" s="78" t="str">
        <f>REPLACE(INDEX(GroupVertices[Group],MATCH(Vertices[[#This Row],[Vertex]],GroupVertices[Vertex],0)),1,1,"")</f>
        <v>4</v>
      </c>
      <c r="BA109" s="48" t="s">
        <v>577</v>
      </c>
      <c r="BB109" s="48" t="s">
        <v>577</v>
      </c>
      <c r="BC109" s="48" t="s">
        <v>589</v>
      </c>
      <c r="BD109" s="48" t="s">
        <v>589</v>
      </c>
      <c r="BE109" s="48"/>
      <c r="BF109" s="48"/>
      <c r="BG109" s="120" t="s">
        <v>2918</v>
      </c>
      <c r="BH109" s="120" t="s">
        <v>2918</v>
      </c>
      <c r="BI109" s="120" t="s">
        <v>2957</v>
      </c>
      <c r="BJ109" s="120" t="s">
        <v>2957</v>
      </c>
      <c r="BK109" s="120">
        <v>2</v>
      </c>
      <c r="BL109" s="123">
        <v>11.11111111111111</v>
      </c>
      <c r="BM109" s="120">
        <v>0</v>
      </c>
      <c r="BN109" s="123">
        <v>0</v>
      </c>
      <c r="BO109" s="120">
        <v>0</v>
      </c>
      <c r="BP109" s="123">
        <v>0</v>
      </c>
      <c r="BQ109" s="120">
        <v>16</v>
      </c>
      <c r="BR109" s="123">
        <v>88.88888888888889</v>
      </c>
      <c r="BS109" s="120">
        <v>18</v>
      </c>
      <c r="BT109" s="2"/>
      <c r="BU109" s="3"/>
      <c r="BV109" s="3"/>
      <c r="BW109" s="3"/>
      <c r="BX109" s="3"/>
    </row>
    <row r="110" spans="1:76" ht="15">
      <c r="A110" s="64" t="s">
        <v>251</v>
      </c>
      <c r="B110" s="65"/>
      <c r="C110" s="65" t="s">
        <v>64</v>
      </c>
      <c r="D110" s="66">
        <v>167.29487681080846</v>
      </c>
      <c r="E110" s="68"/>
      <c r="F110" s="100" t="s">
        <v>642</v>
      </c>
      <c r="G110" s="65"/>
      <c r="H110" s="69" t="s">
        <v>251</v>
      </c>
      <c r="I110" s="70"/>
      <c r="J110" s="70"/>
      <c r="K110" s="69" t="s">
        <v>2491</v>
      </c>
      <c r="L110" s="73">
        <v>2.759230475967037</v>
      </c>
      <c r="M110" s="74">
        <v>6511.69091796875</v>
      </c>
      <c r="N110" s="74">
        <v>1136.6754150390625</v>
      </c>
      <c r="O110" s="75"/>
      <c r="P110" s="76"/>
      <c r="Q110" s="76"/>
      <c r="R110" s="86"/>
      <c r="S110" s="48">
        <v>4</v>
      </c>
      <c r="T110" s="48">
        <v>2</v>
      </c>
      <c r="U110" s="49">
        <v>6</v>
      </c>
      <c r="V110" s="49">
        <v>0.002463</v>
      </c>
      <c r="W110" s="49">
        <v>0.007686</v>
      </c>
      <c r="X110" s="49">
        <v>1.796758</v>
      </c>
      <c r="Y110" s="49">
        <v>0.3</v>
      </c>
      <c r="Z110" s="49">
        <v>0.2</v>
      </c>
      <c r="AA110" s="71">
        <v>110</v>
      </c>
      <c r="AB110" s="71"/>
      <c r="AC110" s="72"/>
      <c r="AD110" s="78" t="s">
        <v>1344</v>
      </c>
      <c r="AE110" s="78">
        <v>980</v>
      </c>
      <c r="AF110" s="78">
        <v>32574</v>
      </c>
      <c r="AG110" s="78">
        <v>570</v>
      </c>
      <c r="AH110" s="78">
        <v>85500</v>
      </c>
      <c r="AI110" s="78"/>
      <c r="AJ110" s="78" t="s">
        <v>1523</v>
      </c>
      <c r="AK110" s="78" t="s">
        <v>1663</v>
      </c>
      <c r="AL110" s="83" t="s">
        <v>1775</v>
      </c>
      <c r="AM110" s="78"/>
      <c r="AN110" s="80">
        <v>40402.83583333333</v>
      </c>
      <c r="AO110" s="83" t="s">
        <v>1945</v>
      </c>
      <c r="AP110" s="78" t="b">
        <v>0</v>
      </c>
      <c r="AQ110" s="78" t="b">
        <v>0</v>
      </c>
      <c r="AR110" s="78" t="b">
        <v>1</v>
      </c>
      <c r="AS110" s="78" t="s">
        <v>1154</v>
      </c>
      <c r="AT110" s="78">
        <v>578</v>
      </c>
      <c r="AU110" s="83" t="s">
        <v>2030</v>
      </c>
      <c r="AV110" s="78" t="b">
        <v>1</v>
      </c>
      <c r="AW110" s="78" t="s">
        <v>2193</v>
      </c>
      <c r="AX110" s="83" t="s">
        <v>2301</v>
      </c>
      <c r="AY110" s="78" t="s">
        <v>66</v>
      </c>
      <c r="AZ110" s="78" t="str">
        <f>REPLACE(INDEX(GroupVertices[Group],MATCH(Vertices[[#This Row],[Vertex]],GroupVertices[Vertex],0)),1,1,"")</f>
        <v>4</v>
      </c>
      <c r="BA110" s="48"/>
      <c r="BB110" s="48"/>
      <c r="BC110" s="48"/>
      <c r="BD110" s="48"/>
      <c r="BE110" s="48"/>
      <c r="BF110" s="48"/>
      <c r="BG110" s="120" t="s">
        <v>2919</v>
      </c>
      <c r="BH110" s="120" t="s">
        <v>2919</v>
      </c>
      <c r="BI110" s="120" t="s">
        <v>2958</v>
      </c>
      <c r="BJ110" s="120" t="s">
        <v>2958</v>
      </c>
      <c r="BK110" s="120">
        <v>1</v>
      </c>
      <c r="BL110" s="123">
        <v>9.090909090909092</v>
      </c>
      <c r="BM110" s="120">
        <v>1</v>
      </c>
      <c r="BN110" s="123">
        <v>9.090909090909092</v>
      </c>
      <c r="BO110" s="120">
        <v>0</v>
      </c>
      <c r="BP110" s="123">
        <v>0</v>
      </c>
      <c r="BQ110" s="120">
        <v>9</v>
      </c>
      <c r="BR110" s="123">
        <v>81.81818181818181</v>
      </c>
      <c r="BS110" s="120">
        <v>11</v>
      </c>
      <c r="BT110" s="2"/>
      <c r="BU110" s="3"/>
      <c r="BV110" s="3"/>
      <c r="BW110" s="3"/>
      <c r="BX110" s="3"/>
    </row>
    <row r="111" spans="1:76" ht="15">
      <c r="A111" s="64" t="s">
        <v>325</v>
      </c>
      <c r="B111" s="65"/>
      <c r="C111" s="65" t="s">
        <v>64</v>
      </c>
      <c r="D111" s="66">
        <v>185.72795320135555</v>
      </c>
      <c r="E111" s="68"/>
      <c r="F111" s="100" t="s">
        <v>2117</v>
      </c>
      <c r="G111" s="65"/>
      <c r="H111" s="69" t="s">
        <v>325</v>
      </c>
      <c r="I111" s="70"/>
      <c r="J111" s="70"/>
      <c r="K111" s="69" t="s">
        <v>2492</v>
      </c>
      <c r="L111" s="73">
        <v>1</v>
      </c>
      <c r="M111" s="74">
        <v>2554.36767578125</v>
      </c>
      <c r="N111" s="74">
        <v>1475.9754638671875</v>
      </c>
      <c r="O111" s="75"/>
      <c r="P111" s="76"/>
      <c r="Q111" s="76"/>
      <c r="R111" s="86"/>
      <c r="S111" s="48">
        <v>1</v>
      </c>
      <c r="T111" s="48">
        <v>0</v>
      </c>
      <c r="U111" s="49">
        <v>0</v>
      </c>
      <c r="V111" s="49">
        <v>0.002439</v>
      </c>
      <c r="W111" s="49">
        <v>0.005697</v>
      </c>
      <c r="X111" s="49">
        <v>0.482105</v>
      </c>
      <c r="Y111" s="49">
        <v>0</v>
      </c>
      <c r="Z111" s="49">
        <v>0</v>
      </c>
      <c r="AA111" s="71">
        <v>111</v>
      </c>
      <c r="AB111" s="71"/>
      <c r="AC111" s="72"/>
      <c r="AD111" s="78" t="s">
        <v>1345</v>
      </c>
      <c r="AE111" s="78">
        <v>31</v>
      </c>
      <c r="AF111" s="78">
        <v>145974</v>
      </c>
      <c r="AG111" s="78">
        <v>73</v>
      </c>
      <c r="AH111" s="78">
        <v>0</v>
      </c>
      <c r="AI111" s="78">
        <v>-18000</v>
      </c>
      <c r="AJ111" s="78" t="s">
        <v>1524</v>
      </c>
      <c r="AK111" s="78"/>
      <c r="AL111" s="83" t="s">
        <v>1776</v>
      </c>
      <c r="AM111" s="78" t="s">
        <v>1844</v>
      </c>
      <c r="AN111" s="80">
        <v>41194.91490740741</v>
      </c>
      <c r="AO111" s="83" t="s">
        <v>1946</v>
      </c>
      <c r="AP111" s="78" t="b">
        <v>1</v>
      </c>
      <c r="AQ111" s="78" t="b">
        <v>0</v>
      </c>
      <c r="AR111" s="78" t="b">
        <v>0</v>
      </c>
      <c r="AS111" s="78" t="s">
        <v>1154</v>
      </c>
      <c r="AT111" s="78">
        <v>738</v>
      </c>
      <c r="AU111" s="83" t="s">
        <v>2023</v>
      </c>
      <c r="AV111" s="78" t="b">
        <v>1</v>
      </c>
      <c r="AW111" s="78" t="s">
        <v>2193</v>
      </c>
      <c r="AX111" s="83" t="s">
        <v>2302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326</v>
      </c>
      <c r="B112" s="65"/>
      <c r="C112" s="65" t="s">
        <v>64</v>
      </c>
      <c r="D112" s="66">
        <v>162.0147919748813</v>
      </c>
      <c r="E112" s="68"/>
      <c r="F112" s="100" t="s">
        <v>2118</v>
      </c>
      <c r="G112" s="65"/>
      <c r="H112" s="69" t="s">
        <v>326</v>
      </c>
      <c r="I112" s="70"/>
      <c r="J112" s="70"/>
      <c r="K112" s="69" t="s">
        <v>2493</v>
      </c>
      <c r="L112" s="73">
        <v>1</v>
      </c>
      <c r="M112" s="74">
        <v>628.6763916015625</v>
      </c>
      <c r="N112" s="74">
        <v>7331.0654296875</v>
      </c>
      <c r="O112" s="75"/>
      <c r="P112" s="76"/>
      <c r="Q112" s="76"/>
      <c r="R112" s="86"/>
      <c r="S112" s="48">
        <v>1</v>
      </c>
      <c r="T112" s="48">
        <v>0</v>
      </c>
      <c r="U112" s="49">
        <v>0</v>
      </c>
      <c r="V112" s="49">
        <v>0.002439</v>
      </c>
      <c r="W112" s="49">
        <v>0.005697</v>
      </c>
      <c r="X112" s="49">
        <v>0.482105</v>
      </c>
      <c r="Y112" s="49">
        <v>0</v>
      </c>
      <c r="Z112" s="49">
        <v>0</v>
      </c>
      <c r="AA112" s="71">
        <v>112</v>
      </c>
      <c r="AB112" s="71"/>
      <c r="AC112" s="72"/>
      <c r="AD112" s="78" t="s">
        <v>1346</v>
      </c>
      <c r="AE112" s="78">
        <v>154</v>
      </c>
      <c r="AF112" s="78">
        <v>91</v>
      </c>
      <c r="AG112" s="78">
        <v>598</v>
      </c>
      <c r="AH112" s="78">
        <v>16</v>
      </c>
      <c r="AI112" s="78"/>
      <c r="AJ112" s="78"/>
      <c r="AK112" s="78"/>
      <c r="AL112" s="78"/>
      <c r="AM112" s="78"/>
      <c r="AN112" s="80">
        <v>40327.66777777778</v>
      </c>
      <c r="AO112" s="83" t="s">
        <v>1947</v>
      </c>
      <c r="AP112" s="78" t="b">
        <v>1</v>
      </c>
      <c r="AQ112" s="78" t="b">
        <v>0</v>
      </c>
      <c r="AR112" s="78" t="b">
        <v>0</v>
      </c>
      <c r="AS112" s="78" t="s">
        <v>1154</v>
      </c>
      <c r="AT112" s="78">
        <v>0</v>
      </c>
      <c r="AU112" s="83" t="s">
        <v>2023</v>
      </c>
      <c r="AV112" s="78" t="b">
        <v>0</v>
      </c>
      <c r="AW112" s="78" t="s">
        <v>2193</v>
      </c>
      <c r="AX112" s="83" t="s">
        <v>2303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247</v>
      </c>
      <c r="B113" s="65"/>
      <c r="C113" s="65" t="s">
        <v>64</v>
      </c>
      <c r="D113" s="66">
        <v>162.33485129951083</v>
      </c>
      <c r="E113" s="68"/>
      <c r="F113" s="100" t="s">
        <v>638</v>
      </c>
      <c r="G113" s="65"/>
      <c r="H113" s="69" t="s">
        <v>247</v>
      </c>
      <c r="I113" s="70"/>
      <c r="J113" s="70"/>
      <c r="K113" s="69" t="s">
        <v>2494</v>
      </c>
      <c r="L113" s="73">
        <v>1.8796152379835185</v>
      </c>
      <c r="M113" s="74">
        <v>5945.904296875</v>
      </c>
      <c r="N113" s="74">
        <v>1265.8465576171875</v>
      </c>
      <c r="O113" s="75"/>
      <c r="P113" s="76"/>
      <c r="Q113" s="76"/>
      <c r="R113" s="86"/>
      <c r="S113" s="48">
        <v>1</v>
      </c>
      <c r="T113" s="48">
        <v>4</v>
      </c>
      <c r="U113" s="49">
        <v>3</v>
      </c>
      <c r="V113" s="49">
        <v>0.002457</v>
      </c>
      <c r="W113" s="49">
        <v>0.007236</v>
      </c>
      <c r="X113" s="49">
        <v>1.461286</v>
      </c>
      <c r="Y113" s="49">
        <v>0.3333333333333333</v>
      </c>
      <c r="Z113" s="49">
        <v>0.25</v>
      </c>
      <c r="AA113" s="71">
        <v>113</v>
      </c>
      <c r="AB113" s="71"/>
      <c r="AC113" s="72"/>
      <c r="AD113" s="78" t="s">
        <v>1347</v>
      </c>
      <c r="AE113" s="78">
        <v>544</v>
      </c>
      <c r="AF113" s="78">
        <v>2060</v>
      </c>
      <c r="AG113" s="78">
        <v>234953</v>
      </c>
      <c r="AH113" s="78">
        <v>207</v>
      </c>
      <c r="AI113" s="78"/>
      <c r="AJ113" s="78" t="s">
        <v>1525</v>
      </c>
      <c r="AK113" s="78" t="s">
        <v>1664</v>
      </c>
      <c r="AL113" s="83" t="s">
        <v>1777</v>
      </c>
      <c r="AM113" s="78"/>
      <c r="AN113" s="80">
        <v>40000.845347222225</v>
      </c>
      <c r="AO113" s="83" t="s">
        <v>1948</v>
      </c>
      <c r="AP113" s="78" t="b">
        <v>0</v>
      </c>
      <c r="AQ113" s="78" t="b">
        <v>0</v>
      </c>
      <c r="AR113" s="78" t="b">
        <v>0</v>
      </c>
      <c r="AS113" s="78" t="s">
        <v>1154</v>
      </c>
      <c r="AT113" s="78">
        <v>107</v>
      </c>
      <c r="AU113" s="83" t="s">
        <v>2023</v>
      </c>
      <c r="AV113" s="78" t="b">
        <v>0</v>
      </c>
      <c r="AW113" s="78" t="s">
        <v>2193</v>
      </c>
      <c r="AX113" s="83" t="s">
        <v>2304</v>
      </c>
      <c r="AY113" s="78" t="s">
        <v>66</v>
      </c>
      <c r="AZ113" s="78" t="str">
        <f>REPLACE(INDEX(GroupVertices[Group],MATCH(Vertices[[#This Row],[Vertex]],GroupVertices[Vertex],0)),1,1,"")</f>
        <v>4</v>
      </c>
      <c r="BA113" s="48"/>
      <c r="BB113" s="48"/>
      <c r="BC113" s="48"/>
      <c r="BD113" s="48"/>
      <c r="BE113" s="48"/>
      <c r="BF113" s="48"/>
      <c r="BG113" s="120" t="s">
        <v>2920</v>
      </c>
      <c r="BH113" s="120" t="s">
        <v>2920</v>
      </c>
      <c r="BI113" s="120" t="s">
        <v>2959</v>
      </c>
      <c r="BJ113" s="120" t="s">
        <v>2959</v>
      </c>
      <c r="BK113" s="120">
        <v>1</v>
      </c>
      <c r="BL113" s="123">
        <v>9.090909090909092</v>
      </c>
      <c r="BM113" s="120">
        <v>1</v>
      </c>
      <c r="BN113" s="123">
        <v>9.090909090909092</v>
      </c>
      <c r="BO113" s="120">
        <v>0</v>
      </c>
      <c r="BP113" s="123">
        <v>0</v>
      </c>
      <c r="BQ113" s="120">
        <v>9</v>
      </c>
      <c r="BR113" s="123">
        <v>81.81818181818181</v>
      </c>
      <c r="BS113" s="120">
        <v>11</v>
      </c>
      <c r="BT113" s="2"/>
      <c r="BU113" s="3"/>
      <c r="BV113" s="3"/>
      <c r="BW113" s="3"/>
      <c r="BX113" s="3"/>
    </row>
    <row r="114" spans="1:76" ht="15">
      <c r="A114" s="64" t="s">
        <v>327</v>
      </c>
      <c r="B114" s="65"/>
      <c r="C114" s="65" t="s">
        <v>64</v>
      </c>
      <c r="D114" s="66">
        <v>164.17035657818857</v>
      </c>
      <c r="E114" s="68"/>
      <c r="F114" s="100" t="s">
        <v>2119</v>
      </c>
      <c r="G114" s="65"/>
      <c r="H114" s="69" t="s">
        <v>327</v>
      </c>
      <c r="I114" s="70"/>
      <c r="J114" s="70"/>
      <c r="K114" s="69" t="s">
        <v>2495</v>
      </c>
      <c r="L114" s="73">
        <v>1</v>
      </c>
      <c r="M114" s="74">
        <v>5925.33349609375</v>
      </c>
      <c r="N114" s="74">
        <v>1880.5040283203125</v>
      </c>
      <c r="O114" s="75"/>
      <c r="P114" s="76"/>
      <c r="Q114" s="76"/>
      <c r="R114" s="86"/>
      <c r="S114" s="48">
        <v>2</v>
      </c>
      <c r="T114" s="48">
        <v>0</v>
      </c>
      <c r="U114" s="49">
        <v>0</v>
      </c>
      <c r="V114" s="49">
        <v>0.002445</v>
      </c>
      <c r="W114" s="49">
        <v>0.006248</v>
      </c>
      <c r="X114" s="49">
        <v>0.792628</v>
      </c>
      <c r="Y114" s="49">
        <v>1</v>
      </c>
      <c r="Z114" s="49">
        <v>0</v>
      </c>
      <c r="AA114" s="71">
        <v>114</v>
      </c>
      <c r="AB114" s="71"/>
      <c r="AC114" s="72"/>
      <c r="AD114" s="78" t="s">
        <v>1348</v>
      </c>
      <c r="AE114" s="78">
        <v>2341</v>
      </c>
      <c r="AF114" s="78">
        <v>13352</v>
      </c>
      <c r="AG114" s="78">
        <v>44780</v>
      </c>
      <c r="AH114" s="78">
        <v>13522</v>
      </c>
      <c r="AI114" s="78"/>
      <c r="AJ114" s="78" t="s">
        <v>1526</v>
      </c>
      <c r="AK114" s="78" t="s">
        <v>1197</v>
      </c>
      <c r="AL114" s="78"/>
      <c r="AM114" s="78"/>
      <c r="AN114" s="80">
        <v>39991.24141203704</v>
      </c>
      <c r="AO114" s="83" t="s">
        <v>1949</v>
      </c>
      <c r="AP114" s="78" t="b">
        <v>0</v>
      </c>
      <c r="AQ114" s="78" t="b">
        <v>0</v>
      </c>
      <c r="AR114" s="78" t="b">
        <v>1</v>
      </c>
      <c r="AS114" s="78" t="s">
        <v>1154</v>
      </c>
      <c r="AT114" s="78">
        <v>291</v>
      </c>
      <c r="AU114" s="83" t="s">
        <v>2023</v>
      </c>
      <c r="AV114" s="78" t="b">
        <v>1</v>
      </c>
      <c r="AW114" s="78" t="s">
        <v>2193</v>
      </c>
      <c r="AX114" s="83" t="s">
        <v>2305</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328</v>
      </c>
      <c r="B115" s="65"/>
      <c r="C115" s="65" t="s">
        <v>64</v>
      </c>
      <c r="D115" s="66">
        <v>166.71863998713573</v>
      </c>
      <c r="E115" s="68"/>
      <c r="F115" s="100" t="s">
        <v>2120</v>
      </c>
      <c r="G115" s="65"/>
      <c r="H115" s="69" t="s">
        <v>328</v>
      </c>
      <c r="I115" s="70"/>
      <c r="J115" s="70"/>
      <c r="K115" s="69" t="s">
        <v>2496</v>
      </c>
      <c r="L115" s="73">
        <v>1</v>
      </c>
      <c r="M115" s="74">
        <v>6116.12158203125</v>
      </c>
      <c r="N115" s="74">
        <v>2623.26708984375</v>
      </c>
      <c r="O115" s="75"/>
      <c r="P115" s="76"/>
      <c r="Q115" s="76"/>
      <c r="R115" s="86"/>
      <c r="S115" s="48">
        <v>2</v>
      </c>
      <c r="T115" s="48">
        <v>0</v>
      </c>
      <c r="U115" s="49">
        <v>0</v>
      </c>
      <c r="V115" s="49">
        <v>0.002445</v>
      </c>
      <c r="W115" s="49">
        <v>0.006248</v>
      </c>
      <c r="X115" s="49">
        <v>0.792628</v>
      </c>
      <c r="Y115" s="49">
        <v>1</v>
      </c>
      <c r="Z115" s="49">
        <v>0</v>
      </c>
      <c r="AA115" s="71">
        <v>115</v>
      </c>
      <c r="AB115" s="71"/>
      <c r="AC115" s="72"/>
      <c r="AD115" s="78" t="s">
        <v>1349</v>
      </c>
      <c r="AE115" s="78">
        <v>994</v>
      </c>
      <c r="AF115" s="78">
        <v>29029</v>
      </c>
      <c r="AG115" s="78">
        <v>2188</v>
      </c>
      <c r="AH115" s="78">
        <v>22493</v>
      </c>
      <c r="AI115" s="78"/>
      <c r="AJ115" s="78" t="s">
        <v>1527</v>
      </c>
      <c r="AK115" s="78" t="s">
        <v>1665</v>
      </c>
      <c r="AL115" s="83" t="s">
        <v>1778</v>
      </c>
      <c r="AM115" s="78"/>
      <c r="AN115" s="80">
        <v>41476.778275462966</v>
      </c>
      <c r="AO115" s="83" t="s">
        <v>1950</v>
      </c>
      <c r="AP115" s="78" t="b">
        <v>0</v>
      </c>
      <c r="AQ115" s="78" t="b">
        <v>0</v>
      </c>
      <c r="AR115" s="78" t="b">
        <v>0</v>
      </c>
      <c r="AS115" s="78" t="s">
        <v>1154</v>
      </c>
      <c r="AT115" s="78">
        <v>260</v>
      </c>
      <c r="AU115" s="83" t="s">
        <v>2023</v>
      </c>
      <c r="AV115" s="78" t="b">
        <v>1</v>
      </c>
      <c r="AW115" s="78" t="s">
        <v>2193</v>
      </c>
      <c r="AX115" s="83" t="s">
        <v>2306</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329</v>
      </c>
      <c r="B116" s="65"/>
      <c r="C116" s="65" t="s">
        <v>64</v>
      </c>
      <c r="D116" s="66">
        <v>339.4815918879039</v>
      </c>
      <c r="E116" s="68"/>
      <c r="F116" s="100" t="s">
        <v>2121</v>
      </c>
      <c r="G116" s="65"/>
      <c r="H116" s="69" t="s">
        <v>329</v>
      </c>
      <c r="I116" s="70"/>
      <c r="J116" s="70"/>
      <c r="K116" s="69" t="s">
        <v>2497</v>
      </c>
      <c r="L116" s="73">
        <v>1</v>
      </c>
      <c r="M116" s="74">
        <v>2560.932861328125</v>
      </c>
      <c r="N116" s="74">
        <v>3051.958740234375</v>
      </c>
      <c r="O116" s="75"/>
      <c r="P116" s="76"/>
      <c r="Q116" s="76"/>
      <c r="R116" s="86"/>
      <c r="S116" s="48">
        <v>1</v>
      </c>
      <c r="T116" s="48">
        <v>0</v>
      </c>
      <c r="U116" s="49">
        <v>0</v>
      </c>
      <c r="V116" s="49">
        <v>0.002439</v>
      </c>
      <c r="W116" s="49">
        <v>0.005697</v>
      </c>
      <c r="X116" s="49">
        <v>0.482105</v>
      </c>
      <c r="Y116" s="49">
        <v>0</v>
      </c>
      <c r="Z116" s="49">
        <v>0</v>
      </c>
      <c r="AA116" s="71">
        <v>116</v>
      </c>
      <c r="AB116" s="71"/>
      <c r="AC116" s="72"/>
      <c r="AD116" s="78" t="s">
        <v>1350</v>
      </c>
      <c r="AE116" s="78">
        <v>3565</v>
      </c>
      <c r="AF116" s="78">
        <v>1091864</v>
      </c>
      <c r="AG116" s="78">
        <v>54856</v>
      </c>
      <c r="AH116" s="78">
        <v>83884</v>
      </c>
      <c r="AI116" s="78"/>
      <c r="AJ116" s="78" t="s">
        <v>1528</v>
      </c>
      <c r="AK116" s="78" t="s">
        <v>1615</v>
      </c>
      <c r="AL116" s="83" t="s">
        <v>1779</v>
      </c>
      <c r="AM116" s="78"/>
      <c r="AN116" s="80">
        <v>39548.20552083333</v>
      </c>
      <c r="AO116" s="83" t="s">
        <v>1951</v>
      </c>
      <c r="AP116" s="78" t="b">
        <v>0</v>
      </c>
      <c r="AQ116" s="78" t="b">
        <v>0</v>
      </c>
      <c r="AR116" s="78" t="b">
        <v>1</v>
      </c>
      <c r="AS116" s="78" t="s">
        <v>1154</v>
      </c>
      <c r="AT116" s="78">
        <v>15897</v>
      </c>
      <c r="AU116" s="83" t="s">
        <v>2023</v>
      </c>
      <c r="AV116" s="78" t="b">
        <v>1</v>
      </c>
      <c r="AW116" s="78" t="s">
        <v>2193</v>
      </c>
      <c r="AX116" s="83" t="s">
        <v>2307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330</v>
      </c>
      <c r="B117" s="65"/>
      <c r="C117" s="65" t="s">
        <v>64</v>
      </c>
      <c r="D117" s="66">
        <v>172.59040381831502</v>
      </c>
      <c r="E117" s="68"/>
      <c r="F117" s="100" t="s">
        <v>2122</v>
      </c>
      <c r="G117" s="65"/>
      <c r="H117" s="69" t="s">
        <v>330</v>
      </c>
      <c r="I117" s="70"/>
      <c r="J117" s="70"/>
      <c r="K117" s="69" t="s">
        <v>2498</v>
      </c>
      <c r="L117" s="73">
        <v>1</v>
      </c>
      <c r="M117" s="74">
        <v>886.014404296875</v>
      </c>
      <c r="N117" s="74">
        <v>4237.89697265625</v>
      </c>
      <c r="O117" s="75"/>
      <c r="P117" s="76"/>
      <c r="Q117" s="76"/>
      <c r="R117" s="86"/>
      <c r="S117" s="48">
        <v>1</v>
      </c>
      <c r="T117" s="48">
        <v>0</v>
      </c>
      <c r="U117" s="49">
        <v>0</v>
      </c>
      <c r="V117" s="49">
        <v>0.002439</v>
      </c>
      <c r="W117" s="49">
        <v>0.005697</v>
      </c>
      <c r="X117" s="49">
        <v>0.482105</v>
      </c>
      <c r="Y117" s="49">
        <v>0</v>
      </c>
      <c r="Z117" s="49">
        <v>0</v>
      </c>
      <c r="AA117" s="71">
        <v>117</v>
      </c>
      <c r="AB117" s="71"/>
      <c r="AC117" s="72"/>
      <c r="AD117" s="78" t="s">
        <v>1351</v>
      </c>
      <c r="AE117" s="78">
        <v>2030</v>
      </c>
      <c r="AF117" s="78">
        <v>65152</v>
      </c>
      <c r="AG117" s="78">
        <v>103590</v>
      </c>
      <c r="AH117" s="78">
        <v>1149</v>
      </c>
      <c r="AI117" s="78"/>
      <c r="AJ117" s="78" t="s">
        <v>1529</v>
      </c>
      <c r="AK117" s="78" t="s">
        <v>1185</v>
      </c>
      <c r="AL117" s="83" t="s">
        <v>1780</v>
      </c>
      <c r="AM117" s="78"/>
      <c r="AN117" s="80">
        <v>40795.58284722222</v>
      </c>
      <c r="AO117" s="83" t="s">
        <v>1952</v>
      </c>
      <c r="AP117" s="78" t="b">
        <v>1</v>
      </c>
      <c r="AQ117" s="78" t="b">
        <v>0</v>
      </c>
      <c r="AR117" s="78" t="b">
        <v>0</v>
      </c>
      <c r="AS117" s="78" t="s">
        <v>1154</v>
      </c>
      <c r="AT117" s="78">
        <v>2735</v>
      </c>
      <c r="AU117" s="83" t="s">
        <v>2023</v>
      </c>
      <c r="AV117" s="78" t="b">
        <v>1</v>
      </c>
      <c r="AW117" s="78" t="s">
        <v>2193</v>
      </c>
      <c r="AX117" s="83" t="s">
        <v>2308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331</v>
      </c>
      <c r="B118" s="65"/>
      <c r="C118" s="65" t="s">
        <v>64</v>
      </c>
      <c r="D118" s="66">
        <v>162.3091685299367</v>
      </c>
      <c r="E118" s="68"/>
      <c r="F118" s="100" t="s">
        <v>2123</v>
      </c>
      <c r="G118" s="65"/>
      <c r="H118" s="69" t="s">
        <v>331</v>
      </c>
      <c r="I118" s="70"/>
      <c r="J118" s="70"/>
      <c r="K118" s="69" t="s">
        <v>2499</v>
      </c>
      <c r="L118" s="73">
        <v>1</v>
      </c>
      <c r="M118" s="74">
        <v>4712.7548828125</v>
      </c>
      <c r="N118" s="74">
        <v>8507.484375</v>
      </c>
      <c r="O118" s="75"/>
      <c r="P118" s="76"/>
      <c r="Q118" s="76"/>
      <c r="R118" s="86"/>
      <c r="S118" s="48">
        <v>1</v>
      </c>
      <c r="T118" s="48">
        <v>0</v>
      </c>
      <c r="U118" s="49">
        <v>0</v>
      </c>
      <c r="V118" s="49">
        <v>0.002439</v>
      </c>
      <c r="W118" s="49">
        <v>0.005697</v>
      </c>
      <c r="X118" s="49">
        <v>0.482105</v>
      </c>
      <c r="Y118" s="49">
        <v>0</v>
      </c>
      <c r="Z118" s="49">
        <v>0</v>
      </c>
      <c r="AA118" s="71">
        <v>118</v>
      </c>
      <c r="AB118" s="71"/>
      <c r="AC118" s="72"/>
      <c r="AD118" s="78" t="s">
        <v>1352</v>
      </c>
      <c r="AE118" s="78">
        <v>983</v>
      </c>
      <c r="AF118" s="78">
        <v>1902</v>
      </c>
      <c r="AG118" s="78">
        <v>32506</v>
      </c>
      <c r="AH118" s="78">
        <v>29885</v>
      </c>
      <c r="AI118" s="78"/>
      <c r="AJ118" s="78" t="s">
        <v>1530</v>
      </c>
      <c r="AK118" s="78" t="s">
        <v>1666</v>
      </c>
      <c r="AL118" s="83" t="s">
        <v>1781</v>
      </c>
      <c r="AM118" s="78"/>
      <c r="AN118" s="80">
        <v>40598.10456018519</v>
      </c>
      <c r="AO118" s="83" t="s">
        <v>1953</v>
      </c>
      <c r="AP118" s="78" t="b">
        <v>0</v>
      </c>
      <c r="AQ118" s="78" t="b">
        <v>0</v>
      </c>
      <c r="AR118" s="78" t="b">
        <v>1</v>
      </c>
      <c r="AS118" s="78" t="s">
        <v>1154</v>
      </c>
      <c r="AT118" s="78">
        <v>100</v>
      </c>
      <c r="AU118" s="83" t="s">
        <v>2023</v>
      </c>
      <c r="AV118" s="78" t="b">
        <v>0</v>
      </c>
      <c r="AW118" s="78" t="s">
        <v>2193</v>
      </c>
      <c r="AX118" s="83" t="s">
        <v>2309</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332</v>
      </c>
      <c r="B119" s="65"/>
      <c r="C119" s="65" t="s">
        <v>64</v>
      </c>
      <c r="D119" s="66">
        <v>163.71489379118407</v>
      </c>
      <c r="E119" s="68"/>
      <c r="F119" s="100" t="s">
        <v>2124</v>
      </c>
      <c r="G119" s="65"/>
      <c r="H119" s="69" t="s">
        <v>332</v>
      </c>
      <c r="I119" s="70"/>
      <c r="J119" s="70"/>
      <c r="K119" s="69" t="s">
        <v>2500</v>
      </c>
      <c r="L119" s="73">
        <v>1</v>
      </c>
      <c r="M119" s="74">
        <v>2447.587158203125</v>
      </c>
      <c r="N119" s="74">
        <v>8659.2568359375</v>
      </c>
      <c r="O119" s="75"/>
      <c r="P119" s="76"/>
      <c r="Q119" s="76"/>
      <c r="R119" s="86"/>
      <c r="S119" s="48">
        <v>1</v>
      </c>
      <c r="T119" s="48">
        <v>0</v>
      </c>
      <c r="U119" s="49">
        <v>0</v>
      </c>
      <c r="V119" s="49">
        <v>0.002439</v>
      </c>
      <c r="W119" s="49">
        <v>0.005697</v>
      </c>
      <c r="X119" s="49">
        <v>0.482105</v>
      </c>
      <c r="Y119" s="49">
        <v>0</v>
      </c>
      <c r="Z119" s="49">
        <v>0</v>
      </c>
      <c r="AA119" s="71">
        <v>119</v>
      </c>
      <c r="AB119" s="71"/>
      <c r="AC119" s="72"/>
      <c r="AD119" s="78" t="s">
        <v>1353</v>
      </c>
      <c r="AE119" s="78">
        <v>1663</v>
      </c>
      <c r="AF119" s="78">
        <v>10550</v>
      </c>
      <c r="AG119" s="78">
        <v>12567</v>
      </c>
      <c r="AH119" s="78">
        <v>11004</v>
      </c>
      <c r="AI119" s="78"/>
      <c r="AJ119" s="78" t="s">
        <v>1531</v>
      </c>
      <c r="AK119" s="78" t="s">
        <v>1179</v>
      </c>
      <c r="AL119" s="83" t="s">
        <v>1782</v>
      </c>
      <c r="AM119" s="78"/>
      <c r="AN119" s="80">
        <v>39813.13216435185</v>
      </c>
      <c r="AO119" s="83" t="s">
        <v>1954</v>
      </c>
      <c r="AP119" s="78" t="b">
        <v>0</v>
      </c>
      <c r="AQ119" s="78" t="b">
        <v>0</v>
      </c>
      <c r="AR119" s="78" t="b">
        <v>1</v>
      </c>
      <c r="AS119" s="78" t="s">
        <v>1154</v>
      </c>
      <c r="AT119" s="78">
        <v>74</v>
      </c>
      <c r="AU119" s="83" t="s">
        <v>2023</v>
      </c>
      <c r="AV119" s="78" t="b">
        <v>0</v>
      </c>
      <c r="AW119" s="78" t="s">
        <v>2193</v>
      </c>
      <c r="AX119" s="83" t="s">
        <v>2310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333</v>
      </c>
      <c r="B120" s="65"/>
      <c r="C120" s="65" t="s">
        <v>64</v>
      </c>
      <c r="D120" s="66">
        <v>164.3797199149701</v>
      </c>
      <c r="E120" s="68"/>
      <c r="F120" s="100" t="s">
        <v>2125</v>
      </c>
      <c r="G120" s="65"/>
      <c r="H120" s="69" t="s">
        <v>333</v>
      </c>
      <c r="I120" s="70"/>
      <c r="J120" s="70"/>
      <c r="K120" s="69" t="s">
        <v>2501</v>
      </c>
      <c r="L120" s="73">
        <v>1</v>
      </c>
      <c r="M120" s="74">
        <v>4394.97412109375</v>
      </c>
      <c r="N120" s="74">
        <v>1153.299072265625</v>
      </c>
      <c r="O120" s="75"/>
      <c r="P120" s="76"/>
      <c r="Q120" s="76"/>
      <c r="R120" s="86"/>
      <c r="S120" s="48">
        <v>1</v>
      </c>
      <c r="T120" s="48">
        <v>0</v>
      </c>
      <c r="U120" s="49">
        <v>0</v>
      </c>
      <c r="V120" s="49">
        <v>0.002439</v>
      </c>
      <c r="W120" s="49">
        <v>0.005697</v>
      </c>
      <c r="X120" s="49">
        <v>0.482105</v>
      </c>
      <c r="Y120" s="49">
        <v>0</v>
      </c>
      <c r="Z120" s="49">
        <v>0</v>
      </c>
      <c r="AA120" s="71">
        <v>120</v>
      </c>
      <c r="AB120" s="71"/>
      <c r="AC120" s="72"/>
      <c r="AD120" s="78" t="s">
        <v>1354</v>
      </c>
      <c r="AE120" s="78">
        <v>292</v>
      </c>
      <c r="AF120" s="78">
        <v>14640</v>
      </c>
      <c r="AG120" s="78">
        <v>3088</v>
      </c>
      <c r="AH120" s="78">
        <v>21168</v>
      </c>
      <c r="AI120" s="78"/>
      <c r="AJ120" s="78" t="s">
        <v>1532</v>
      </c>
      <c r="AK120" s="78" t="s">
        <v>1179</v>
      </c>
      <c r="AL120" s="83" t="s">
        <v>1783</v>
      </c>
      <c r="AM120" s="78"/>
      <c r="AN120" s="80">
        <v>42102.016875</v>
      </c>
      <c r="AO120" s="83" t="s">
        <v>1955</v>
      </c>
      <c r="AP120" s="78" t="b">
        <v>1</v>
      </c>
      <c r="AQ120" s="78" t="b">
        <v>0</v>
      </c>
      <c r="AR120" s="78" t="b">
        <v>1</v>
      </c>
      <c r="AS120" s="78" t="s">
        <v>1154</v>
      </c>
      <c r="AT120" s="78">
        <v>69</v>
      </c>
      <c r="AU120" s="83" t="s">
        <v>2023</v>
      </c>
      <c r="AV120" s="78" t="b">
        <v>0</v>
      </c>
      <c r="AW120" s="78" t="s">
        <v>2193</v>
      </c>
      <c r="AX120" s="83" t="s">
        <v>2311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334</v>
      </c>
      <c r="B121" s="65"/>
      <c r="C121" s="65" t="s">
        <v>64</v>
      </c>
      <c r="D121" s="66">
        <v>162.08907694763687</v>
      </c>
      <c r="E121" s="68"/>
      <c r="F121" s="100" t="s">
        <v>2126</v>
      </c>
      <c r="G121" s="65"/>
      <c r="H121" s="69" t="s">
        <v>334</v>
      </c>
      <c r="I121" s="70"/>
      <c r="J121" s="70"/>
      <c r="K121" s="69" t="s">
        <v>2502</v>
      </c>
      <c r="L121" s="73">
        <v>1</v>
      </c>
      <c r="M121" s="74">
        <v>1462.8934326171875</v>
      </c>
      <c r="N121" s="74">
        <v>1595.4932861328125</v>
      </c>
      <c r="O121" s="75"/>
      <c r="P121" s="76"/>
      <c r="Q121" s="76"/>
      <c r="R121" s="86"/>
      <c r="S121" s="48">
        <v>1</v>
      </c>
      <c r="T121" s="48">
        <v>0</v>
      </c>
      <c r="U121" s="49">
        <v>0</v>
      </c>
      <c r="V121" s="49">
        <v>0.002439</v>
      </c>
      <c r="W121" s="49">
        <v>0.005697</v>
      </c>
      <c r="X121" s="49">
        <v>0.482105</v>
      </c>
      <c r="Y121" s="49">
        <v>0</v>
      </c>
      <c r="Z121" s="49">
        <v>0</v>
      </c>
      <c r="AA121" s="71">
        <v>121</v>
      </c>
      <c r="AB121" s="71"/>
      <c r="AC121" s="72"/>
      <c r="AD121" s="78" t="s">
        <v>334</v>
      </c>
      <c r="AE121" s="78">
        <v>856</v>
      </c>
      <c r="AF121" s="78">
        <v>548</v>
      </c>
      <c r="AG121" s="78">
        <v>50935</v>
      </c>
      <c r="AH121" s="78">
        <v>13718</v>
      </c>
      <c r="AI121" s="78"/>
      <c r="AJ121" s="78" t="s">
        <v>1533</v>
      </c>
      <c r="AK121" s="78"/>
      <c r="AL121" s="78"/>
      <c r="AM121" s="78"/>
      <c r="AN121" s="80">
        <v>40682.1222337963</v>
      </c>
      <c r="AO121" s="83" t="s">
        <v>1956</v>
      </c>
      <c r="AP121" s="78" t="b">
        <v>0</v>
      </c>
      <c r="AQ121" s="78" t="b">
        <v>0</v>
      </c>
      <c r="AR121" s="78" t="b">
        <v>1</v>
      </c>
      <c r="AS121" s="78" t="s">
        <v>1154</v>
      </c>
      <c r="AT121" s="78">
        <v>20</v>
      </c>
      <c r="AU121" s="83" t="s">
        <v>2023</v>
      </c>
      <c r="AV121" s="78" t="b">
        <v>0</v>
      </c>
      <c r="AW121" s="78" t="s">
        <v>2193</v>
      </c>
      <c r="AX121" s="83" t="s">
        <v>2312</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335</v>
      </c>
      <c r="B122" s="65"/>
      <c r="C122" s="65" t="s">
        <v>64</v>
      </c>
      <c r="D122" s="66">
        <v>186.7627412463487</v>
      </c>
      <c r="E122" s="68"/>
      <c r="F122" s="100" t="s">
        <v>2127</v>
      </c>
      <c r="G122" s="65"/>
      <c r="H122" s="69" t="s">
        <v>335</v>
      </c>
      <c r="I122" s="70"/>
      <c r="J122" s="70"/>
      <c r="K122" s="69" t="s">
        <v>2503</v>
      </c>
      <c r="L122" s="73">
        <v>1</v>
      </c>
      <c r="M122" s="74">
        <v>3820.4404296875</v>
      </c>
      <c r="N122" s="74">
        <v>2350.43408203125</v>
      </c>
      <c r="O122" s="75"/>
      <c r="P122" s="76"/>
      <c r="Q122" s="76"/>
      <c r="R122" s="86"/>
      <c r="S122" s="48">
        <v>1</v>
      </c>
      <c r="T122" s="48">
        <v>0</v>
      </c>
      <c r="U122" s="49">
        <v>0</v>
      </c>
      <c r="V122" s="49">
        <v>0.002439</v>
      </c>
      <c r="W122" s="49">
        <v>0.005697</v>
      </c>
      <c r="X122" s="49">
        <v>0.482105</v>
      </c>
      <c r="Y122" s="49">
        <v>0</v>
      </c>
      <c r="Z122" s="49">
        <v>0</v>
      </c>
      <c r="AA122" s="71">
        <v>122</v>
      </c>
      <c r="AB122" s="71"/>
      <c r="AC122" s="72"/>
      <c r="AD122" s="78" t="s">
        <v>1355</v>
      </c>
      <c r="AE122" s="78">
        <v>4406</v>
      </c>
      <c r="AF122" s="78">
        <v>152340</v>
      </c>
      <c r="AG122" s="78">
        <v>52268</v>
      </c>
      <c r="AH122" s="78">
        <v>177768</v>
      </c>
      <c r="AI122" s="78"/>
      <c r="AJ122" s="78" t="s">
        <v>1534</v>
      </c>
      <c r="AK122" s="78" t="s">
        <v>1667</v>
      </c>
      <c r="AL122" s="83" t="s">
        <v>1784</v>
      </c>
      <c r="AM122" s="78"/>
      <c r="AN122" s="80">
        <v>39756.64111111111</v>
      </c>
      <c r="AO122" s="83" t="s">
        <v>1957</v>
      </c>
      <c r="AP122" s="78" t="b">
        <v>0</v>
      </c>
      <c r="AQ122" s="78" t="b">
        <v>0</v>
      </c>
      <c r="AR122" s="78" t="b">
        <v>1</v>
      </c>
      <c r="AS122" s="78" t="s">
        <v>1154</v>
      </c>
      <c r="AT122" s="78">
        <v>2510</v>
      </c>
      <c r="AU122" s="83" t="s">
        <v>2030</v>
      </c>
      <c r="AV122" s="78" t="b">
        <v>1</v>
      </c>
      <c r="AW122" s="78" t="s">
        <v>2193</v>
      </c>
      <c r="AX122" s="83" t="s">
        <v>2313</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248</v>
      </c>
      <c r="B123" s="65"/>
      <c r="C123" s="65" t="s">
        <v>64</v>
      </c>
      <c r="D123" s="66">
        <v>162.14580660954428</v>
      </c>
      <c r="E123" s="68"/>
      <c r="F123" s="100" t="s">
        <v>639</v>
      </c>
      <c r="G123" s="65"/>
      <c r="H123" s="69" t="s">
        <v>248</v>
      </c>
      <c r="I123" s="70"/>
      <c r="J123" s="70"/>
      <c r="K123" s="69" t="s">
        <v>2504</v>
      </c>
      <c r="L123" s="73">
        <v>1</v>
      </c>
      <c r="M123" s="74">
        <v>2195.432861328125</v>
      </c>
      <c r="N123" s="74">
        <v>3606.287109375</v>
      </c>
      <c r="O123" s="75"/>
      <c r="P123" s="76"/>
      <c r="Q123" s="76"/>
      <c r="R123" s="86"/>
      <c r="S123" s="48">
        <v>1</v>
      </c>
      <c r="T123" s="48">
        <v>1</v>
      </c>
      <c r="U123" s="49">
        <v>0</v>
      </c>
      <c r="V123" s="49">
        <v>0.002439</v>
      </c>
      <c r="W123" s="49">
        <v>0.005697</v>
      </c>
      <c r="X123" s="49">
        <v>0.482105</v>
      </c>
      <c r="Y123" s="49">
        <v>0</v>
      </c>
      <c r="Z123" s="49">
        <v>1</v>
      </c>
      <c r="AA123" s="71">
        <v>123</v>
      </c>
      <c r="AB123" s="71"/>
      <c r="AC123" s="72"/>
      <c r="AD123" s="78" t="s">
        <v>1356</v>
      </c>
      <c r="AE123" s="78">
        <v>1560</v>
      </c>
      <c r="AF123" s="78">
        <v>897</v>
      </c>
      <c r="AG123" s="78">
        <v>3789</v>
      </c>
      <c r="AH123" s="78">
        <v>20918</v>
      </c>
      <c r="AI123" s="78"/>
      <c r="AJ123" s="78" t="s">
        <v>1535</v>
      </c>
      <c r="AK123" s="78"/>
      <c r="AL123" s="83" t="s">
        <v>1785</v>
      </c>
      <c r="AM123" s="78"/>
      <c r="AN123" s="80">
        <v>42053.07318287037</v>
      </c>
      <c r="AO123" s="83" t="s">
        <v>1958</v>
      </c>
      <c r="AP123" s="78" t="b">
        <v>0</v>
      </c>
      <c r="AQ123" s="78" t="b">
        <v>0</v>
      </c>
      <c r="AR123" s="78" t="b">
        <v>1</v>
      </c>
      <c r="AS123" s="78" t="s">
        <v>1154</v>
      </c>
      <c r="AT123" s="78">
        <v>29</v>
      </c>
      <c r="AU123" s="83" t="s">
        <v>2023</v>
      </c>
      <c r="AV123" s="78" t="b">
        <v>0</v>
      </c>
      <c r="AW123" s="78" t="s">
        <v>2193</v>
      </c>
      <c r="AX123" s="83" t="s">
        <v>2314</v>
      </c>
      <c r="AY123" s="78" t="s">
        <v>66</v>
      </c>
      <c r="AZ123" s="78" t="str">
        <f>REPLACE(INDEX(GroupVertices[Group],MATCH(Vertices[[#This Row],[Vertex]],GroupVertices[Vertex],0)),1,1,"")</f>
        <v>1</v>
      </c>
      <c r="BA123" s="48"/>
      <c r="BB123" s="48"/>
      <c r="BC123" s="48"/>
      <c r="BD123" s="48"/>
      <c r="BE123" s="48"/>
      <c r="BF123" s="48"/>
      <c r="BG123" s="120" t="s">
        <v>2921</v>
      </c>
      <c r="BH123" s="120" t="s">
        <v>2921</v>
      </c>
      <c r="BI123" s="120" t="s">
        <v>2960</v>
      </c>
      <c r="BJ123" s="120" t="s">
        <v>2960</v>
      </c>
      <c r="BK123" s="120">
        <v>0</v>
      </c>
      <c r="BL123" s="123">
        <v>0</v>
      </c>
      <c r="BM123" s="120">
        <v>0</v>
      </c>
      <c r="BN123" s="123">
        <v>0</v>
      </c>
      <c r="BO123" s="120">
        <v>0</v>
      </c>
      <c r="BP123" s="123">
        <v>0</v>
      </c>
      <c r="BQ123" s="120">
        <v>15</v>
      </c>
      <c r="BR123" s="123">
        <v>100</v>
      </c>
      <c r="BS123" s="120">
        <v>15</v>
      </c>
      <c r="BT123" s="2"/>
      <c r="BU123" s="3"/>
      <c r="BV123" s="3"/>
      <c r="BW123" s="3"/>
      <c r="BX123" s="3"/>
    </row>
    <row r="124" spans="1:76" ht="15">
      <c r="A124" s="64" t="s">
        <v>336</v>
      </c>
      <c r="B124" s="65"/>
      <c r="C124" s="65" t="s">
        <v>64</v>
      </c>
      <c r="D124" s="66">
        <v>172.1357537771831</v>
      </c>
      <c r="E124" s="68"/>
      <c r="F124" s="100" t="s">
        <v>2128</v>
      </c>
      <c r="G124" s="65"/>
      <c r="H124" s="69" t="s">
        <v>336</v>
      </c>
      <c r="I124" s="70"/>
      <c r="J124" s="70"/>
      <c r="K124" s="69" t="s">
        <v>2505</v>
      </c>
      <c r="L124" s="73">
        <v>1</v>
      </c>
      <c r="M124" s="74">
        <v>5073.8896484375</v>
      </c>
      <c r="N124" s="74">
        <v>2511.72314453125</v>
      </c>
      <c r="O124" s="75"/>
      <c r="P124" s="76"/>
      <c r="Q124" s="76"/>
      <c r="R124" s="86"/>
      <c r="S124" s="48">
        <v>1</v>
      </c>
      <c r="T124" s="48">
        <v>0</v>
      </c>
      <c r="U124" s="49">
        <v>0</v>
      </c>
      <c r="V124" s="49">
        <v>0.002439</v>
      </c>
      <c r="W124" s="49">
        <v>0.005697</v>
      </c>
      <c r="X124" s="49">
        <v>0.482105</v>
      </c>
      <c r="Y124" s="49">
        <v>0</v>
      </c>
      <c r="Z124" s="49">
        <v>0</v>
      </c>
      <c r="AA124" s="71">
        <v>124</v>
      </c>
      <c r="AB124" s="71"/>
      <c r="AC124" s="72"/>
      <c r="AD124" s="78" t="s">
        <v>1357</v>
      </c>
      <c r="AE124" s="78">
        <v>1841</v>
      </c>
      <c r="AF124" s="78">
        <v>62355</v>
      </c>
      <c r="AG124" s="78">
        <v>11174</v>
      </c>
      <c r="AH124" s="78">
        <v>19540</v>
      </c>
      <c r="AI124" s="78"/>
      <c r="AJ124" s="78" t="s">
        <v>1536</v>
      </c>
      <c r="AK124" s="78" t="s">
        <v>1668</v>
      </c>
      <c r="AL124" s="83" t="s">
        <v>1786</v>
      </c>
      <c r="AM124" s="78"/>
      <c r="AN124" s="80">
        <v>39716.04744212963</v>
      </c>
      <c r="AO124" s="83" t="s">
        <v>1959</v>
      </c>
      <c r="AP124" s="78" t="b">
        <v>0</v>
      </c>
      <c r="AQ124" s="78" t="b">
        <v>0</v>
      </c>
      <c r="AR124" s="78" t="b">
        <v>0</v>
      </c>
      <c r="AS124" s="78" t="s">
        <v>1154</v>
      </c>
      <c r="AT124" s="78">
        <v>919</v>
      </c>
      <c r="AU124" s="83" t="s">
        <v>2023</v>
      </c>
      <c r="AV124" s="78" t="b">
        <v>1</v>
      </c>
      <c r="AW124" s="78" t="s">
        <v>2193</v>
      </c>
      <c r="AX124" s="83" t="s">
        <v>2315</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337</v>
      </c>
      <c r="B125" s="65"/>
      <c r="C125" s="65" t="s">
        <v>64</v>
      </c>
      <c r="D125" s="66">
        <v>1000</v>
      </c>
      <c r="E125" s="68"/>
      <c r="F125" s="100" t="s">
        <v>2129</v>
      </c>
      <c r="G125" s="65"/>
      <c r="H125" s="69" t="s">
        <v>337</v>
      </c>
      <c r="I125" s="70"/>
      <c r="J125" s="70"/>
      <c r="K125" s="69" t="s">
        <v>2506</v>
      </c>
      <c r="L125" s="73">
        <v>1</v>
      </c>
      <c r="M125" s="74">
        <v>3460.97509765625</v>
      </c>
      <c r="N125" s="74">
        <v>683.9360961914062</v>
      </c>
      <c r="O125" s="75"/>
      <c r="P125" s="76"/>
      <c r="Q125" s="76"/>
      <c r="R125" s="86"/>
      <c r="S125" s="48">
        <v>1</v>
      </c>
      <c r="T125" s="48">
        <v>0</v>
      </c>
      <c r="U125" s="49">
        <v>0</v>
      </c>
      <c r="V125" s="49">
        <v>0.002439</v>
      </c>
      <c r="W125" s="49">
        <v>0.005697</v>
      </c>
      <c r="X125" s="49">
        <v>0.482105</v>
      </c>
      <c r="Y125" s="49">
        <v>0</v>
      </c>
      <c r="Z125" s="49">
        <v>0</v>
      </c>
      <c r="AA125" s="71">
        <v>125</v>
      </c>
      <c r="AB125" s="71"/>
      <c r="AC125" s="72"/>
      <c r="AD125" s="78" t="s">
        <v>1358</v>
      </c>
      <c r="AE125" s="78">
        <v>1696</v>
      </c>
      <c r="AF125" s="78">
        <v>27634416</v>
      </c>
      <c r="AG125" s="78">
        <v>225271</v>
      </c>
      <c r="AH125" s="78">
        <v>360</v>
      </c>
      <c r="AI125" s="78"/>
      <c r="AJ125" s="78" t="s">
        <v>1537</v>
      </c>
      <c r="AK125" s="78"/>
      <c r="AL125" s="83" t="s">
        <v>1787</v>
      </c>
      <c r="AM125" s="78"/>
      <c r="AN125" s="80">
        <v>39846.79493055555</v>
      </c>
      <c r="AO125" s="83" t="s">
        <v>1960</v>
      </c>
      <c r="AP125" s="78" t="b">
        <v>0</v>
      </c>
      <c r="AQ125" s="78" t="b">
        <v>0</v>
      </c>
      <c r="AR125" s="78" t="b">
        <v>1</v>
      </c>
      <c r="AS125" s="78" t="s">
        <v>1154</v>
      </c>
      <c r="AT125" s="78">
        <v>50147</v>
      </c>
      <c r="AU125" s="83" t="s">
        <v>2023</v>
      </c>
      <c r="AV125" s="78" t="b">
        <v>1</v>
      </c>
      <c r="AW125" s="78" t="s">
        <v>2193</v>
      </c>
      <c r="AX125" s="83" t="s">
        <v>2316</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338</v>
      </c>
      <c r="B126" s="65"/>
      <c r="C126" s="65" t="s">
        <v>64</v>
      </c>
      <c r="D126" s="66">
        <v>166.6347646130835</v>
      </c>
      <c r="E126" s="68"/>
      <c r="F126" s="100" t="s">
        <v>2130</v>
      </c>
      <c r="G126" s="65"/>
      <c r="H126" s="69" t="s">
        <v>338</v>
      </c>
      <c r="I126" s="70"/>
      <c r="J126" s="70"/>
      <c r="K126" s="69" t="s">
        <v>2507</v>
      </c>
      <c r="L126" s="73">
        <v>1</v>
      </c>
      <c r="M126" s="74">
        <v>3161.75537109375</v>
      </c>
      <c r="N126" s="74">
        <v>9323.62109375</v>
      </c>
      <c r="O126" s="75"/>
      <c r="P126" s="76"/>
      <c r="Q126" s="76"/>
      <c r="R126" s="86"/>
      <c r="S126" s="48">
        <v>1</v>
      </c>
      <c r="T126" s="48">
        <v>0</v>
      </c>
      <c r="U126" s="49">
        <v>0</v>
      </c>
      <c r="V126" s="49">
        <v>0.002439</v>
      </c>
      <c r="W126" s="49">
        <v>0.005697</v>
      </c>
      <c r="X126" s="49">
        <v>0.482105</v>
      </c>
      <c r="Y126" s="49">
        <v>0</v>
      </c>
      <c r="Z126" s="49">
        <v>0</v>
      </c>
      <c r="AA126" s="71">
        <v>126</v>
      </c>
      <c r="AB126" s="71"/>
      <c r="AC126" s="72"/>
      <c r="AD126" s="78" t="s">
        <v>1359</v>
      </c>
      <c r="AE126" s="78">
        <v>896</v>
      </c>
      <c r="AF126" s="78">
        <v>28513</v>
      </c>
      <c r="AG126" s="78">
        <v>14625</v>
      </c>
      <c r="AH126" s="78">
        <v>17956</v>
      </c>
      <c r="AI126" s="78"/>
      <c r="AJ126" s="78" t="s">
        <v>1538</v>
      </c>
      <c r="AK126" s="78" t="s">
        <v>1669</v>
      </c>
      <c r="AL126" s="83" t="s">
        <v>1788</v>
      </c>
      <c r="AM126" s="78"/>
      <c r="AN126" s="80">
        <v>39750.07003472222</v>
      </c>
      <c r="AO126" s="83" t="s">
        <v>1961</v>
      </c>
      <c r="AP126" s="78" t="b">
        <v>0</v>
      </c>
      <c r="AQ126" s="78" t="b">
        <v>0</v>
      </c>
      <c r="AR126" s="78" t="b">
        <v>1</v>
      </c>
      <c r="AS126" s="78" t="s">
        <v>1154</v>
      </c>
      <c r="AT126" s="78">
        <v>385</v>
      </c>
      <c r="AU126" s="83" t="s">
        <v>2023</v>
      </c>
      <c r="AV126" s="78" t="b">
        <v>1</v>
      </c>
      <c r="AW126" s="78" t="s">
        <v>2193</v>
      </c>
      <c r="AX126" s="83" t="s">
        <v>2317</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339</v>
      </c>
      <c r="B127" s="65"/>
      <c r="C127" s="65" t="s">
        <v>64</v>
      </c>
      <c r="D127" s="66">
        <v>358.7119719794707</v>
      </c>
      <c r="E127" s="68"/>
      <c r="F127" s="100" t="s">
        <v>2131</v>
      </c>
      <c r="G127" s="65"/>
      <c r="H127" s="69" t="s">
        <v>339</v>
      </c>
      <c r="I127" s="70"/>
      <c r="J127" s="70"/>
      <c r="K127" s="69" t="s">
        <v>2508</v>
      </c>
      <c r="L127" s="73">
        <v>1</v>
      </c>
      <c r="M127" s="74">
        <v>4468.8984375</v>
      </c>
      <c r="N127" s="74">
        <v>8058.71826171875</v>
      </c>
      <c r="O127" s="75"/>
      <c r="P127" s="76"/>
      <c r="Q127" s="76"/>
      <c r="R127" s="86"/>
      <c r="S127" s="48">
        <v>1</v>
      </c>
      <c r="T127" s="48">
        <v>0</v>
      </c>
      <c r="U127" s="49">
        <v>0</v>
      </c>
      <c r="V127" s="49">
        <v>0.002439</v>
      </c>
      <c r="W127" s="49">
        <v>0.005697</v>
      </c>
      <c r="X127" s="49">
        <v>0.482105</v>
      </c>
      <c r="Y127" s="49">
        <v>0</v>
      </c>
      <c r="Z127" s="49">
        <v>0</v>
      </c>
      <c r="AA127" s="71">
        <v>127</v>
      </c>
      <c r="AB127" s="71"/>
      <c r="AC127" s="72"/>
      <c r="AD127" s="78" t="s">
        <v>1360</v>
      </c>
      <c r="AE127" s="78">
        <v>2613</v>
      </c>
      <c r="AF127" s="78">
        <v>1210169</v>
      </c>
      <c r="AG127" s="78">
        <v>67134</v>
      </c>
      <c r="AH127" s="78">
        <v>12</v>
      </c>
      <c r="AI127" s="78"/>
      <c r="AJ127" s="78" t="s">
        <v>1539</v>
      </c>
      <c r="AK127" s="78" t="s">
        <v>1670</v>
      </c>
      <c r="AL127" s="83" t="s">
        <v>1789</v>
      </c>
      <c r="AM127" s="78"/>
      <c r="AN127" s="80">
        <v>39781.43945601852</v>
      </c>
      <c r="AO127" s="83" t="s">
        <v>1962</v>
      </c>
      <c r="AP127" s="78" t="b">
        <v>0</v>
      </c>
      <c r="AQ127" s="78" t="b">
        <v>0</v>
      </c>
      <c r="AR127" s="78" t="b">
        <v>1</v>
      </c>
      <c r="AS127" s="78" t="s">
        <v>1154</v>
      </c>
      <c r="AT127" s="78">
        <v>7877</v>
      </c>
      <c r="AU127" s="83" t="s">
        <v>2030</v>
      </c>
      <c r="AV127" s="78" t="b">
        <v>1</v>
      </c>
      <c r="AW127" s="78" t="s">
        <v>2193</v>
      </c>
      <c r="AX127" s="83" t="s">
        <v>2318</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340</v>
      </c>
      <c r="B128" s="65"/>
      <c r="C128" s="65" t="s">
        <v>64</v>
      </c>
      <c r="D128" s="66">
        <v>169.92362206114294</v>
      </c>
      <c r="E128" s="68"/>
      <c r="F128" s="100" t="s">
        <v>2132</v>
      </c>
      <c r="G128" s="65"/>
      <c r="H128" s="69" t="s">
        <v>340</v>
      </c>
      <c r="I128" s="70"/>
      <c r="J128" s="70"/>
      <c r="K128" s="69" t="s">
        <v>2509</v>
      </c>
      <c r="L128" s="73">
        <v>1</v>
      </c>
      <c r="M128" s="74">
        <v>2986.26904296875</v>
      </c>
      <c r="N128" s="74">
        <v>7894.76611328125</v>
      </c>
      <c r="O128" s="75"/>
      <c r="P128" s="76"/>
      <c r="Q128" s="76"/>
      <c r="R128" s="86"/>
      <c r="S128" s="48">
        <v>1</v>
      </c>
      <c r="T128" s="48">
        <v>0</v>
      </c>
      <c r="U128" s="49">
        <v>0</v>
      </c>
      <c r="V128" s="49">
        <v>0.002439</v>
      </c>
      <c r="W128" s="49">
        <v>0.005697</v>
      </c>
      <c r="X128" s="49">
        <v>0.482105</v>
      </c>
      <c r="Y128" s="49">
        <v>0</v>
      </c>
      <c r="Z128" s="49">
        <v>0</v>
      </c>
      <c r="AA128" s="71">
        <v>128</v>
      </c>
      <c r="AB128" s="71"/>
      <c r="AC128" s="72"/>
      <c r="AD128" s="78" t="s">
        <v>1361</v>
      </c>
      <c r="AE128" s="78">
        <v>1687</v>
      </c>
      <c r="AF128" s="78">
        <v>48746</v>
      </c>
      <c r="AG128" s="78">
        <v>41149</v>
      </c>
      <c r="AH128" s="78">
        <v>13696</v>
      </c>
      <c r="AI128" s="78"/>
      <c r="AJ128" s="78" t="s">
        <v>1540</v>
      </c>
      <c r="AK128" s="78" t="s">
        <v>1671</v>
      </c>
      <c r="AL128" s="83" t="s">
        <v>1790</v>
      </c>
      <c r="AM128" s="78"/>
      <c r="AN128" s="80">
        <v>41397.15243055556</v>
      </c>
      <c r="AO128" s="83" t="s">
        <v>1963</v>
      </c>
      <c r="AP128" s="78" t="b">
        <v>0</v>
      </c>
      <c r="AQ128" s="78" t="b">
        <v>0</v>
      </c>
      <c r="AR128" s="78" t="b">
        <v>1</v>
      </c>
      <c r="AS128" s="78" t="s">
        <v>1154</v>
      </c>
      <c r="AT128" s="78">
        <v>884</v>
      </c>
      <c r="AU128" s="83" t="s">
        <v>2033</v>
      </c>
      <c r="AV128" s="78" t="b">
        <v>1</v>
      </c>
      <c r="AW128" s="78" t="s">
        <v>2193</v>
      </c>
      <c r="AX128" s="83" t="s">
        <v>2319</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341</v>
      </c>
      <c r="B129" s="65"/>
      <c r="C129" s="65" t="s">
        <v>64</v>
      </c>
      <c r="D129" s="66">
        <v>507.03451764696297</v>
      </c>
      <c r="E129" s="68"/>
      <c r="F129" s="100" t="s">
        <v>2133</v>
      </c>
      <c r="G129" s="65"/>
      <c r="H129" s="69" t="s">
        <v>341</v>
      </c>
      <c r="I129" s="70"/>
      <c r="J129" s="70"/>
      <c r="K129" s="69" t="s">
        <v>2510</v>
      </c>
      <c r="L129" s="73">
        <v>1</v>
      </c>
      <c r="M129" s="74">
        <v>4571.97509765625</v>
      </c>
      <c r="N129" s="74">
        <v>7060.9521484375</v>
      </c>
      <c r="O129" s="75"/>
      <c r="P129" s="76"/>
      <c r="Q129" s="76"/>
      <c r="R129" s="86"/>
      <c r="S129" s="48">
        <v>1</v>
      </c>
      <c r="T129" s="48">
        <v>0</v>
      </c>
      <c r="U129" s="49">
        <v>0</v>
      </c>
      <c r="V129" s="49">
        <v>0.002439</v>
      </c>
      <c r="W129" s="49">
        <v>0.005697</v>
      </c>
      <c r="X129" s="49">
        <v>0.482105</v>
      </c>
      <c r="Y129" s="49">
        <v>0</v>
      </c>
      <c r="Z129" s="49">
        <v>0</v>
      </c>
      <c r="AA129" s="71">
        <v>129</v>
      </c>
      <c r="AB129" s="71"/>
      <c r="AC129" s="72"/>
      <c r="AD129" s="78" t="s">
        <v>1362</v>
      </c>
      <c r="AE129" s="78">
        <v>534</v>
      </c>
      <c r="AF129" s="78">
        <v>2122647</v>
      </c>
      <c r="AG129" s="78">
        <v>46948</v>
      </c>
      <c r="AH129" s="78">
        <v>15392</v>
      </c>
      <c r="AI129" s="78"/>
      <c r="AJ129" s="78" t="s">
        <v>1541</v>
      </c>
      <c r="AK129" s="78" t="s">
        <v>1177</v>
      </c>
      <c r="AL129" s="83" t="s">
        <v>1791</v>
      </c>
      <c r="AM129" s="78"/>
      <c r="AN129" s="80">
        <v>39657.77097222222</v>
      </c>
      <c r="AO129" s="83" t="s">
        <v>1964</v>
      </c>
      <c r="AP129" s="78" t="b">
        <v>0</v>
      </c>
      <c r="AQ129" s="78" t="b">
        <v>0</v>
      </c>
      <c r="AR129" s="78" t="b">
        <v>1</v>
      </c>
      <c r="AS129" s="78" t="s">
        <v>1154</v>
      </c>
      <c r="AT129" s="78">
        <v>11583</v>
      </c>
      <c r="AU129" s="83" t="s">
        <v>2023</v>
      </c>
      <c r="AV129" s="78" t="b">
        <v>1</v>
      </c>
      <c r="AW129" s="78" t="s">
        <v>2193</v>
      </c>
      <c r="AX129" s="83" t="s">
        <v>2320</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342</v>
      </c>
      <c r="B130" s="65"/>
      <c r="C130" s="65" t="s">
        <v>64</v>
      </c>
      <c r="D130" s="66">
        <v>162.00130039339615</v>
      </c>
      <c r="E130" s="68"/>
      <c r="F130" s="100" t="s">
        <v>2134</v>
      </c>
      <c r="G130" s="65"/>
      <c r="H130" s="69" t="s">
        <v>342</v>
      </c>
      <c r="I130" s="70"/>
      <c r="J130" s="70"/>
      <c r="K130" s="69" t="s">
        <v>2511</v>
      </c>
      <c r="L130" s="73">
        <v>1</v>
      </c>
      <c r="M130" s="74">
        <v>834.8243408203125</v>
      </c>
      <c r="N130" s="74">
        <v>6764.45166015625</v>
      </c>
      <c r="O130" s="75"/>
      <c r="P130" s="76"/>
      <c r="Q130" s="76"/>
      <c r="R130" s="86"/>
      <c r="S130" s="48">
        <v>1</v>
      </c>
      <c r="T130" s="48">
        <v>0</v>
      </c>
      <c r="U130" s="49">
        <v>0</v>
      </c>
      <c r="V130" s="49">
        <v>0.002439</v>
      </c>
      <c r="W130" s="49">
        <v>0.005697</v>
      </c>
      <c r="X130" s="49">
        <v>0.482105</v>
      </c>
      <c r="Y130" s="49">
        <v>0</v>
      </c>
      <c r="Z130" s="49">
        <v>0</v>
      </c>
      <c r="AA130" s="71">
        <v>130</v>
      </c>
      <c r="AB130" s="71"/>
      <c r="AC130" s="72"/>
      <c r="AD130" s="78" t="s">
        <v>1363</v>
      </c>
      <c r="AE130" s="78">
        <v>44</v>
      </c>
      <c r="AF130" s="78">
        <v>8</v>
      </c>
      <c r="AG130" s="78">
        <v>175</v>
      </c>
      <c r="AH130" s="78">
        <v>17</v>
      </c>
      <c r="AI130" s="78">
        <v>-14400</v>
      </c>
      <c r="AJ130" s="78" t="s">
        <v>1542</v>
      </c>
      <c r="AK130" s="78"/>
      <c r="AL130" s="83" t="s">
        <v>1792</v>
      </c>
      <c r="AM130" s="78" t="s">
        <v>1843</v>
      </c>
      <c r="AN130" s="80">
        <v>42106.400289351855</v>
      </c>
      <c r="AO130" s="83" t="s">
        <v>1965</v>
      </c>
      <c r="AP130" s="78" t="b">
        <v>0</v>
      </c>
      <c r="AQ130" s="78" t="b">
        <v>0</v>
      </c>
      <c r="AR130" s="78" t="b">
        <v>0</v>
      </c>
      <c r="AS130" s="78" t="s">
        <v>1154</v>
      </c>
      <c r="AT130" s="78">
        <v>0</v>
      </c>
      <c r="AU130" s="83" t="s">
        <v>2023</v>
      </c>
      <c r="AV130" s="78" t="b">
        <v>0</v>
      </c>
      <c r="AW130" s="78" t="s">
        <v>2193</v>
      </c>
      <c r="AX130" s="83" t="s">
        <v>2321</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343</v>
      </c>
      <c r="B131" s="65"/>
      <c r="C131" s="65" t="s">
        <v>64</v>
      </c>
      <c r="D131" s="66">
        <v>163.88166924424138</v>
      </c>
      <c r="E131" s="68"/>
      <c r="F131" s="100" t="s">
        <v>2135</v>
      </c>
      <c r="G131" s="65"/>
      <c r="H131" s="69" t="s">
        <v>343</v>
      </c>
      <c r="I131" s="70"/>
      <c r="J131" s="70"/>
      <c r="K131" s="69" t="s">
        <v>2512</v>
      </c>
      <c r="L131" s="73">
        <v>1</v>
      </c>
      <c r="M131" s="74">
        <v>5373.29736328125</v>
      </c>
      <c r="N131" s="74">
        <v>5563.9013671875</v>
      </c>
      <c r="O131" s="75"/>
      <c r="P131" s="76"/>
      <c r="Q131" s="76"/>
      <c r="R131" s="86"/>
      <c r="S131" s="48">
        <v>1</v>
      </c>
      <c r="T131" s="48">
        <v>0</v>
      </c>
      <c r="U131" s="49">
        <v>0</v>
      </c>
      <c r="V131" s="49">
        <v>0.002439</v>
      </c>
      <c r="W131" s="49">
        <v>0.005697</v>
      </c>
      <c r="X131" s="49">
        <v>0.482105</v>
      </c>
      <c r="Y131" s="49">
        <v>0</v>
      </c>
      <c r="Z131" s="49">
        <v>0</v>
      </c>
      <c r="AA131" s="71">
        <v>131</v>
      </c>
      <c r="AB131" s="71"/>
      <c r="AC131" s="72"/>
      <c r="AD131" s="78" t="s">
        <v>1364</v>
      </c>
      <c r="AE131" s="78">
        <v>968</v>
      </c>
      <c r="AF131" s="78">
        <v>11576</v>
      </c>
      <c r="AG131" s="78">
        <v>2626</v>
      </c>
      <c r="AH131" s="78">
        <v>1761</v>
      </c>
      <c r="AI131" s="78">
        <v>3600</v>
      </c>
      <c r="AJ131" s="78"/>
      <c r="AK131" s="78"/>
      <c r="AL131" s="83" t="s">
        <v>1793</v>
      </c>
      <c r="AM131" s="78" t="s">
        <v>1845</v>
      </c>
      <c r="AN131" s="80">
        <v>39924.242627314816</v>
      </c>
      <c r="AO131" s="78"/>
      <c r="AP131" s="78" t="b">
        <v>0</v>
      </c>
      <c r="AQ131" s="78" t="b">
        <v>0</v>
      </c>
      <c r="AR131" s="78" t="b">
        <v>0</v>
      </c>
      <c r="AS131" s="78" t="s">
        <v>1154</v>
      </c>
      <c r="AT131" s="78">
        <v>237</v>
      </c>
      <c r="AU131" s="83" t="s">
        <v>2037</v>
      </c>
      <c r="AV131" s="78" t="b">
        <v>0</v>
      </c>
      <c r="AW131" s="78" t="s">
        <v>2193</v>
      </c>
      <c r="AX131" s="83" t="s">
        <v>2322</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344</v>
      </c>
      <c r="B132" s="65"/>
      <c r="C132" s="65" t="s">
        <v>64</v>
      </c>
      <c r="D132" s="66">
        <v>162.17457781343427</v>
      </c>
      <c r="E132" s="68"/>
      <c r="F132" s="100" t="s">
        <v>2136</v>
      </c>
      <c r="G132" s="65"/>
      <c r="H132" s="69" t="s">
        <v>344</v>
      </c>
      <c r="I132" s="70"/>
      <c r="J132" s="70"/>
      <c r="K132" s="69" t="s">
        <v>2513</v>
      </c>
      <c r="L132" s="73">
        <v>1</v>
      </c>
      <c r="M132" s="74">
        <v>965.991455078125</v>
      </c>
      <c r="N132" s="74">
        <v>1609.2291259765625</v>
      </c>
      <c r="O132" s="75"/>
      <c r="P132" s="76"/>
      <c r="Q132" s="76"/>
      <c r="R132" s="86"/>
      <c r="S132" s="48">
        <v>1</v>
      </c>
      <c r="T132" s="48">
        <v>0</v>
      </c>
      <c r="U132" s="49">
        <v>0</v>
      </c>
      <c r="V132" s="49">
        <v>0.002439</v>
      </c>
      <c r="W132" s="49">
        <v>0.005697</v>
      </c>
      <c r="X132" s="49">
        <v>0.482105</v>
      </c>
      <c r="Y132" s="49">
        <v>0</v>
      </c>
      <c r="Z132" s="49">
        <v>0</v>
      </c>
      <c r="AA132" s="71">
        <v>132</v>
      </c>
      <c r="AB132" s="71"/>
      <c r="AC132" s="72"/>
      <c r="AD132" s="78" t="s">
        <v>1365</v>
      </c>
      <c r="AE132" s="78">
        <v>238</v>
      </c>
      <c r="AF132" s="78">
        <v>1074</v>
      </c>
      <c r="AG132" s="78">
        <v>7229</v>
      </c>
      <c r="AH132" s="78">
        <v>3472</v>
      </c>
      <c r="AI132" s="78"/>
      <c r="AJ132" s="78" t="s">
        <v>1543</v>
      </c>
      <c r="AK132" s="78" t="s">
        <v>1672</v>
      </c>
      <c r="AL132" s="83" t="s">
        <v>1794</v>
      </c>
      <c r="AM132" s="78"/>
      <c r="AN132" s="80">
        <v>40982.0025</v>
      </c>
      <c r="AO132" s="83" t="s">
        <v>1966</v>
      </c>
      <c r="AP132" s="78" t="b">
        <v>0</v>
      </c>
      <c r="AQ132" s="78" t="b">
        <v>0</v>
      </c>
      <c r="AR132" s="78" t="b">
        <v>0</v>
      </c>
      <c r="AS132" s="78" t="s">
        <v>1154</v>
      </c>
      <c r="AT132" s="78">
        <v>21</v>
      </c>
      <c r="AU132" s="83" t="s">
        <v>2027</v>
      </c>
      <c r="AV132" s="78" t="b">
        <v>1</v>
      </c>
      <c r="AW132" s="78" t="s">
        <v>2193</v>
      </c>
      <c r="AX132" s="83" t="s">
        <v>2323</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345</v>
      </c>
      <c r="B133" s="65"/>
      <c r="C133" s="65" t="s">
        <v>64</v>
      </c>
      <c r="D133" s="66">
        <v>730.4045542476834</v>
      </c>
      <c r="E133" s="68"/>
      <c r="F133" s="100" t="s">
        <v>2137</v>
      </c>
      <c r="G133" s="65"/>
      <c r="H133" s="69" t="s">
        <v>345</v>
      </c>
      <c r="I133" s="70"/>
      <c r="J133" s="70"/>
      <c r="K133" s="69" t="s">
        <v>2514</v>
      </c>
      <c r="L133" s="73">
        <v>1</v>
      </c>
      <c r="M133" s="74">
        <v>2050.384521484375</v>
      </c>
      <c r="N133" s="74">
        <v>7656.00634765625</v>
      </c>
      <c r="O133" s="75"/>
      <c r="P133" s="76"/>
      <c r="Q133" s="76"/>
      <c r="R133" s="86"/>
      <c r="S133" s="48">
        <v>1</v>
      </c>
      <c r="T133" s="48">
        <v>0</v>
      </c>
      <c r="U133" s="49">
        <v>0</v>
      </c>
      <c r="V133" s="49">
        <v>0.002439</v>
      </c>
      <c r="W133" s="49">
        <v>0.005697</v>
      </c>
      <c r="X133" s="49">
        <v>0.482105</v>
      </c>
      <c r="Y133" s="49">
        <v>0</v>
      </c>
      <c r="Z133" s="49">
        <v>0</v>
      </c>
      <c r="AA133" s="71">
        <v>133</v>
      </c>
      <c r="AB133" s="71"/>
      <c r="AC133" s="72"/>
      <c r="AD133" s="78" t="s">
        <v>1366</v>
      </c>
      <c r="AE133" s="78">
        <v>1766</v>
      </c>
      <c r="AF133" s="78">
        <v>3496816</v>
      </c>
      <c r="AG133" s="78">
        <v>7174</v>
      </c>
      <c r="AH133" s="78">
        <v>77</v>
      </c>
      <c r="AI133" s="78"/>
      <c r="AJ133" s="78" t="s">
        <v>1544</v>
      </c>
      <c r="AK133" s="78" t="s">
        <v>1673</v>
      </c>
      <c r="AL133" s="83" t="s">
        <v>1795</v>
      </c>
      <c r="AM133" s="78"/>
      <c r="AN133" s="80">
        <v>39562.15513888889</v>
      </c>
      <c r="AO133" s="83" t="s">
        <v>1967</v>
      </c>
      <c r="AP133" s="78" t="b">
        <v>0</v>
      </c>
      <c r="AQ133" s="78" t="b">
        <v>0</v>
      </c>
      <c r="AR133" s="78" t="b">
        <v>1</v>
      </c>
      <c r="AS133" s="78" t="s">
        <v>1154</v>
      </c>
      <c r="AT133" s="78">
        <v>26707</v>
      </c>
      <c r="AU133" s="83" t="s">
        <v>2023</v>
      </c>
      <c r="AV133" s="78" t="b">
        <v>1</v>
      </c>
      <c r="AW133" s="78" t="s">
        <v>2193</v>
      </c>
      <c r="AX133" s="83" t="s">
        <v>2324</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346</v>
      </c>
      <c r="B134" s="65"/>
      <c r="C134" s="65" t="s">
        <v>64</v>
      </c>
      <c r="D134" s="66">
        <v>308.6302462115665</v>
      </c>
      <c r="E134" s="68"/>
      <c r="F134" s="100" t="s">
        <v>2138</v>
      </c>
      <c r="G134" s="65"/>
      <c r="H134" s="69" t="s">
        <v>346</v>
      </c>
      <c r="I134" s="70"/>
      <c r="J134" s="70"/>
      <c r="K134" s="69" t="s">
        <v>2515</v>
      </c>
      <c r="L134" s="73">
        <v>1</v>
      </c>
      <c r="M134" s="74">
        <v>662.5784301757812</v>
      </c>
      <c r="N134" s="74">
        <v>6839.65576171875</v>
      </c>
      <c r="O134" s="75"/>
      <c r="P134" s="76"/>
      <c r="Q134" s="76"/>
      <c r="R134" s="86"/>
      <c r="S134" s="48">
        <v>1</v>
      </c>
      <c r="T134" s="48">
        <v>0</v>
      </c>
      <c r="U134" s="49">
        <v>0</v>
      </c>
      <c r="V134" s="49">
        <v>0.002439</v>
      </c>
      <c r="W134" s="49">
        <v>0.005697</v>
      </c>
      <c r="X134" s="49">
        <v>0.482105</v>
      </c>
      <c r="Y134" s="49">
        <v>0</v>
      </c>
      <c r="Z134" s="49">
        <v>0</v>
      </c>
      <c r="AA134" s="71">
        <v>134</v>
      </c>
      <c r="AB134" s="71"/>
      <c r="AC134" s="72"/>
      <c r="AD134" s="78" t="s">
        <v>1367</v>
      </c>
      <c r="AE134" s="78">
        <v>488</v>
      </c>
      <c r="AF134" s="78">
        <v>902067</v>
      </c>
      <c r="AG134" s="78">
        <v>15384</v>
      </c>
      <c r="AH134" s="78">
        <v>602</v>
      </c>
      <c r="AI134" s="78"/>
      <c r="AJ134" s="78" t="s">
        <v>1545</v>
      </c>
      <c r="AK134" s="78" t="s">
        <v>1674</v>
      </c>
      <c r="AL134" s="83" t="s">
        <v>1796</v>
      </c>
      <c r="AM134" s="78"/>
      <c r="AN134" s="80">
        <v>41494.73159722222</v>
      </c>
      <c r="AO134" s="83" t="s">
        <v>1968</v>
      </c>
      <c r="AP134" s="78" t="b">
        <v>0</v>
      </c>
      <c r="AQ134" s="78" t="b">
        <v>0</v>
      </c>
      <c r="AR134" s="78" t="b">
        <v>1</v>
      </c>
      <c r="AS134" s="78" t="s">
        <v>1154</v>
      </c>
      <c r="AT134" s="78">
        <v>986</v>
      </c>
      <c r="AU134" s="83" t="s">
        <v>2023</v>
      </c>
      <c r="AV134" s="78" t="b">
        <v>1</v>
      </c>
      <c r="AW134" s="78" t="s">
        <v>2193</v>
      </c>
      <c r="AX134" s="83" t="s">
        <v>2325</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347</v>
      </c>
      <c r="B135" s="65"/>
      <c r="C135" s="65" t="s">
        <v>64</v>
      </c>
      <c r="D135" s="66">
        <v>204.07585382445427</v>
      </c>
      <c r="E135" s="68"/>
      <c r="F135" s="100" t="s">
        <v>2139</v>
      </c>
      <c r="G135" s="65"/>
      <c r="H135" s="69" t="s">
        <v>347</v>
      </c>
      <c r="I135" s="70"/>
      <c r="J135" s="70"/>
      <c r="K135" s="69" t="s">
        <v>2516</v>
      </c>
      <c r="L135" s="73">
        <v>1</v>
      </c>
      <c r="M135" s="74">
        <v>1038.59912109375</v>
      </c>
      <c r="N135" s="74">
        <v>7965.12646484375</v>
      </c>
      <c r="O135" s="75"/>
      <c r="P135" s="76"/>
      <c r="Q135" s="76"/>
      <c r="R135" s="86"/>
      <c r="S135" s="48">
        <v>1</v>
      </c>
      <c r="T135" s="48">
        <v>0</v>
      </c>
      <c r="U135" s="49">
        <v>0</v>
      </c>
      <c r="V135" s="49">
        <v>0.002439</v>
      </c>
      <c r="W135" s="49">
        <v>0.005697</v>
      </c>
      <c r="X135" s="49">
        <v>0.482105</v>
      </c>
      <c r="Y135" s="49">
        <v>0</v>
      </c>
      <c r="Z135" s="49">
        <v>0</v>
      </c>
      <c r="AA135" s="71">
        <v>135</v>
      </c>
      <c r="AB135" s="71"/>
      <c r="AC135" s="72"/>
      <c r="AD135" s="78" t="s">
        <v>1368</v>
      </c>
      <c r="AE135" s="78">
        <v>5429</v>
      </c>
      <c r="AF135" s="78">
        <v>258850</v>
      </c>
      <c r="AG135" s="78">
        <v>9623</v>
      </c>
      <c r="AH135" s="78">
        <v>48504</v>
      </c>
      <c r="AI135" s="78"/>
      <c r="AJ135" s="78" t="s">
        <v>1546</v>
      </c>
      <c r="AK135" s="78" t="s">
        <v>1675</v>
      </c>
      <c r="AL135" s="83" t="s">
        <v>1797</v>
      </c>
      <c r="AM135" s="78"/>
      <c r="AN135" s="80">
        <v>40038.96969907408</v>
      </c>
      <c r="AO135" s="83" t="s">
        <v>1969</v>
      </c>
      <c r="AP135" s="78" t="b">
        <v>1</v>
      </c>
      <c r="AQ135" s="78" t="b">
        <v>0</v>
      </c>
      <c r="AR135" s="78" t="b">
        <v>1</v>
      </c>
      <c r="AS135" s="78" t="s">
        <v>1154</v>
      </c>
      <c r="AT135" s="78">
        <v>1823</v>
      </c>
      <c r="AU135" s="83" t="s">
        <v>2023</v>
      </c>
      <c r="AV135" s="78" t="b">
        <v>1</v>
      </c>
      <c r="AW135" s="78" t="s">
        <v>2193</v>
      </c>
      <c r="AX135" s="83" t="s">
        <v>2326</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348</v>
      </c>
      <c r="B136" s="65"/>
      <c r="C136" s="65" t="s">
        <v>64</v>
      </c>
      <c r="D136" s="66">
        <v>162.00146294257067</v>
      </c>
      <c r="E136" s="68"/>
      <c r="F136" s="100" t="s">
        <v>2140</v>
      </c>
      <c r="G136" s="65"/>
      <c r="H136" s="69" t="s">
        <v>348</v>
      </c>
      <c r="I136" s="70"/>
      <c r="J136" s="70"/>
      <c r="K136" s="69" t="s">
        <v>2517</v>
      </c>
      <c r="L136" s="73">
        <v>1</v>
      </c>
      <c r="M136" s="74">
        <v>2424.844970703125</v>
      </c>
      <c r="N136" s="74">
        <v>9379.44140625</v>
      </c>
      <c r="O136" s="75"/>
      <c r="P136" s="76"/>
      <c r="Q136" s="76"/>
      <c r="R136" s="86"/>
      <c r="S136" s="48">
        <v>1</v>
      </c>
      <c r="T136" s="48">
        <v>0</v>
      </c>
      <c r="U136" s="49">
        <v>0</v>
      </c>
      <c r="V136" s="49">
        <v>0.002439</v>
      </c>
      <c r="W136" s="49">
        <v>0.005697</v>
      </c>
      <c r="X136" s="49">
        <v>0.482105</v>
      </c>
      <c r="Y136" s="49">
        <v>0</v>
      </c>
      <c r="Z136" s="49">
        <v>0</v>
      </c>
      <c r="AA136" s="71">
        <v>136</v>
      </c>
      <c r="AB136" s="71"/>
      <c r="AC136" s="72"/>
      <c r="AD136" s="78" t="s">
        <v>1369</v>
      </c>
      <c r="AE136" s="78">
        <v>10</v>
      </c>
      <c r="AF136" s="78">
        <v>9</v>
      </c>
      <c r="AG136" s="78">
        <v>346</v>
      </c>
      <c r="AH136" s="78">
        <v>1351</v>
      </c>
      <c r="AI136" s="78"/>
      <c r="AJ136" s="78" t="s">
        <v>1547</v>
      </c>
      <c r="AK136" s="78" t="s">
        <v>1676</v>
      </c>
      <c r="AL136" s="83" t="s">
        <v>1798</v>
      </c>
      <c r="AM136" s="78"/>
      <c r="AN136" s="80">
        <v>41804.87877314815</v>
      </c>
      <c r="AO136" s="83" t="s">
        <v>1970</v>
      </c>
      <c r="AP136" s="78" t="b">
        <v>0</v>
      </c>
      <c r="AQ136" s="78" t="b">
        <v>0</v>
      </c>
      <c r="AR136" s="78" t="b">
        <v>0</v>
      </c>
      <c r="AS136" s="78" t="s">
        <v>2022</v>
      </c>
      <c r="AT136" s="78">
        <v>0</v>
      </c>
      <c r="AU136" s="83" t="s">
        <v>2023</v>
      </c>
      <c r="AV136" s="78" t="b">
        <v>0</v>
      </c>
      <c r="AW136" s="78" t="s">
        <v>2193</v>
      </c>
      <c r="AX136" s="83" t="s">
        <v>2327</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349</v>
      </c>
      <c r="B137" s="65"/>
      <c r="C137" s="65" t="s">
        <v>64</v>
      </c>
      <c r="D137" s="66">
        <v>315.0945017838705</v>
      </c>
      <c r="E137" s="68"/>
      <c r="F137" s="100" t="s">
        <v>2141</v>
      </c>
      <c r="G137" s="65"/>
      <c r="H137" s="69" t="s">
        <v>349</v>
      </c>
      <c r="I137" s="70"/>
      <c r="J137" s="70"/>
      <c r="K137" s="69" t="s">
        <v>2518</v>
      </c>
      <c r="L137" s="73">
        <v>1</v>
      </c>
      <c r="M137" s="74">
        <v>3586.782958984375</v>
      </c>
      <c r="N137" s="74">
        <v>8990.380859375</v>
      </c>
      <c r="O137" s="75"/>
      <c r="P137" s="76"/>
      <c r="Q137" s="76"/>
      <c r="R137" s="86"/>
      <c r="S137" s="48">
        <v>1</v>
      </c>
      <c r="T137" s="48">
        <v>0</v>
      </c>
      <c r="U137" s="49">
        <v>0</v>
      </c>
      <c r="V137" s="49">
        <v>0.002439</v>
      </c>
      <c r="W137" s="49">
        <v>0.005697</v>
      </c>
      <c r="X137" s="49">
        <v>0.482105</v>
      </c>
      <c r="Y137" s="49">
        <v>0</v>
      </c>
      <c r="Z137" s="49">
        <v>0</v>
      </c>
      <c r="AA137" s="71">
        <v>137</v>
      </c>
      <c r="AB137" s="71"/>
      <c r="AC137" s="72"/>
      <c r="AD137" s="78" t="s">
        <v>1370</v>
      </c>
      <c r="AE137" s="78">
        <v>1078</v>
      </c>
      <c r="AF137" s="78">
        <v>941835</v>
      </c>
      <c r="AG137" s="78">
        <v>1944</v>
      </c>
      <c r="AH137" s="78">
        <v>22455</v>
      </c>
      <c r="AI137" s="78"/>
      <c r="AJ137" s="78" t="s">
        <v>1548</v>
      </c>
      <c r="AK137" s="78" t="s">
        <v>1197</v>
      </c>
      <c r="AL137" s="83" t="s">
        <v>1799</v>
      </c>
      <c r="AM137" s="78"/>
      <c r="AN137" s="80">
        <v>39893.12657407407</v>
      </c>
      <c r="AO137" s="83" t="s">
        <v>1971</v>
      </c>
      <c r="AP137" s="78" t="b">
        <v>0</v>
      </c>
      <c r="AQ137" s="78" t="b">
        <v>0</v>
      </c>
      <c r="AR137" s="78" t="b">
        <v>0</v>
      </c>
      <c r="AS137" s="78" t="s">
        <v>1154</v>
      </c>
      <c r="AT137" s="78">
        <v>3130</v>
      </c>
      <c r="AU137" s="83" t="s">
        <v>2038</v>
      </c>
      <c r="AV137" s="78" t="b">
        <v>1</v>
      </c>
      <c r="AW137" s="78" t="s">
        <v>2193</v>
      </c>
      <c r="AX137" s="83" t="s">
        <v>2328</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350</v>
      </c>
      <c r="B138" s="65"/>
      <c r="C138" s="65" t="s">
        <v>64</v>
      </c>
      <c r="D138" s="66">
        <v>181.74062195038448</v>
      </c>
      <c r="E138" s="68"/>
      <c r="F138" s="100" t="s">
        <v>2142</v>
      </c>
      <c r="G138" s="65"/>
      <c r="H138" s="69" t="s">
        <v>350</v>
      </c>
      <c r="I138" s="70"/>
      <c r="J138" s="70"/>
      <c r="K138" s="69" t="s">
        <v>2519</v>
      </c>
      <c r="L138" s="73">
        <v>1</v>
      </c>
      <c r="M138" s="74">
        <v>4888.30712890625</v>
      </c>
      <c r="N138" s="74">
        <v>6233.53369140625</v>
      </c>
      <c r="O138" s="75"/>
      <c r="P138" s="76"/>
      <c r="Q138" s="76"/>
      <c r="R138" s="86"/>
      <c r="S138" s="48">
        <v>1</v>
      </c>
      <c r="T138" s="48">
        <v>0</v>
      </c>
      <c r="U138" s="49">
        <v>0</v>
      </c>
      <c r="V138" s="49">
        <v>0.002439</v>
      </c>
      <c r="W138" s="49">
        <v>0.005697</v>
      </c>
      <c r="X138" s="49">
        <v>0.482105</v>
      </c>
      <c r="Y138" s="49">
        <v>0</v>
      </c>
      <c r="Z138" s="49">
        <v>0</v>
      </c>
      <c r="AA138" s="71">
        <v>138</v>
      </c>
      <c r="AB138" s="71"/>
      <c r="AC138" s="72"/>
      <c r="AD138" s="78" t="s">
        <v>1371</v>
      </c>
      <c r="AE138" s="78">
        <v>19743</v>
      </c>
      <c r="AF138" s="78">
        <v>121444</v>
      </c>
      <c r="AG138" s="78">
        <v>29298</v>
      </c>
      <c r="AH138" s="78">
        <v>21599</v>
      </c>
      <c r="AI138" s="78"/>
      <c r="AJ138" s="78" t="s">
        <v>1549</v>
      </c>
      <c r="AK138" s="78" t="s">
        <v>1677</v>
      </c>
      <c r="AL138" s="83" t="s">
        <v>1800</v>
      </c>
      <c r="AM138" s="78"/>
      <c r="AN138" s="80">
        <v>39884.90101851852</v>
      </c>
      <c r="AO138" s="83" t="s">
        <v>1972</v>
      </c>
      <c r="AP138" s="78" t="b">
        <v>0</v>
      </c>
      <c r="AQ138" s="78" t="b">
        <v>0</v>
      </c>
      <c r="AR138" s="78" t="b">
        <v>0</v>
      </c>
      <c r="AS138" s="78" t="s">
        <v>1154</v>
      </c>
      <c r="AT138" s="78">
        <v>1456</v>
      </c>
      <c r="AU138" s="83" t="s">
        <v>2031</v>
      </c>
      <c r="AV138" s="78" t="b">
        <v>1</v>
      </c>
      <c r="AW138" s="78" t="s">
        <v>2193</v>
      </c>
      <c r="AX138" s="83" t="s">
        <v>2329</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351</v>
      </c>
      <c r="B139" s="65"/>
      <c r="C139" s="65" t="s">
        <v>64</v>
      </c>
      <c r="D139" s="66">
        <v>169.23961513476354</v>
      </c>
      <c r="E139" s="68"/>
      <c r="F139" s="100" t="s">
        <v>2143</v>
      </c>
      <c r="G139" s="65"/>
      <c r="H139" s="69" t="s">
        <v>351</v>
      </c>
      <c r="I139" s="70"/>
      <c r="J139" s="70"/>
      <c r="K139" s="69" t="s">
        <v>2520</v>
      </c>
      <c r="L139" s="73">
        <v>1</v>
      </c>
      <c r="M139" s="74">
        <v>2564.49755859375</v>
      </c>
      <c r="N139" s="74">
        <v>5652.89892578125</v>
      </c>
      <c r="O139" s="75"/>
      <c r="P139" s="76"/>
      <c r="Q139" s="76"/>
      <c r="R139" s="86"/>
      <c r="S139" s="48">
        <v>1</v>
      </c>
      <c r="T139" s="48">
        <v>0</v>
      </c>
      <c r="U139" s="49">
        <v>0</v>
      </c>
      <c r="V139" s="49">
        <v>0.002439</v>
      </c>
      <c r="W139" s="49">
        <v>0.005697</v>
      </c>
      <c r="X139" s="49">
        <v>0.482105</v>
      </c>
      <c r="Y139" s="49">
        <v>0</v>
      </c>
      <c r="Z139" s="49">
        <v>0</v>
      </c>
      <c r="AA139" s="71">
        <v>139</v>
      </c>
      <c r="AB139" s="71"/>
      <c r="AC139" s="72"/>
      <c r="AD139" s="78" t="s">
        <v>1372</v>
      </c>
      <c r="AE139" s="78">
        <v>1268</v>
      </c>
      <c r="AF139" s="78">
        <v>44538</v>
      </c>
      <c r="AG139" s="78">
        <v>5105</v>
      </c>
      <c r="AH139" s="78">
        <v>126111</v>
      </c>
      <c r="AI139" s="78"/>
      <c r="AJ139" s="78" t="s">
        <v>1550</v>
      </c>
      <c r="AK139" s="78" t="s">
        <v>1678</v>
      </c>
      <c r="AL139" s="78"/>
      <c r="AM139" s="78"/>
      <c r="AN139" s="80">
        <v>40551.286886574075</v>
      </c>
      <c r="AO139" s="83" t="s">
        <v>1973</v>
      </c>
      <c r="AP139" s="78" t="b">
        <v>0</v>
      </c>
      <c r="AQ139" s="78" t="b">
        <v>0</v>
      </c>
      <c r="AR139" s="78" t="b">
        <v>1</v>
      </c>
      <c r="AS139" s="78" t="s">
        <v>1154</v>
      </c>
      <c r="AT139" s="78">
        <v>425</v>
      </c>
      <c r="AU139" s="83" t="s">
        <v>2023</v>
      </c>
      <c r="AV139" s="78" t="b">
        <v>0</v>
      </c>
      <c r="AW139" s="78" t="s">
        <v>2193</v>
      </c>
      <c r="AX139" s="83" t="s">
        <v>2330</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352</v>
      </c>
      <c r="B140" s="65"/>
      <c r="C140" s="65" t="s">
        <v>64</v>
      </c>
      <c r="D140" s="66">
        <v>172.04098760843806</v>
      </c>
      <c r="E140" s="68"/>
      <c r="F140" s="100" t="s">
        <v>2144</v>
      </c>
      <c r="G140" s="65"/>
      <c r="H140" s="69" t="s">
        <v>352</v>
      </c>
      <c r="I140" s="70"/>
      <c r="J140" s="70"/>
      <c r="K140" s="69" t="s">
        <v>2521</v>
      </c>
      <c r="L140" s="73">
        <v>1</v>
      </c>
      <c r="M140" s="74">
        <v>5162.19091796875</v>
      </c>
      <c r="N140" s="74">
        <v>6933.4765625</v>
      </c>
      <c r="O140" s="75"/>
      <c r="P140" s="76"/>
      <c r="Q140" s="76"/>
      <c r="R140" s="86"/>
      <c r="S140" s="48">
        <v>1</v>
      </c>
      <c r="T140" s="48">
        <v>0</v>
      </c>
      <c r="U140" s="49">
        <v>0</v>
      </c>
      <c r="V140" s="49">
        <v>0.002439</v>
      </c>
      <c r="W140" s="49">
        <v>0.005697</v>
      </c>
      <c r="X140" s="49">
        <v>0.482105</v>
      </c>
      <c r="Y140" s="49">
        <v>0</v>
      </c>
      <c r="Z140" s="49">
        <v>0</v>
      </c>
      <c r="AA140" s="71">
        <v>140</v>
      </c>
      <c r="AB140" s="71"/>
      <c r="AC140" s="72"/>
      <c r="AD140" s="78" t="s">
        <v>1373</v>
      </c>
      <c r="AE140" s="78">
        <v>1718</v>
      </c>
      <c r="AF140" s="78">
        <v>61772</v>
      </c>
      <c r="AG140" s="78">
        <v>11592</v>
      </c>
      <c r="AH140" s="78">
        <v>58372</v>
      </c>
      <c r="AI140" s="78"/>
      <c r="AJ140" s="78" t="s">
        <v>1551</v>
      </c>
      <c r="AK140" s="78" t="s">
        <v>1679</v>
      </c>
      <c r="AL140" s="83" t="s">
        <v>1801</v>
      </c>
      <c r="AM140" s="78"/>
      <c r="AN140" s="80">
        <v>40316.73401620371</v>
      </c>
      <c r="AO140" s="83" t="s">
        <v>1974</v>
      </c>
      <c r="AP140" s="78" t="b">
        <v>1</v>
      </c>
      <c r="AQ140" s="78" t="b">
        <v>0</v>
      </c>
      <c r="AR140" s="78" t="b">
        <v>1</v>
      </c>
      <c r="AS140" s="78" t="s">
        <v>1154</v>
      </c>
      <c r="AT140" s="78">
        <v>358</v>
      </c>
      <c r="AU140" s="83" t="s">
        <v>2023</v>
      </c>
      <c r="AV140" s="78" t="b">
        <v>1</v>
      </c>
      <c r="AW140" s="78" t="s">
        <v>2193</v>
      </c>
      <c r="AX140" s="83" t="s">
        <v>2331</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353</v>
      </c>
      <c r="B141" s="65"/>
      <c r="C141" s="65" t="s">
        <v>64</v>
      </c>
      <c r="D141" s="66">
        <v>162.07526026780266</v>
      </c>
      <c r="E141" s="68"/>
      <c r="F141" s="100" t="s">
        <v>2145</v>
      </c>
      <c r="G141" s="65"/>
      <c r="H141" s="69" t="s">
        <v>353</v>
      </c>
      <c r="I141" s="70"/>
      <c r="J141" s="70"/>
      <c r="K141" s="69" t="s">
        <v>2522</v>
      </c>
      <c r="L141" s="73">
        <v>1</v>
      </c>
      <c r="M141" s="74">
        <v>3595.23291015625</v>
      </c>
      <c r="N141" s="74">
        <v>8544.978515625</v>
      </c>
      <c r="O141" s="75"/>
      <c r="P141" s="76"/>
      <c r="Q141" s="76"/>
      <c r="R141" s="86"/>
      <c r="S141" s="48">
        <v>1</v>
      </c>
      <c r="T141" s="48">
        <v>0</v>
      </c>
      <c r="U141" s="49">
        <v>0</v>
      </c>
      <c r="V141" s="49">
        <v>0.002439</v>
      </c>
      <c r="W141" s="49">
        <v>0.005697</v>
      </c>
      <c r="X141" s="49">
        <v>0.482105</v>
      </c>
      <c r="Y141" s="49">
        <v>0</v>
      </c>
      <c r="Z141" s="49">
        <v>0</v>
      </c>
      <c r="AA141" s="71">
        <v>141</v>
      </c>
      <c r="AB141" s="71"/>
      <c r="AC141" s="72"/>
      <c r="AD141" s="78" t="s">
        <v>1374</v>
      </c>
      <c r="AE141" s="78">
        <v>710</v>
      </c>
      <c r="AF141" s="78">
        <v>463</v>
      </c>
      <c r="AG141" s="78">
        <v>47312</v>
      </c>
      <c r="AH141" s="78">
        <v>16380</v>
      </c>
      <c r="AI141" s="78"/>
      <c r="AJ141" s="78" t="s">
        <v>1552</v>
      </c>
      <c r="AK141" s="78" t="s">
        <v>1680</v>
      </c>
      <c r="AL141" s="83" t="s">
        <v>1802</v>
      </c>
      <c r="AM141" s="78"/>
      <c r="AN141" s="80">
        <v>39995.85271990741</v>
      </c>
      <c r="AO141" s="83" t="s">
        <v>1975</v>
      </c>
      <c r="AP141" s="78" t="b">
        <v>0</v>
      </c>
      <c r="AQ141" s="78" t="b">
        <v>0</v>
      </c>
      <c r="AR141" s="78" t="b">
        <v>1</v>
      </c>
      <c r="AS141" s="78" t="s">
        <v>1154</v>
      </c>
      <c r="AT141" s="78">
        <v>30</v>
      </c>
      <c r="AU141" s="83" t="s">
        <v>2035</v>
      </c>
      <c r="AV141" s="78" t="b">
        <v>0</v>
      </c>
      <c r="AW141" s="78" t="s">
        <v>2193</v>
      </c>
      <c r="AX141" s="83" t="s">
        <v>2332</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354</v>
      </c>
      <c r="B142" s="65"/>
      <c r="C142" s="65" t="s">
        <v>64</v>
      </c>
      <c r="D142" s="66">
        <v>1000</v>
      </c>
      <c r="E142" s="68"/>
      <c r="F142" s="100" t="s">
        <v>2146</v>
      </c>
      <c r="G142" s="65"/>
      <c r="H142" s="69" t="s">
        <v>354</v>
      </c>
      <c r="I142" s="70"/>
      <c r="J142" s="70"/>
      <c r="K142" s="69" t="s">
        <v>2523</v>
      </c>
      <c r="L142" s="73">
        <v>1</v>
      </c>
      <c r="M142" s="74">
        <v>427.16046142578125</v>
      </c>
      <c r="N142" s="74">
        <v>4731.7783203125</v>
      </c>
      <c r="O142" s="75"/>
      <c r="P142" s="76"/>
      <c r="Q142" s="76"/>
      <c r="R142" s="86"/>
      <c r="S142" s="48">
        <v>1</v>
      </c>
      <c r="T142" s="48">
        <v>0</v>
      </c>
      <c r="U142" s="49">
        <v>0</v>
      </c>
      <c r="V142" s="49">
        <v>0.002439</v>
      </c>
      <c r="W142" s="49">
        <v>0.005697</v>
      </c>
      <c r="X142" s="49">
        <v>0.482105</v>
      </c>
      <c r="Y142" s="49">
        <v>0</v>
      </c>
      <c r="Z142" s="49">
        <v>0</v>
      </c>
      <c r="AA142" s="71">
        <v>142</v>
      </c>
      <c r="AB142" s="71"/>
      <c r="AC142" s="72"/>
      <c r="AD142" s="78" t="s">
        <v>1375</v>
      </c>
      <c r="AE142" s="78">
        <v>13</v>
      </c>
      <c r="AF142" s="78">
        <v>18043973</v>
      </c>
      <c r="AG142" s="78">
        <v>6896</v>
      </c>
      <c r="AH142" s="78">
        <v>9</v>
      </c>
      <c r="AI142" s="78"/>
      <c r="AJ142" s="78" t="s">
        <v>1553</v>
      </c>
      <c r="AK142" s="78" t="s">
        <v>1681</v>
      </c>
      <c r="AL142" s="83" t="s">
        <v>1803</v>
      </c>
      <c r="AM142" s="78"/>
      <c r="AN142" s="80">
        <v>42754.95447916666</v>
      </c>
      <c r="AO142" s="83" t="s">
        <v>1976</v>
      </c>
      <c r="AP142" s="78" t="b">
        <v>1</v>
      </c>
      <c r="AQ142" s="78" t="b">
        <v>0</v>
      </c>
      <c r="AR142" s="78" t="b">
        <v>1</v>
      </c>
      <c r="AS142" s="78" t="s">
        <v>1154</v>
      </c>
      <c r="AT142" s="78">
        <v>9823</v>
      </c>
      <c r="AU142" s="78"/>
      <c r="AV142" s="78" t="b">
        <v>1</v>
      </c>
      <c r="AW142" s="78" t="s">
        <v>2193</v>
      </c>
      <c r="AX142" s="83" t="s">
        <v>2333</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355</v>
      </c>
      <c r="B143" s="65"/>
      <c r="C143" s="65" t="s">
        <v>64</v>
      </c>
      <c r="D143" s="66">
        <v>235.14582814052085</v>
      </c>
      <c r="E143" s="68"/>
      <c r="F143" s="100" t="s">
        <v>2147</v>
      </c>
      <c r="G143" s="65"/>
      <c r="H143" s="69" t="s">
        <v>355</v>
      </c>
      <c r="I143" s="70"/>
      <c r="J143" s="70"/>
      <c r="K143" s="69" t="s">
        <v>2524</v>
      </c>
      <c r="L143" s="73">
        <v>1</v>
      </c>
      <c r="M143" s="74">
        <v>3060.6298828125</v>
      </c>
      <c r="N143" s="74">
        <v>638.136962890625</v>
      </c>
      <c r="O143" s="75"/>
      <c r="P143" s="76"/>
      <c r="Q143" s="76"/>
      <c r="R143" s="86"/>
      <c r="S143" s="48">
        <v>1</v>
      </c>
      <c r="T143" s="48">
        <v>0</v>
      </c>
      <c r="U143" s="49">
        <v>0</v>
      </c>
      <c r="V143" s="49">
        <v>0.002439</v>
      </c>
      <c r="W143" s="49">
        <v>0.005697</v>
      </c>
      <c r="X143" s="49">
        <v>0.482105</v>
      </c>
      <c r="Y143" s="49">
        <v>0</v>
      </c>
      <c r="Z143" s="49">
        <v>0</v>
      </c>
      <c r="AA143" s="71">
        <v>143</v>
      </c>
      <c r="AB143" s="71"/>
      <c r="AC143" s="72"/>
      <c r="AD143" s="78" t="s">
        <v>1376</v>
      </c>
      <c r="AE143" s="78">
        <v>8520</v>
      </c>
      <c r="AF143" s="78">
        <v>449992</v>
      </c>
      <c r="AG143" s="78">
        <v>11027</v>
      </c>
      <c r="AH143" s="78">
        <v>16730</v>
      </c>
      <c r="AI143" s="78"/>
      <c r="AJ143" s="78" t="s">
        <v>1554</v>
      </c>
      <c r="AK143" s="78" t="s">
        <v>1682</v>
      </c>
      <c r="AL143" s="83" t="s">
        <v>1804</v>
      </c>
      <c r="AM143" s="78"/>
      <c r="AN143" s="80">
        <v>41224.85140046296</v>
      </c>
      <c r="AO143" s="83" t="s">
        <v>1977</v>
      </c>
      <c r="AP143" s="78" t="b">
        <v>0</v>
      </c>
      <c r="AQ143" s="78" t="b">
        <v>0</v>
      </c>
      <c r="AR143" s="78" t="b">
        <v>1</v>
      </c>
      <c r="AS143" s="78" t="s">
        <v>1154</v>
      </c>
      <c r="AT143" s="78">
        <v>3360</v>
      </c>
      <c r="AU143" s="83" t="s">
        <v>2023</v>
      </c>
      <c r="AV143" s="78" t="b">
        <v>1</v>
      </c>
      <c r="AW143" s="78" t="s">
        <v>2193</v>
      </c>
      <c r="AX143" s="83" t="s">
        <v>2334</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356</v>
      </c>
      <c r="B144" s="65"/>
      <c r="C144" s="65" t="s">
        <v>64</v>
      </c>
      <c r="D144" s="66">
        <v>198.32388873489606</v>
      </c>
      <c r="E144" s="68"/>
      <c r="F144" s="100" t="s">
        <v>2148</v>
      </c>
      <c r="G144" s="65"/>
      <c r="H144" s="69" t="s">
        <v>356</v>
      </c>
      <c r="I144" s="70"/>
      <c r="J144" s="70"/>
      <c r="K144" s="69" t="s">
        <v>2525</v>
      </c>
      <c r="L144" s="73">
        <v>1</v>
      </c>
      <c r="M144" s="74">
        <v>3131.400634765625</v>
      </c>
      <c r="N144" s="74">
        <v>6160.802734375</v>
      </c>
      <c r="O144" s="75"/>
      <c r="P144" s="76"/>
      <c r="Q144" s="76"/>
      <c r="R144" s="86"/>
      <c r="S144" s="48">
        <v>1</v>
      </c>
      <c r="T144" s="48">
        <v>0</v>
      </c>
      <c r="U144" s="49">
        <v>0</v>
      </c>
      <c r="V144" s="49">
        <v>0.002439</v>
      </c>
      <c r="W144" s="49">
        <v>0.005697</v>
      </c>
      <c r="X144" s="49">
        <v>0.482105</v>
      </c>
      <c r="Y144" s="49">
        <v>0</v>
      </c>
      <c r="Z144" s="49">
        <v>0</v>
      </c>
      <c r="AA144" s="71">
        <v>144</v>
      </c>
      <c r="AB144" s="71"/>
      <c r="AC144" s="72"/>
      <c r="AD144" s="78" t="s">
        <v>1377</v>
      </c>
      <c r="AE144" s="78">
        <v>395</v>
      </c>
      <c r="AF144" s="78">
        <v>223464</v>
      </c>
      <c r="AG144" s="78">
        <v>115669</v>
      </c>
      <c r="AH144" s="78">
        <v>2034</v>
      </c>
      <c r="AI144" s="78"/>
      <c r="AJ144" s="78" t="s">
        <v>1555</v>
      </c>
      <c r="AK144" s="78" t="s">
        <v>1683</v>
      </c>
      <c r="AL144" s="83" t="s">
        <v>1805</v>
      </c>
      <c r="AM144" s="78"/>
      <c r="AN144" s="80">
        <v>39918.71769675926</v>
      </c>
      <c r="AO144" s="83" t="s">
        <v>1978</v>
      </c>
      <c r="AP144" s="78" t="b">
        <v>0</v>
      </c>
      <c r="AQ144" s="78" t="b">
        <v>0</v>
      </c>
      <c r="AR144" s="78" t="b">
        <v>1</v>
      </c>
      <c r="AS144" s="78" t="s">
        <v>1154</v>
      </c>
      <c r="AT144" s="78">
        <v>1280</v>
      </c>
      <c r="AU144" s="83" t="s">
        <v>2023</v>
      </c>
      <c r="AV144" s="78" t="b">
        <v>1</v>
      </c>
      <c r="AW144" s="78" t="s">
        <v>2193</v>
      </c>
      <c r="AX144" s="83" t="s">
        <v>2335</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250</v>
      </c>
      <c r="B145" s="65"/>
      <c r="C145" s="65" t="s">
        <v>64</v>
      </c>
      <c r="D145" s="66">
        <v>166.34997845932477</v>
      </c>
      <c r="E145" s="68"/>
      <c r="F145" s="100" t="s">
        <v>641</v>
      </c>
      <c r="G145" s="65"/>
      <c r="H145" s="69" t="s">
        <v>250</v>
      </c>
      <c r="I145" s="70"/>
      <c r="J145" s="70"/>
      <c r="K145" s="69" t="s">
        <v>2526</v>
      </c>
      <c r="L145" s="73">
        <v>1</v>
      </c>
      <c r="M145" s="74">
        <v>1353.845458984375</v>
      </c>
      <c r="N145" s="74">
        <v>3798.508544921875</v>
      </c>
      <c r="O145" s="75"/>
      <c r="P145" s="76"/>
      <c r="Q145" s="76"/>
      <c r="R145" s="86"/>
      <c r="S145" s="48">
        <v>1</v>
      </c>
      <c r="T145" s="48">
        <v>1</v>
      </c>
      <c r="U145" s="49">
        <v>0</v>
      </c>
      <c r="V145" s="49">
        <v>0.002439</v>
      </c>
      <c r="W145" s="49">
        <v>0.005697</v>
      </c>
      <c r="X145" s="49">
        <v>0.482105</v>
      </c>
      <c r="Y145" s="49">
        <v>0</v>
      </c>
      <c r="Z145" s="49">
        <v>1</v>
      </c>
      <c r="AA145" s="71">
        <v>145</v>
      </c>
      <c r="AB145" s="71"/>
      <c r="AC145" s="72"/>
      <c r="AD145" s="78" t="s">
        <v>1378</v>
      </c>
      <c r="AE145" s="78">
        <v>1662</v>
      </c>
      <c r="AF145" s="78">
        <v>26761</v>
      </c>
      <c r="AG145" s="78">
        <v>29005</v>
      </c>
      <c r="AH145" s="78">
        <v>32765</v>
      </c>
      <c r="AI145" s="78"/>
      <c r="AJ145" s="78" t="s">
        <v>1556</v>
      </c>
      <c r="AK145" s="78" t="s">
        <v>1611</v>
      </c>
      <c r="AL145" s="83" t="s">
        <v>1806</v>
      </c>
      <c r="AM145" s="78"/>
      <c r="AN145" s="80">
        <v>39840.687685185185</v>
      </c>
      <c r="AO145" s="83" t="s">
        <v>1979</v>
      </c>
      <c r="AP145" s="78" t="b">
        <v>0</v>
      </c>
      <c r="AQ145" s="78" t="b">
        <v>0</v>
      </c>
      <c r="AR145" s="78" t="b">
        <v>0</v>
      </c>
      <c r="AS145" s="78" t="s">
        <v>1154</v>
      </c>
      <c r="AT145" s="78">
        <v>1709</v>
      </c>
      <c r="AU145" s="83" t="s">
        <v>2023</v>
      </c>
      <c r="AV145" s="78" t="b">
        <v>1</v>
      </c>
      <c r="AW145" s="78" t="s">
        <v>2193</v>
      </c>
      <c r="AX145" s="83" t="s">
        <v>2336</v>
      </c>
      <c r="AY145" s="78" t="s">
        <v>66</v>
      </c>
      <c r="AZ145" s="78" t="str">
        <f>REPLACE(INDEX(GroupVertices[Group],MATCH(Vertices[[#This Row],[Vertex]],GroupVertices[Vertex],0)),1,1,"")</f>
        <v>1</v>
      </c>
      <c r="BA145" s="48"/>
      <c r="BB145" s="48"/>
      <c r="BC145" s="48"/>
      <c r="BD145" s="48"/>
      <c r="BE145" s="48"/>
      <c r="BF145" s="48"/>
      <c r="BG145" s="120" t="s">
        <v>2922</v>
      </c>
      <c r="BH145" s="120" t="s">
        <v>2922</v>
      </c>
      <c r="BI145" s="120" t="s">
        <v>2961</v>
      </c>
      <c r="BJ145" s="120" t="s">
        <v>2961</v>
      </c>
      <c r="BK145" s="120">
        <v>1</v>
      </c>
      <c r="BL145" s="123">
        <v>33.333333333333336</v>
      </c>
      <c r="BM145" s="120">
        <v>0</v>
      </c>
      <c r="BN145" s="123">
        <v>0</v>
      </c>
      <c r="BO145" s="120">
        <v>0</v>
      </c>
      <c r="BP145" s="123">
        <v>0</v>
      </c>
      <c r="BQ145" s="120">
        <v>2</v>
      </c>
      <c r="BR145" s="123">
        <v>66.66666666666667</v>
      </c>
      <c r="BS145" s="120">
        <v>3</v>
      </c>
      <c r="BT145" s="2"/>
      <c r="BU145" s="3"/>
      <c r="BV145" s="3"/>
      <c r="BW145" s="3"/>
      <c r="BX145" s="3"/>
    </row>
    <row r="146" spans="1:76" ht="15">
      <c r="A146" s="64" t="s">
        <v>357</v>
      </c>
      <c r="B146" s="65"/>
      <c r="C146" s="65" t="s">
        <v>64</v>
      </c>
      <c r="D146" s="66">
        <v>163.82705272160274</v>
      </c>
      <c r="E146" s="68"/>
      <c r="F146" s="100" t="s">
        <v>2149</v>
      </c>
      <c r="G146" s="65"/>
      <c r="H146" s="69" t="s">
        <v>357</v>
      </c>
      <c r="I146" s="70"/>
      <c r="J146" s="70"/>
      <c r="K146" s="69" t="s">
        <v>2527</v>
      </c>
      <c r="L146" s="73">
        <v>1</v>
      </c>
      <c r="M146" s="74">
        <v>4390.82275390625</v>
      </c>
      <c r="N146" s="74">
        <v>3850.22314453125</v>
      </c>
      <c r="O146" s="75"/>
      <c r="P146" s="76"/>
      <c r="Q146" s="76"/>
      <c r="R146" s="86"/>
      <c r="S146" s="48">
        <v>1</v>
      </c>
      <c r="T146" s="48">
        <v>0</v>
      </c>
      <c r="U146" s="49">
        <v>0</v>
      </c>
      <c r="V146" s="49">
        <v>0.002439</v>
      </c>
      <c r="W146" s="49">
        <v>0.005697</v>
      </c>
      <c r="X146" s="49">
        <v>0.482105</v>
      </c>
      <c r="Y146" s="49">
        <v>0</v>
      </c>
      <c r="Z146" s="49">
        <v>0</v>
      </c>
      <c r="AA146" s="71">
        <v>146</v>
      </c>
      <c r="AB146" s="71"/>
      <c r="AC146" s="72"/>
      <c r="AD146" s="78" t="s">
        <v>1379</v>
      </c>
      <c r="AE146" s="78">
        <v>1535</v>
      </c>
      <c r="AF146" s="78">
        <v>11240</v>
      </c>
      <c r="AG146" s="78">
        <v>39606</v>
      </c>
      <c r="AH146" s="78">
        <v>36137</v>
      </c>
      <c r="AI146" s="78"/>
      <c r="AJ146" s="78" t="s">
        <v>1557</v>
      </c>
      <c r="AK146" s="78" t="s">
        <v>1179</v>
      </c>
      <c r="AL146" s="83" t="s">
        <v>1807</v>
      </c>
      <c r="AM146" s="78"/>
      <c r="AN146" s="80">
        <v>39664.94835648148</v>
      </c>
      <c r="AO146" s="83" t="s">
        <v>1980</v>
      </c>
      <c r="AP146" s="78" t="b">
        <v>0</v>
      </c>
      <c r="AQ146" s="78" t="b">
        <v>0</v>
      </c>
      <c r="AR146" s="78" t="b">
        <v>0</v>
      </c>
      <c r="AS146" s="78" t="s">
        <v>1154</v>
      </c>
      <c r="AT146" s="78">
        <v>890</v>
      </c>
      <c r="AU146" s="83" t="s">
        <v>2039</v>
      </c>
      <c r="AV146" s="78" t="b">
        <v>0</v>
      </c>
      <c r="AW146" s="78" t="s">
        <v>2193</v>
      </c>
      <c r="AX146" s="83" t="s">
        <v>2337</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358</v>
      </c>
      <c r="B147" s="65"/>
      <c r="C147" s="65" t="s">
        <v>64</v>
      </c>
      <c r="D147" s="66">
        <v>197.77187173822676</v>
      </c>
      <c r="E147" s="68"/>
      <c r="F147" s="100" t="s">
        <v>2150</v>
      </c>
      <c r="G147" s="65"/>
      <c r="H147" s="69" t="s">
        <v>358</v>
      </c>
      <c r="I147" s="70"/>
      <c r="J147" s="70"/>
      <c r="K147" s="69" t="s">
        <v>2528</v>
      </c>
      <c r="L147" s="73">
        <v>1</v>
      </c>
      <c r="M147" s="74">
        <v>4903.67138671875</v>
      </c>
      <c r="N147" s="74">
        <v>2664.5126953125</v>
      </c>
      <c r="O147" s="75"/>
      <c r="P147" s="76"/>
      <c r="Q147" s="76"/>
      <c r="R147" s="86"/>
      <c r="S147" s="48">
        <v>1</v>
      </c>
      <c r="T147" s="48">
        <v>0</v>
      </c>
      <c r="U147" s="49">
        <v>0</v>
      </c>
      <c r="V147" s="49">
        <v>0.002439</v>
      </c>
      <c r="W147" s="49">
        <v>0.005697</v>
      </c>
      <c r="X147" s="49">
        <v>0.482105</v>
      </c>
      <c r="Y147" s="49">
        <v>0</v>
      </c>
      <c r="Z147" s="49">
        <v>0</v>
      </c>
      <c r="AA147" s="71">
        <v>147</v>
      </c>
      <c r="AB147" s="71"/>
      <c r="AC147" s="72"/>
      <c r="AD147" s="78" t="s">
        <v>1380</v>
      </c>
      <c r="AE147" s="78">
        <v>1846</v>
      </c>
      <c r="AF147" s="78">
        <v>220068</v>
      </c>
      <c r="AG147" s="78">
        <v>302</v>
      </c>
      <c r="AH147" s="78">
        <v>45189</v>
      </c>
      <c r="AI147" s="78"/>
      <c r="AJ147" s="78" t="s">
        <v>1558</v>
      </c>
      <c r="AK147" s="78"/>
      <c r="AL147" s="83" t="s">
        <v>1808</v>
      </c>
      <c r="AM147" s="78"/>
      <c r="AN147" s="80">
        <v>40021.29950231482</v>
      </c>
      <c r="AO147" s="83" t="s">
        <v>1981</v>
      </c>
      <c r="AP147" s="78" t="b">
        <v>1</v>
      </c>
      <c r="AQ147" s="78" t="b">
        <v>0</v>
      </c>
      <c r="AR147" s="78" t="b">
        <v>1</v>
      </c>
      <c r="AS147" s="78" t="s">
        <v>1154</v>
      </c>
      <c r="AT147" s="78">
        <v>1883</v>
      </c>
      <c r="AU147" s="83" t="s">
        <v>2023</v>
      </c>
      <c r="AV147" s="78" t="b">
        <v>1</v>
      </c>
      <c r="AW147" s="78" t="s">
        <v>2193</v>
      </c>
      <c r="AX147" s="83" t="s">
        <v>2338</v>
      </c>
      <c r="AY147" s="78" t="s">
        <v>65</v>
      </c>
      <c r="AZ147" s="78" t="str">
        <f>REPLACE(INDEX(GroupVertices[Group],MATCH(Vertices[[#This Row],[Vertex]],GroupVertices[Vertex],0)),1,1,"")</f>
        <v>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359</v>
      </c>
      <c r="B148" s="65"/>
      <c r="C148" s="65" t="s">
        <v>64</v>
      </c>
      <c r="D148" s="66">
        <v>163.2074152683332</v>
      </c>
      <c r="E148" s="68"/>
      <c r="F148" s="100" t="s">
        <v>2151</v>
      </c>
      <c r="G148" s="65"/>
      <c r="H148" s="69" t="s">
        <v>359</v>
      </c>
      <c r="I148" s="70"/>
      <c r="J148" s="70"/>
      <c r="K148" s="69" t="s">
        <v>2529</v>
      </c>
      <c r="L148" s="73">
        <v>1</v>
      </c>
      <c r="M148" s="74">
        <v>4039.837158203125</v>
      </c>
      <c r="N148" s="74">
        <v>6433.27490234375</v>
      </c>
      <c r="O148" s="75"/>
      <c r="P148" s="76"/>
      <c r="Q148" s="76"/>
      <c r="R148" s="86"/>
      <c r="S148" s="48">
        <v>1</v>
      </c>
      <c r="T148" s="48">
        <v>0</v>
      </c>
      <c r="U148" s="49">
        <v>0</v>
      </c>
      <c r="V148" s="49">
        <v>0.002439</v>
      </c>
      <c r="W148" s="49">
        <v>0.005697</v>
      </c>
      <c r="X148" s="49">
        <v>0.482105</v>
      </c>
      <c r="Y148" s="49">
        <v>0</v>
      </c>
      <c r="Z148" s="49">
        <v>0</v>
      </c>
      <c r="AA148" s="71">
        <v>148</v>
      </c>
      <c r="AB148" s="71"/>
      <c r="AC148" s="72"/>
      <c r="AD148" s="78" t="s">
        <v>1381</v>
      </c>
      <c r="AE148" s="78">
        <v>102</v>
      </c>
      <c r="AF148" s="78">
        <v>7428</v>
      </c>
      <c r="AG148" s="78">
        <v>28505</v>
      </c>
      <c r="AH148" s="78">
        <v>72350</v>
      </c>
      <c r="AI148" s="78"/>
      <c r="AJ148" s="78" t="s">
        <v>1559</v>
      </c>
      <c r="AK148" s="78" t="s">
        <v>1684</v>
      </c>
      <c r="AL148" s="83" t="s">
        <v>1809</v>
      </c>
      <c r="AM148" s="78"/>
      <c r="AN148" s="80">
        <v>40190.198842592596</v>
      </c>
      <c r="AO148" s="83" t="s">
        <v>1982</v>
      </c>
      <c r="AP148" s="78" t="b">
        <v>0</v>
      </c>
      <c r="AQ148" s="78" t="b">
        <v>0</v>
      </c>
      <c r="AR148" s="78" t="b">
        <v>1</v>
      </c>
      <c r="AS148" s="78" t="s">
        <v>1154</v>
      </c>
      <c r="AT148" s="78">
        <v>108</v>
      </c>
      <c r="AU148" s="83" t="s">
        <v>2023</v>
      </c>
      <c r="AV148" s="78" t="b">
        <v>0</v>
      </c>
      <c r="AW148" s="78" t="s">
        <v>2193</v>
      </c>
      <c r="AX148" s="83" t="s">
        <v>2339</v>
      </c>
      <c r="AY148" s="78" t="s">
        <v>65</v>
      </c>
      <c r="AZ148" s="78"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172.14940790784277</v>
      </c>
      <c r="E149" s="68"/>
      <c r="F149" s="100" t="s">
        <v>2152</v>
      </c>
      <c r="G149" s="65"/>
      <c r="H149" s="69" t="s">
        <v>360</v>
      </c>
      <c r="I149" s="70"/>
      <c r="J149" s="70"/>
      <c r="K149" s="69" t="s">
        <v>2530</v>
      </c>
      <c r="L149" s="73">
        <v>1</v>
      </c>
      <c r="M149" s="74">
        <v>3314.29736328125</v>
      </c>
      <c r="N149" s="74">
        <v>2537.017822265625</v>
      </c>
      <c r="O149" s="75"/>
      <c r="P149" s="76"/>
      <c r="Q149" s="76"/>
      <c r="R149" s="86"/>
      <c r="S149" s="48">
        <v>1</v>
      </c>
      <c r="T149" s="48">
        <v>0</v>
      </c>
      <c r="U149" s="49">
        <v>0</v>
      </c>
      <c r="V149" s="49">
        <v>0.002439</v>
      </c>
      <c r="W149" s="49">
        <v>0.005697</v>
      </c>
      <c r="X149" s="49">
        <v>0.482105</v>
      </c>
      <c r="Y149" s="49">
        <v>0</v>
      </c>
      <c r="Z149" s="49">
        <v>0</v>
      </c>
      <c r="AA149" s="71">
        <v>149</v>
      </c>
      <c r="AB149" s="71"/>
      <c r="AC149" s="72"/>
      <c r="AD149" s="78" t="s">
        <v>1382</v>
      </c>
      <c r="AE149" s="78">
        <v>2060</v>
      </c>
      <c r="AF149" s="78">
        <v>62439</v>
      </c>
      <c r="AG149" s="78">
        <v>38021</v>
      </c>
      <c r="AH149" s="78">
        <v>4</v>
      </c>
      <c r="AI149" s="78"/>
      <c r="AJ149" s="78" t="s">
        <v>1560</v>
      </c>
      <c r="AK149" s="78" t="s">
        <v>1685</v>
      </c>
      <c r="AL149" s="83" t="s">
        <v>1810</v>
      </c>
      <c r="AM149" s="78"/>
      <c r="AN149" s="80">
        <v>40051.671261574076</v>
      </c>
      <c r="AO149" s="83" t="s">
        <v>1983</v>
      </c>
      <c r="AP149" s="78" t="b">
        <v>0</v>
      </c>
      <c r="AQ149" s="78" t="b">
        <v>0</v>
      </c>
      <c r="AR149" s="78" t="b">
        <v>1</v>
      </c>
      <c r="AS149" s="78" t="s">
        <v>1154</v>
      </c>
      <c r="AT149" s="78">
        <v>3125</v>
      </c>
      <c r="AU149" s="83" t="s">
        <v>2023</v>
      </c>
      <c r="AV149" s="78" t="b">
        <v>1</v>
      </c>
      <c r="AW149" s="78" t="s">
        <v>2193</v>
      </c>
      <c r="AX149" s="83" t="s">
        <v>2340</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395.656961110207</v>
      </c>
      <c r="E150" s="68"/>
      <c r="F150" s="100" t="s">
        <v>2153</v>
      </c>
      <c r="G150" s="65"/>
      <c r="H150" s="69" t="s">
        <v>361</v>
      </c>
      <c r="I150" s="70"/>
      <c r="J150" s="70"/>
      <c r="K150" s="69" t="s">
        <v>2531</v>
      </c>
      <c r="L150" s="73">
        <v>1</v>
      </c>
      <c r="M150" s="74">
        <v>194.9122772216797</v>
      </c>
      <c r="N150" s="74">
        <v>4791.443359375</v>
      </c>
      <c r="O150" s="75"/>
      <c r="P150" s="76"/>
      <c r="Q150" s="76"/>
      <c r="R150" s="86"/>
      <c r="S150" s="48">
        <v>1</v>
      </c>
      <c r="T150" s="48">
        <v>0</v>
      </c>
      <c r="U150" s="49">
        <v>0</v>
      </c>
      <c r="V150" s="49">
        <v>0.002439</v>
      </c>
      <c r="W150" s="49">
        <v>0.005697</v>
      </c>
      <c r="X150" s="49">
        <v>0.482105</v>
      </c>
      <c r="Y150" s="49">
        <v>0</v>
      </c>
      <c r="Z150" s="49">
        <v>0</v>
      </c>
      <c r="AA150" s="71">
        <v>150</v>
      </c>
      <c r="AB150" s="71"/>
      <c r="AC150" s="72"/>
      <c r="AD150" s="78" t="s">
        <v>1383</v>
      </c>
      <c r="AE150" s="78">
        <v>639</v>
      </c>
      <c r="AF150" s="78">
        <v>1437454</v>
      </c>
      <c r="AG150" s="78">
        <v>83259</v>
      </c>
      <c r="AH150" s="78">
        <v>2401</v>
      </c>
      <c r="AI150" s="78"/>
      <c r="AJ150" s="78" t="s">
        <v>1561</v>
      </c>
      <c r="AK150" s="78" t="s">
        <v>1686</v>
      </c>
      <c r="AL150" s="83" t="s">
        <v>1811</v>
      </c>
      <c r="AM150" s="78"/>
      <c r="AN150" s="80">
        <v>39875.66751157407</v>
      </c>
      <c r="AO150" s="83" t="s">
        <v>1984</v>
      </c>
      <c r="AP150" s="78" t="b">
        <v>0</v>
      </c>
      <c r="AQ150" s="78" t="b">
        <v>0</v>
      </c>
      <c r="AR150" s="78" t="b">
        <v>1</v>
      </c>
      <c r="AS150" s="78" t="s">
        <v>1154</v>
      </c>
      <c r="AT150" s="78">
        <v>4393</v>
      </c>
      <c r="AU150" s="83" t="s">
        <v>2023</v>
      </c>
      <c r="AV150" s="78" t="b">
        <v>1</v>
      </c>
      <c r="AW150" s="78" t="s">
        <v>2193</v>
      </c>
      <c r="AX150" s="83" t="s">
        <v>2341</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279.64756584550884</v>
      </c>
      <c r="E151" s="68"/>
      <c r="F151" s="100" t="s">
        <v>2154</v>
      </c>
      <c r="G151" s="65"/>
      <c r="H151" s="69" t="s">
        <v>362</v>
      </c>
      <c r="I151" s="70"/>
      <c r="J151" s="70"/>
      <c r="K151" s="69" t="s">
        <v>2532</v>
      </c>
      <c r="L151" s="73">
        <v>1</v>
      </c>
      <c r="M151" s="74">
        <v>5056.7607421875</v>
      </c>
      <c r="N151" s="74">
        <v>7879.78369140625</v>
      </c>
      <c r="O151" s="75"/>
      <c r="P151" s="76"/>
      <c r="Q151" s="76"/>
      <c r="R151" s="86"/>
      <c r="S151" s="48">
        <v>1</v>
      </c>
      <c r="T151" s="48">
        <v>0</v>
      </c>
      <c r="U151" s="49">
        <v>0</v>
      </c>
      <c r="V151" s="49">
        <v>0.002439</v>
      </c>
      <c r="W151" s="49">
        <v>0.005697</v>
      </c>
      <c r="X151" s="49">
        <v>0.482105</v>
      </c>
      <c r="Y151" s="49">
        <v>0</v>
      </c>
      <c r="Z151" s="49">
        <v>0</v>
      </c>
      <c r="AA151" s="71">
        <v>151</v>
      </c>
      <c r="AB151" s="71"/>
      <c r="AC151" s="72"/>
      <c r="AD151" s="78" t="s">
        <v>1384</v>
      </c>
      <c r="AE151" s="78">
        <v>1823</v>
      </c>
      <c r="AF151" s="78">
        <v>723766</v>
      </c>
      <c r="AG151" s="78">
        <v>20181</v>
      </c>
      <c r="AH151" s="78">
        <v>27</v>
      </c>
      <c r="AI151" s="78"/>
      <c r="AJ151" s="78" t="s">
        <v>1562</v>
      </c>
      <c r="AK151" s="78" t="s">
        <v>1687</v>
      </c>
      <c r="AL151" s="83" t="s">
        <v>1812</v>
      </c>
      <c r="AM151" s="78"/>
      <c r="AN151" s="80">
        <v>40761.6550462963</v>
      </c>
      <c r="AO151" s="83" t="s">
        <v>1985</v>
      </c>
      <c r="AP151" s="78" t="b">
        <v>0</v>
      </c>
      <c r="AQ151" s="78" t="b">
        <v>0</v>
      </c>
      <c r="AR151" s="78" t="b">
        <v>0</v>
      </c>
      <c r="AS151" s="78" t="s">
        <v>1154</v>
      </c>
      <c r="AT151" s="78">
        <v>3216</v>
      </c>
      <c r="AU151" s="83" t="s">
        <v>2023</v>
      </c>
      <c r="AV151" s="78" t="b">
        <v>1</v>
      </c>
      <c r="AW151" s="78" t="s">
        <v>2193</v>
      </c>
      <c r="AX151" s="83" t="s">
        <v>2342</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167.23489616541065</v>
      </c>
      <c r="E152" s="68"/>
      <c r="F152" s="100" t="s">
        <v>2155</v>
      </c>
      <c r="G152" s="65"/>
      <c r="H152" s="69" t="s">
        <v>363</v>
      </c>
      <c r="I152" s="70"/>
      <c r="J152" s="70"/>
      <c r="K152" s="69" t="s">
        <v>2533</v>
      </c>
      <c r="L152" s="73">
        <v>1</v>
      </c>
      <c r="M152" s="74">
        <v>235.25360107421875</v>
      </c>
      <c r="N152" s="74">
        <v>6014.77392578125</v>
      </c>
      <c r="O152" s="75"/>
      <c r="P152" s="76"/>
      <c r="Q152" s="76"/>
      <c r="R152" s="86"/>
      <c r="S152" s="48">
        <v>1</v>
      </c>
      <c r="T152" s="48">
        <v>0</v>
      </c>
      <c r="U152" s="49">
        <v>0</v>
      </c>
      <c r="V152" s="49">
        <v>0.002439</v>
      </c>
      <c r="W152" s="49">
        <v>0.005697</v>
      </c>
      <c r="X152" s="49">
        <v>0.482105</v>
      </c>
      <c r="Y152" s="49">
        <v>0</v>
      </c>
      <c r="Z152" s="49">
        <v>0</v>
      </c>
      <c r="AA152" s="71">
        <v>152</v>
      </c>
      <c r="AB152" s="71"/>
      <c r="AC152" s="72"/>
      <c r="AD152" s="78" t="s">
        <v>1385</v>
      </c>
      <c r="AE152" s="78">
        <v>506</v>
      </c>
      <c r="AF152" s="78">
        <v>32205</v>
      </c>
      <c r="AG152" s="78">
        <v>60053</v>
      </c>
      <c r="AH152" s="78">
        <v>1771</v>
      </c>
      <c r="AI152" s="78"/>
      <c r="AJ152" s="78" t="s">
        <v>1563</v>
      </c>
      <c r="AK152" s="78"/>
      <c r="AL152" s="83" t="s">
        <v>1813</v>
      </c>
      <c r="AM152" s="78"/>
      <c r="AN152" s="80">
        <v>39981.7487962963</v>
      </c>
      <c r="AO152" s="83" t="s">
        <v>1986</v>
      </c>
      <c r="AP152" s="78" t="b">
        <v>0</v>
      </c>
      <c r="AQ152" s="78" t="b">
        <v>0</v>
      </c>
      <c r="AR152" s="78" t="b">
        <v>0</v>
      </c>
      <c r="AS152" s="78" t="s">
        <v>1154</v>
      </c>
      <c r="AT152" s="78">
        <v>1690</v>
      </c>
      <c r="AU152" s="83" t="s">
        <v>2024</v>
      </c>
      <c r="AV152" s="78" t="b">
        <v>1</v>
      </c>
      <c r="AW152" s="78" t="s">
        <v>2193</v>
      </c>
      <c r="AX152" s="83" t="s">
        <v>2343</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364</v>
      </c>
      <c r="B153" s="65"/>
      <c r="C153" s="65" t="s">
        <v>64</v>
      </c>
      <c r="D153" s="66">
        <v>184.39830095378346</v>
      </c>
      <c r="E153" s="68"/>
      <c r="F153" s="100" t="s">
        <v>2156</v>
      </c>
      <c r="G153" s="65"/>
      <c r="H153" s="69" t="s">
        <v>364</v>
      </c>
      <c r="I153" s="70"/>
      <c r="J153" s="70"/>
      <c r="K153" s="69" t="s">
        <v>2534</v>
      </c>
      <c r="L153" s="73">
        <v>1</v>
      </c>
      <c r="M153" s="74">
        <v>4994.69873046875</v>
      </c>
      <c r="N153" s="74">
        <v>4445.48388671875</v>
      </c>
      <c r="O153" s="75"/>
      <c r="P153" s="76"/>
      <c r="Q153" s="76"/>
      <c r="R153" s="86"/>
      <c r="S153" s="48">
        <v>1</v>
      </c>
      <c r="T153" s="48">
        <v>0</v>
      </c>
      <c r="U153" s="49">
        <v>0</v>
      </c>
      <c r="V153" s="49">
        <v>0.002439</v>
      </c>
      <c r="W153" s="49">
        <v>0.005697</v>
      </c>
      <c r="X153" s="49">
        <v>0.482105</v>
      </c>
      <c r="Y153" s="49">
        <v>0</v>
      </c>
      <c r="Z153" s="49">
        <v>0</v>
      </c>
      <c r="AA153" s="71">
        <v>153</v>
      </c>
      <c r="AB153" s="71"/>
      <c r="AC153" s="72"/>
      <c r="AD153" s="78" t="s">
        <v>1386</v>
      </c>
      <c r="AE153" s="78">
        <v>1171</v>
      </c>
      <c r="AF153" s="78">
        <v>137794</v>
      </c>
      <c r="AG153" s="78">
        <v>248</v>
      </c>
      <c r="AH153" s="78">
        <v>9379</v>
      </c>
      <c r="AI153" s="78"/>
      <c r="AJ153" s="78" t="s">
        <v>1564</v>
      </c>
      <c r="AK153" s="78" t="s">
        <v>1197</v>
      </c>
      <c r="AL153" s="78"/>
      <c r="AM153" s="78"/>
      <c r="AN153" s="80">
        <v>40375.630532407406</v>
      </c>
      <c r="AO153" s="83" t="s">
        <v>1987</v>
      </c>
      <c r="AP153" s="78" t="b">
        <v>0</v>
      </c>
      <c r="AQ153" s="78" t="b">
        <v>0</v>
      </c>
      <c r="AR153" s="78" t="b">
        <v>1</v>
      </c>
      <c r="AS153" s="78" t="s">
        <v>1154</v>
      </c>
      <c r="AT153" s="78">
        <v>1816</v>
      </c>
      <c r="AU153" s="83" t="s">
        <v>2028</v>
      </c>
      <c r="AV153" s="78" t="b">
        <v>1</v>
      </c>
      <c r="AW153" s="78" t="s">
        <v>2193</v>
      </c>
      <c r="AX153" s="83" t="s">
        <v>2344</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365</v>
      </c>
      <c r="B154" s="65"/>
      <c r="C154" s="65" t="s">
        <v>64</v>
      </c>
      <c r="D154" s="66">
        <v>162.356795438071</v>
      </c>
      <c r="E154" s="68"/>
      <c r="F154" s="100" t="s">
        <v>2157</v>
      </c>
      <c r="G154" s="65"/>
      <c r="H154" s="69" t="s">
        <v>365</v>
      </c>
      <c r="I154" s="70"/>
      <c r="J154" s="70"/>
      <c r="K154" s="69" t="s">
        <v>2535</v>
      </c>
      <c r="L154" s="73">
        <v>1</v>
      </c>
      <c r="M154" s="74">
        <v>3645.810302734375</v>
      </c>
      <c r="N154" s="74">
        <v>4434.208984375</v>
      </c>
      <c r="O154" s="75"/>
      <c r="P154" s="76"/>
      <c r="Q154" s="76"/>
      <c r="R154" s="86"/>
      <c r="S154" s="48">
        <v>1</v>
      </c>
      <c r="T154" s="48">
        <v>0</v>
      </c>
      <c r="U154" s="49">
        <v>0</v>
      </c>
      <c r="V154" s="49">
        <v>0.002439</v>
      </c>
      <c r="W154" s="49">
        <v>0.005697</v>
      </c>
      <c r="X154" s="49">
        <v>0.482105</v>
      </c>
      <c r="Y154" s="49">
        <v>0</v>
      </c>
      <c r="Z154" s="49">
        <v>0</v>
      </c>
      <c r="AA154" s="71">
        <v>154</v>
      </c>
      <c r="AB154" s="71"/>
      <c r="AC154" s="72"/>
      <c r="AD154" s="78" t="s">
        <v>1387</v>
      </c>
      <c r="AE154" s="78">
        <v>20</v>
      </c>
      <c r="AF154" s="78">
        <v>2195</v>
      </c>
      <c r="AG154" s="78">
        <v>177</v>
      </c>
      <c r="AH154" s="78">
        <v>323</v>
      </c>
      <c r="AI154" s="78"/>
      <c r="AJ154" s="78" t="s">
        <v>1565</v>
      </c>
      <c r="AK154" s="78" t="s">
        <v>1615</v>
      </c>
      <c r="AL154" s="78"/>
      <c r="AM154" s="78"/>
      <c r="AN154" s="80">
        <v>42268.09505787037</v>
      </c>
      <c r="AO154" s="78"/>
      <c r="AP154" s="78" t="b">
        <v>1</v>
      </c>
      <c r="AQ154" s="78" t="b">
        <v>0</v>
      </c>
      <c r="AR154" s="78" t="b">
        <v>1</v>
      </c>
      <c r="AS154" s="78" t="s">
        <v>1154</v>
      </c>
      <c r="AT154" s="78">
        <v>10</v>
      </c>
      <c r="AU154" s="83" t="s">
        <v>2023</v>
      </c>
      <c r="AV154" s="78" t="b">
        <v>0</v>
      </c>
      <c r="AW154" s="78" t="s">
        <v>2193</v>
      </c>
      <c r="AX154" s="83" t="s">
        <v>2345</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366</v>
      </c>
      <c r="B155" s="65"/>
      <c r="C155" s="65" t="s">
        <v>64</v>
      </c>
      <c r="D155" s="66">
        <v>163.03137451232823</v>
      </c>
      <c r="E155" s="68"/>
      <c r="F155" s="100" t="s">
        <v>2158</v>
      </c>
      <c r="G155" s="65"/>
      <c r="H155" s="69" t="s">
        <v>366</v>
      </c>
      <c r="I155" s="70"/>
      <c r="J155" s="70"/>
      <c r="K155" s="69" t="s">
        <v>2536</v>
      </c>
      <c r="L155" s="73">
        <v>1</v>
      </c>
      <c r="M155" s="74">
        <v>5586.86962890625</v>
      </c>
      <c r="N155" s="74">
        <v>4521.2177734375</v>
      </c>
      <c r="O155" s="75"/>
      <c r="P155" s="76"/>
      <c r="Q155" s="76"/>
      <c r="R155" s="86"/>
      <c r="S155" s="48">
        <v>1</v>
      </c>
      <c r="T155" s="48">
        <v>0</v>
      </c>
      <c r="U155" s="49">
        <v>0</v>
      </c>
      <c r="V155" s="49">
        <v>0.002439</v>
      </c>
      <c r="W155" s="49">
        <v>0.005697</v>
      </c>
      <c r="X155" s="49">
        <v>0.482105</v>
      </c>
      <c r="Y155" s="49">
        <v>0</v>
      </c>
      <c r="Z155" s="49">
        <v>0</v>
      </c>
      <c r="AA155" s="71">
        <v>155</v>
      </c>
      <c r="AB155" s="71"/>
      <c r="AC155" s="72"/>
      <c r="AD155" s="78" t="s">
        <v>1388</v>
      </c>
      <c r="AE155" s="78">
        <v>1070</v>
      </c>
      <c r="AF155" s="78">
        <v>6345</v>
      </c>
      <c r="AG155" s="78">
        <v>6620</v>
      </c>
      <c r="AH155" s="78">
        <v>18158</v>
      </c>
      <c r="AI155" s="78"/>
      <c r="AJ155" s="78" t="s">
        <v>1566</v>
      </c>
      <c r="AK155" s="78" t="s">
        <v>1688</v>
      </c>
      <c r="AL155" s="83" t="s">
        <v>1814</v>
      </c>
      <c r="AM155" s="78"/>
      <c r="AN155" s="80">
        <v>39901.15498842593</v>
      </c>
      <c r="AO155" s="83" t="s">
        <v>1988</v>
      </c>
      <c r="AP155" s="78" t="b">
        <v>0</v>
      </c>
      <c r="AQ155" s="78" t="b">
        <v>0</v>
      </c>
      <c r="AR155" s="78" t="b">
        <v>1</v>
      </c>
      <c r="AS155" s="78" t="s">
        <v>1154</v>
      </c>
      <c r="AT155" s="78">
        <v>87</v>
      </c>
      <c r="AU155" s="83" t="s">
        <v>2023</v>
      </c>
      <c r="AV155" s="78" t="b">
        <v>1</v>
      </c>
      <c r="AW155" s="78" t="s">
        <v>2193</v>
      </c>
      <c r="AX155" s="83" t="s">
        <v>2346</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367</v>
      </c>
      <c r="B156" s="65"/>
      <c r="C156" s="65" t="s">
        <v>64</v>
      </c>
      <c r="D156" s="66">
        <v>164.21830858467192</v>
      </c>
      <c r="E156" s="68"/>
      <c r="F156" s="100" t="s">
        <v>2159</v>
      </c>
      <c r="G156" s="65"/>
      <c r="H156" s="69" t="s">
        <v>367</v>
      </c>
      <c r="I156" s="70"/>
      <c r="J156" s="70"/>
      <c r="K156" s="69" t="s">
        <v>2537</v>
      </c>
      <c r="L156" s="73">
        <v>1</v>
      </c>
      <c r="M156" s="74">
        <v>3873.236572265625</v>
      </c>
      <c r="N156" s="74">
        <v>5622.00537109375</v>
      </c>
      <c r="O156" s="75"/>
      <c r="P156" s="76"/>
      <c r="Q156" s="76"/>
      <c r="R156" s="86"/>
      <c r="S156" s="48">
        <v>1</v>
      </c>
      <c r="T156" s="48">
        <v>0</v>
      </c>
      <c r="U156" s="49">
        <v>0</v>
      </c>
      <c r="V156" s="49">
        <v>0.002439</v>
      </c>
      <c r="W156" s="49">
        <v>0.005697</v>
      </c>
      <c r="X156" s="49">
        <v>0.482105</v>
      </c>
      <c r="Y156" s="49">
        <v>0</v>
      </c>
      <c r="Z156" s="49">
        <v>0</v>
      </c>
      <c r="AA156" s="71">
        <v>156</v>
      </c>
      <c r="AB156" s="71"/>
      <c r="AC156" s="72"/>
      <c r="AD156" s="78" t="s">
        <v>1389</v>
      </c>
      <c r="AE156" s="78">
        <v>320</v>
      </c>
      <c r="AF156" s="78">
        <v>13647</v>
      </c>
      <c r="AG156" s="78">
        <v>20165</v>
      </c>
      <c r="AH156" s="78">
        <v>5378</v>
      </c>
      <c r="AI156" s="78"/>
      <c r="AJ156" s="78" t="s">
        <v>1567</v>
      </c>
      <c r="AK156" s="78" t="s">
        <v>1689</v>
      </c>
      <c r="AL156" s="83" t="s">
        <v>1815</v>
      </c>
      <c r="AM156" s="78"/>
      <c r="AN156" s="80">
        <v>41087.79804398148</v>
      </c>
      <c r="AO156" s="83" t="s">
        <v>1989</v>
      </c>
      <c r="AP156" s="78" t="b">
        <v>0</v>
      </c>
      <c r="AQ156" s="78" t="b">
        <v>0</v>
      </c>
      <c r="AR156" s="78" t="b">
        <v>0</v>
      </c>
      <c r="AS156" s="78" t="s">
        <v>1154</v>
      </c>
      <c r="AT156" s="78">
        <v>106</v>
      </c>
      <c r="AU156" s="83" t="s">
        <v>2031</v>
      </c>
      <c r="AV156" s="78" t="b">
        <v>0</v>
      </c>
      <c r="AW156" s="78" t="s">
        <v>2193</v>
      </c>
      <c r="AX156" s="83" t="s">
        <v>2347</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368</v>
      </c>
      <c r="B157" s="65"/>
      <c r="C157" s="65" t="s">
        <v>64</v>
      </c>
      <c r="D157" s="66">
        <v>162.46537828665024</v>
      </c>
      <c r="E157" s="68"/>
      <c r="F157" s="100" t="s">
        <v>2160</v>
      </c>
      <c r="G157" s="65"/>
      <c r="H157" s="69" t="s">
        <v>368</v>
      </c>
      <c r="I157" s="70"/>
      <c r="J157" s="70"/>
      <c r="K157" s="69" t="s">
        <v>2538</v>
      </c>
      <c r="L157" s="73">
        <v>1</v>
      </c>
      <c r="M157" s="74">
        <v>2941.80419921875</v>
      </c>
      <c r="N157" s="74">
        <v>9646.09375</v>
      </c>
      <c r="O157" s="75"/>
      <c r="P157" s="76"/>
      <c r="Q157" s="76"/>
      <c r="R157" s="86"/>
      <c r="S157" s="48">
        <v>1</v>
      </c>
      <c r="T157" s="48">
        <v>0</v>
      </c>
      <c r="U157" s="49">
        <v>0</v>
      </c>
      <c r="V157" s="49">
        <v>0.002439</v>
      </c>
      <c r="W157" s="49">
        <v>0.005697</v>
      </c>
      <c r="X157" s="49">
        <v>0.482105</v>
      </c>
      <c r="Y157" s="49">
        <v>0</v>
      </c>
      <c r="Z157" s="49">
        <v>0</v>
      </c>
      <c r="AA157" s="71">
        <v>157</v>
      </c>
      <c r="AB157" s="71"/>
      <c r="AC157" s="72"/>
      <c r="AD157" s="78" t="s">
        <v>1390</v>
      </c>
      <c r="AE157" s="78">
        <v>1501</v>
      </c>
      <c r="AF157" s="78">
        <v>2863</v>
      </c>
      <c r="AG157" s="78">
        <v>7227</v>
      </c>
      <c r="AH157" s="78">
        <v>19334</v>
      </c>
      <c r="AI157" s="78"/>
      <c r="AJ157" s="78" t="s">
        <v>1568</v>
      </c>
      <c r="AK157" s="78" t="s">
        <v>1690</v>
      </c>
      <c r="AL157" s="83" t="s">
        <v>1816</v>
      </c>
      <c r="AM157" s="78"/>
      <c r="AN157" s="80">
        <v>40518.970405092594</v>
      </c>
      <c r="AO157" s="83" t="s">
        <v>1990</v>
      </c>
      <c r="AP157" s="78" t="b">
        <v>0</v>
      </c>
      <c r="AQ157" s="78" t="b">
        <v>0</v>
      </c>
      <c r="AR157" s="78" t="b">
        <v>1</v>
      </c>
      <c r="AS157" s="78" t="s">
        <v>1154</v>
      </c>
      <c r="AT157" s="78">
        <v>31</v>
      </c>
      <c r="AU157" s="83" t="s">
        <v>2023</v>
      </c>
      <c r="AV157" s="78" t="b">
        <v>0</v>
      </c>
      <c r="AW157" s="78" t="s">
        <v>2193</v>
      </c>
      <c r="AX157" s="83" t="s">
        <v>2348</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369</v>
      </c>
      <c r="B158" s="65"/>
      <c r="C158" s="65" t="s">
        <v>64</v>
      </c>
      <c r="D158" s="66">
        <v>183.63285689096966</v>
      </c>
      <c r="E158" s="68"/>
      <c r="F158" s="100" t="s">
        <v>2161</v>
      </c>
      <c r="G158" s="65"/>
      <c r="H158" s="69" t="s">
        <v>369</v>
      </c>
      <c r="I158" s="70"/>
      <c r="J158" s="70"/>
      <c r="K158" s="69" t="s">
        <v>2539</v>
      </c>
      <c r="L158" s="73">
        <v>1</v>
      </c>
      <c r="M158" s="74">
        <v>4963.31787109375</v>
      </c>
      <c r="N158" s="74">
        <v>7538.28466796875</v>
      </c>
      <c r="O158" s="75"/>
      <c r="P158" s="76"/>
      <c r="Q158" s="76"/>
      <c r="R158" s="86"/>
      <c r="S158" s="48">
        <v>1</v>
      </c>
      <c r="T158" s="48">
        <v>0</v>
      </c>
      <c r="U158" s="49">
        <v>0</v>
      </c>
      <c r="V158" s="49">
        <v>0.002439</v>
      </c>
      <c r="W158" s="49">
        <v>0.005697</v>
      </c>
      <c r="X158" s="49">
        <v>0.482105</v>
      </c>
      <c r="Y158" s="49">
        <v>0</v>
      </c>
      <c r="Z158" s="49">
        <v>0</v>
      </c>
      <c r="AA158" s="71">
        <v>158</v>
      </c>
      <c r="AB158" s="71"/>
      <c r="AC158" s="72"/>
      <c r="AD158" s="78" t="s">
        <v>1391</v>
      </c>
      <c r="AE158" s="78">
        <v>471</v>
      </c>
      <c r="AF158" s="78">
        <v>133085</v>
      </c>
      <c r="AG158" s="78">
        <v>13420</v>
      </c>
      <c r="AH158" s="78">
        <v>12072</v>
      </c>
      <c r="AI158" s="78"/>
      <c r="AJ158" s="78" t="s">
        <v>1569</v>
      </c>
      <c r="AK158" s="78" t="s">
        <v>1179</v>
      </c>
      <c r="AL158" s="83" t="s">
        <v>1817</v>
      </c>
      <c r="AM158" s="78"/>
      <c r="AN158" s="80">
        <v>39785.56400462963</v>
      </c>
      <c r="AO158" s="83" t="s">
        <v>1991</v>
      </c>
      <c r="AP158" s="78" t="b">
        <v>0</v>
      </c>
      <c r="AQ158" s="78" t="b">
        <v>0</v>
      </c>
      <c r="AR158" s="78" t="b">
        <v>1</v>
      </c>
      <c r="AS158" s="78" t="s">
        <v>1154</v>
      </c>
      <c r="AT158" s="78">
        <v>1971</v>
      </c>
      <c r="AU158" s="83" t="s">
        <v>2023</v>
      </c>
      <c r="AV158" s="78" t="b">
        <v>1</v>
      </c>
      <c r="AW158" s="78" t="s">
        <v>2193</v>
      </c>
      <c r="AX158" s="83" t="s">
        <v>2349</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370</v>
      </c>
      <c r="B159" s="65"/>
      <c r="C159" s="65" t="s">
        <v>64</v>
      </c>
      <c r="D159" s="66">
        <v>162.57867506129054</v>
      </c>
      <c r="E159" s="68"/>
      <c r="F159" s="100" t="s">
        <v>2162</v>
      </c>
      <c r="G159" s="65"/>
      <c r="H159" s="69" t="s">
        <v>370</v>
      </c>
      <c r="I159" s="70"/>
      <c r="J159" s="70"/>
      <c r="K159" s="69" t="s">
        <v>2540</v>
      </c>
      <c r="L159" s="73">
        <v>1</v>
      </c>
      <c r="M159" s="74">
        <v>2690.820556640625</v>
      </c>
      <c r="N159" s="74">
        <v>8707.52734375</v>
      </c>
      <c r="O159" s="75"/>
      <c r="P159" s="76"/>
      <c r="Q159" s="76"/>
      <c r="R159" s="86"/>
      <c r="S159" s="48">
        <v>1</v>
      </c>
      <c r="T159" s="48">
        <v>0</v>
      </c>
      <c r="U159" s="49">
        <v>0</v>
      </c>
      <c r="V159" s="49">
        <v>0.002439</v>
      </c>
      <c r="W159" s="49">
        <v>0.005697</v>
      </c>
      <c r="X159" s="49">
        <v>0.482105</v>
      </c>
      <c r="Y159" s="49">
        <v>0</v>
      </c>
      <c r="Z159" s="49">
        <v>0</v>
      </c>
      <c r="AA159" s="71">
        <v>159</v>
      </c>
      <c r="AB159" s="71"/>
      <c r="AC159" s="72"/>
      <c r="AD159" s="78" t="s">
        <v>1392</v>
      </c>
      <c r="AE159" s="78">
        <v>419</v>
      </c>
      <c r="AF159" s="78">
        <v>3560</v>
      </c>
      <c r="AG159" s="78">
        <v>4154</v>
      </c>
      <c r="AH159" s="78">
        <v>2605</v>
      </c>
      <c r="AI159" s="78"/>
      <c r="AJ159" s="78" t="s">
        <v>1570</v>
      </c>
      <c r="AK159" s="78" t="s">
        <v>1691</v>
      </c>
      <c r="AL159" s="83" t="s">
        <v>1818</v>
      </c>
      <c r="AM159" s="78"/>
      <c r="AN159" s="80">
        <v>39807.160775462966</v>
      </c>
      <c r="AO159" s="83" t="s">
        <v>1992</v>
      </c>
      <c r="AP159" s="78" t="b">
        <v>0</v>
      </c>
      <c r="AQ159" s="78" t="b">
        <v>0</v>
      </c>
      <c r="AR159" s="78" t="b">
        <v>1</v>
      </c>
      <c r="AS159" s="78" t="s">
        <v>1154</v>
      </c>
      <c r="AT159" s="78">
        <v>91</v>
      </c>
      <c r="AU159" s="83" t="s">
        <v>2023</v>
      </c>
      <c r="AV159" s="78" t="b">
        <v>1</v>
      </c>
      <c r="AW159" s="78" t="s">
        <v>2193</v>
      </c>
      <c r="AX159" s="83" t="s">
        <v>2350</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371</v>
      </c>
      <c r="B160" s="65"/>
      <c r="C160" s="65" t="s">
        <v>64</v>
      </c>
      <c r="D160" s="66">
        <v>171.53415928228526</v>
      </c>
      <c r="E160" s="68"/>
      <c r="F160" s="100" t="s">
        <v>2163</v>
      </c>
      <c r="G160" s="65"/>
      <c r="H160" s="69" t="s">
        <v>371</v>
      </c>
      <c r="I160" s="70"/>
      <c r="J160" s="70"/>
      <c r="K160" s="69" t="s">
        <v>2541</v>
      </c>
      <c r="L160" s="73">
        <v>1</v>
      </c>
      <c r="M160" s="74">
        <v>4104.63525390625</v>
      </c>
      <c r="N160" s="74">
        <v>7827.08056640625</v>
      </c>
      <c r="O160" s="75"/>
      <c r="P160" s="76"/>
      <c r="Q160" s="76"/>
      <c r="R160" s="86"/>
      <c r="S160" s="48">
        <v>1</v>
      </c>
      <c r="T160" s="48">
        <v>0</v>
      </c>
      <c r="U160" s="49">
        <v>0</v>
      </c>
      <c r="V160" s="49">
        <v>0.002439</v>
      </c>
      <c r="W160" s="49">
        <v>0.005697</v>
      </c>
      <c r="X160" s="49">
        <v>0.482105</v>
      </c>
      <c r="Y160" s="49">
        <v>0</v>
      </c>
      <c r="Z160" s="49">
        <v>0</v>
      </c>
      <c r="AA160" s="71">
        <v>160</v>
      </c>
      <c r="AB160" s="71"/>
      <c r="AC160" s="72"/>
      <c r="AD160" s="78" t="s">
        <v>1393</v>
      </c>
      <c r="AE160" s="78">
        <v>17</v>
      </c>
      <c r="AF160" s="78">
        <v>58654</v>
      </c>
      <c r="AG160" s="78">
        <v>692</v>
      </c>
      <c r="AH160" s="78">
        <v>105210</v>
      </c>
      <c r="AI160" s="78"/>
      <c r="AJ160" s="78" t="s">
        <v>1571</v>
      </c>
      <c r="AK160" s="78" t="s">
        <v>1639</v>
      </c>
      <c r="AL160" s="83" t="s">
        <v>1819</v>
      </c>
      <c r="AM160" s="78"/>
      <c r="AN160" s="80">
        <v>39897.84290509259</v>
      </c>
      <c r="AO160" s="83" t="s">
        <v>1993</v>
      </c>
      <c r="AP160" s="78" t="b">
        <v>0</v>
      </c>
      <c r="AQ160" s="78" t="b">
        <v>0</v>
      </c>
      <c r="AR160" s="78" t="b">
        <v>1</v>
      </c>
      <c r="AS160" s="78" t="s">
        <v>1154</v>
      </c>
      <c r="AT160" s="78">
        <v>928</v>
      </c>
      <c r="AU160" s="83" t="s">
        <v>2040</v>
      </c>
      <c r="AV160" s="78" t="b">
        <v>1</v>
      </c>
      <c r="AW160" s="78" t="s">
        <v>2193</v>
      </c>
      <c r="AX160" s="83" t="s">
        <v>2351</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372</v>
      </c>
      <c r="B161" s="65"/>
      <c r="C161" s="65" t="s">
        <v>64</v>
      </c>
      <c r="D161" s="66">
        <v>162.27747144090532</v>
      </c>
      <c r="E161" s="68"/>
      <c r="F161" s="100" t="s">
        <v>2164</v>
      </c>
      <c r="G161" s="65"/>
      <c r="H161" s="69" t="s">
        <v>372</v>
      </c>
      <c r="I161" s="70"/>
      <c r="J161" s="70"/>
      <c r="K161" s="69" t="s">
        <v>2542</v>
      </c>
      <c r="L161" s="73">
        <v>1</v>
      </c>
      <c r="M161" s="74">
        <v>1148.756103515625</v>
      </c>
      <c r="N161" s="74">
        <v>8384.4013671875</v>
      </c>
      <c r="O161" s="75"/>
      <c r="P161" s="76"/>
      <c r="Q161" s="76"/>
      <c r="R161" s="86"/>
      <c r="S161" s="48">
        <v>1</v>
      </c>
      <c r="T161" s="48">
        <v>0</v>
      </c>
      <c r="U161" s="49">
        <v>0</v>
      </c>
      <c r="V161" s="49">
        <v>0.002439</v>
      </c>
      <c r="W161" s="49">
        <v>0.005697</v>
      </c>
      <c r="X161" s="49">
        <v>0.482105</v>
      </c>
      <c r="Y161" s="49">
        <v>0</v>
      </c>
      <c r="Z161" s="49">
        <v>0</v>
      </c>
      <c r="AA161" s="71">
        <v>161</v>
      </c>
      <c r="AB161" s="71"/>
      <c r="AC161" s="72"/>
      <c r="AD161" s="78" t="s">
        <v>1394</v>
      </c>
      <c r="AE161" s="78">
        <v>211</v>
      </c>
      <c r="AF161" s="78">
        <v>1707</v>
      </c>
      <c r="AG161" s="78">
        <v>7180</v>
      </c>
      <c r="AH161" s="78">
        <v>16229</v>
      </c>
      <c r="AI161" s="78"/>
      <c r="AJ161" s="78" t="s">
        <v>1394</v>
      </c>
      <c r="AK161" s="78"/>
      <c r="AL161" s="78"/>
      <c r="AM161" s="78"/>
      <c r="AN161" s="80">
        <v>42098.031493055554</v>
      </c>
      <c r="AO161" s="83" t="s">
        <v>1994</v>
      </c>
      <c r="AP161" s="78" t="b">
        <v>0</v>
      </c>
      <c r="AQ161" s="78" t="b">
        <v>0</v>
      </c>
      <c r="AR161" s="78" t="b">
        <v>0</v>
      </c>
      <c r="AS161" s="78" t="s">
        <v>1154</v>
      </c>
      <c r="AT161" s="78">
        <v>11</v>
      </c>
      <c r="AU161" s="83" t="s">
        <v>2023</v>
      </c>
      <c r="AV161" s="78" t="b">
        <v>0</v>
      </c>
      <c r="AW161" s="78" t="s">
        <v>2193</v>
      </c>
      <c r="AX161" s="83" t="s">
        <v>2352</v>
      </c>
      <c r="AY161" s="78" t="s">
        <v>65</v>
      </c>
      <c r="AZ161" s="78"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373</v>
      </c>
      <c r="B162" s="65"/>
      <c r="C162" s="65" t="s">
        <v>64</v>
      </c>
      <c r="D162" s="66">
        <v>191.23788257005376</v>
      </c>
      <c r="E162" s="68"/>
      <c r="F162" s="100" t="s">
        <v>2165</v>
      </c>
      <c r="G162" s="65"/>
      <c r="H162" s="69" t="s">
        <v>373</v>
      </c>
      <c r="I162" s="70"/>
      <c r="J162" s="70"/>
      <c r="K162" s="69" t="s">
        <v>2543</v>
      </c>
      <c r="L162" s="73">
        <v>1</v>
      </c>
      <c r="M162" s="74">
        <v>272.4775085449219</v>
      </c>
      <c r="N162" s="74">
        <v>4256.2509765625</v>
      </c>
      <c r="O162" s="75"/>
      <c r="P162" s="76"/>
      <c r="Q162" s="76"/>
      <c r="R162" s="86"/>
      <c r="S162" s="48">
        <v>1</v>
      </c>
      <c r="T162" s="48">
        <v>0</v>
      </c>
      <c r="U162" s="49">
        <v>0</v>
      </c>
      <c r="V162" s="49">
        <v>0.002439</v>
      </c>
      <c r="W162" s="49">
        <v>0.005697</v>
      </c>
      <c r="X162" s="49">
        <v>0.482105</v>
      </c>
      <c r="Y162" s="49">
        <v>0</v>
      </c>
      <c r="Z162" s="49">
        <v>0</v>
      </c>
      <c r="AA162" s="71">
        <v>162</v>
      </c>
      <c r="AB162" s="71"/>
      <c r="AC162" s="72"/>
      <c r="AD162" s="78" t="s">
        <v>1395</v>
      </c>
      <c r="AE162" s="78">
        <v>4848</v>
      </c>
      <c r="AF162" s="78">
        <v>179871</v>
      </c>
      <c r="AG162" s="78">
        <v>139746</v>
      </c>
      <c r="AH162" s="78">
        <v>610850</v>
      </c>
      <c r="AI162" s="78"/>
      <c r="AJ162" s="78" t="s">
        <v>1572</v>
      </c>
      <c r="AK162" s="78" t="s">
        <v>1692</v>
      </c>
      <c r="AL162" s="83" t="s">
        <v>1820</v>
      </c>
      <c r="AM162" s="78"/>
      <c r="AN162" s="80">
        <v>39542.07048611111</v>
      </c>
      <c r="AO162" s="83" t="s">
        <v>1995</v>
      </c>
      <c r="AP162" s="78" t="b">
        <v>0</v>
      </c>
      <c r="AQ162" s="78" t="b">
        <v>0</v>
      </c>
      <c r="AR162" s="78" t="b">
        <v>1</v>
      </c>
      <c r="AS162" s="78" t="s">
        <v>1154</v>
      </c>
      <c r="AT162" s="78">
        <v>1327</v>
      </c>
      <c r="AU162" s="83" t="s">
        <v>2036</v>
      </c>
      <c r="AV162" s="78" t="b">
        <v>1</v>
      </c>
      <c r="AW162" s="78" t="s">
        <v>2193</v>
      </c>
      <c r="AX162" s="83" t="s">
        <v>2353</v>
      </c>
      <c r="AY162" s="78" t="s">
        <v>65</v>
      </c>
      <c r="AZ162" s="78"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374</v>
      </c>
      <c r="B163" s="65"/>
      <c r="C163" s="65" t="s">
        <v>64</v>
      </c>
      <c r="D163" s="66">
        <v>173.9002250665957</v>
      </c>
      <c r="E163" s="68"/>
      <c r="F163" s="100" t="s">
        <v>2166</v>
      </c>
      <c r="G163" s="65"/>
      <c r="H163" s="69" t="s">
        <v>374</v>
      </c>
      <c r="I163" s="70"/>
      <c r="J163" s="70"/>
      <c r="K163" s="69" t="s">
        <v>2544</v>
      </c>
      <c r="L163" s="73">
        <v>1</v>
      </c>
      <c r="M163" s="74">
        <v>2622.88916015625</v>
      </c>
      <c r="N163" s="74">
        <v>352.9058837890625</v>
      </c>
      <c r="O163" s="75"/>
      <c r="P163" s="76"/>
      <c r="Q163" s="76"/>
      <c r="R163" s="86"/>
      <c r="S163" s="48">
        <v>1</v>
      </c>
      <c r="T163" s="48">
        <v>0</v>
      </c>
      <c r="U163" s="49">
        <v>0</v>
      </c>
      <c r="V163" s="49">
        <v>0.002439</v>
      </c>
      <c r="W163" s="49">
        <v>0.005697</v>
      </c>
      <c r="X163" s="49">
        <v>0.482105</v>
      </c>
      <c r="Y163" s="49">
        <v>0</v>
      </c>
      <c r="Z163" s="49">
        <v>0</v>
      </c>
      <c r="AA163" s="71">
        <v>163</v>
      </c>
      <c r="AB163" s="71"/>
      <c r="AC163" s="72"/>
      <c r="AD163" s="78" t="s">
        <v>1396</v>
      </c>
      <c r="AE163" s="78">
        <v>1689</v>
      </c>
      <c r="AF163" s="78">
        <v>73210</v>
      </c>
      <c r="AG163" s="78">
        <v>12184</v>
      </c>
      <c r="AH163" s="78">
        <v>102794</v>
      </c>
      <c r="AI163" s="78"/>
      <c r="AJ163" s="78" t="s">
        <v>1573</v>
      </c>
      <c r="AK163" s="78" t="s">
        <v>1179</v>
      </c>
      <c r="AL163" s="83" t="s">
        <v>1821</v>
      </c>
      <c r="AM163" s="78"/>
      <c r="AN163" s="80">
        <v>39902.527395833335</v>
      </c>
      <c r="AO163" s="83" t="s">
        <v>1996</v>
      </c>
      <c r="AP163" s="78" t="b">
        <v>0</v>
      </c>
      <c r="AQ163" s="78" t="b">
        <v>0</v>
      </c>
      <c r="AR163" s="78" t="b">
        <v>0</v>
      </c>
      <c r="AS163" s="78" t="s">
        <v>1154</v>
      </c>
      <c r="AT163" s="78">
        <v>1451</v>
      </c>
      <c r="AU163" s="83" t="s">
        <v>2035</v>
      </c>
      <c r="AV163" s="78" t="b">
        <v>1</v>
      </c>
      <c r="AW163" s="78" t="s">
        <v>2193</v>
      </c>
      <c r="AX163" s="83" t="s">
        <v>2354</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375</v>
      </c>
      <c r="B164" s="65"/>
      <c r="C164" s="65" t="s">
        <v>64</v>
      </c>
      <c r="D164" s="66">
        <v>162.008127458726</v>
      </c>
      <c r="E164" s="68"/>
      <c r="F164" s="100" t="s">
        <v>627</v>
      </c>
      <c r="G164" s="65"/>
      <c r="H164" s="69" t="s">
        <v>375</v>
      </c>
      <c r="I164" s="70"/>
      <c r="J164" s="70"/>
      <c r="K164" s="69" t="s">
        <v>2545</v>
      </c>
      <c r="L164" s="73">
        <v>1</v>
      </c>
      <c r="M164" s="74">
        <v>1298.7137451171875</v>
      </c>
      <c r="N164" s="74">
        <v>8727.568359375</v>
      </c>
      <c r="O164" s="75"/>
      <c r="P164" s="76"/>
      <c r="Q164" s="76"/>
      <c r="R164" s="86"/>
      <c r="S164" s="48">
        <v>1</v>
      </c>
      <c r="T164" s="48">
        <v>0</v>
      </c>
      <c r="U164" s="49">
        <v>0</v>
      </c>
      <c r="V164" s="49">
        <v>0.002439</v>
      </c>
      <c r="W164" s="49">
        <v>0.005697</v>
      </c>
      <c r="X164" s="49">
        <v>0.482105</v>
      </c>
      <c r="Y164" s="49">
        <v>0</v>
      </c>
      <c r="Z164" s="49">
        <v>0</v>
      </c>
      <c r="AA164" s="71">
        <v>164</v>
      </c>
      <c r="AB164" s="71"/>
      <c r="AC164" s="72"/>
      <c r="AD164" s="78" t="s">
        <v>1397</v>
      </c>
      <c r="AE164" s="78">
        <v>90</v>
      </c>
      <c r="AF164" s="78">
        <v>50</v>
      </c>
      <c r="AG164" s="78">
        <v>7989</v>
      </c>
      <c r="AH164" s="78">
        <v>4977</v>
      </c>
      <c r="AI164" s="78"/>
      <c r="AJ164" s="78" t="s">
        <v>1574</v>
      </c>
      <c r="AK164" s="78" t="s">
        <v>1693</v>
      </c>
      <c r="AL164" s="78"/>
      <c r="AM164" s="78"/>
      <c r="AN164" s="80">
        <v>42964.70537037037</v>
      </c>
      <c r="AO164" s="78"/>
      <c r="AP164" s="78" t="b">
        <v>0</v>
      </c>
      <c r="AQ164" s="78" t="b">
        <v>0</v>
      </c>
      <c r="AR164" s="78" t="b">
        <v>0</v>
      </c>
      <c r="AS164" s="78" t="s">
        <v>1154</v>
      </c>
      <c r="AT164" s="78">
        <v>1</v>
      </c>
      <c r="AU164" s="83" t="s">
        <v>2023</v>
      </c>
      <c r="AV164" s="78" t="b">
        <v>0</v>
      </c>
      <c r="AW164" s="78" t="s">
        <v>2193</v>
      </c>
      <c r="AX164" s="83" t="s">
        <v>2355</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376</v>
      </c>
      <c r="B165" s="65"/>
      <c r="C165" s="65" t="s">
        <v>64</v>
      </c>
      <c r="D165" s="66">
        <v>200.01342485485503</v>
      </c>
      <c r="E165" s="68"/>
      <c r="F165" s="100" t="s">
        <v>2167</v>
      </c>
      <c r="G165" s="65"/>
      <c r="H165" s="69" t="s">
        <v>376</v>
      </c>
      <c r="I165" s="70"/>
      <c r="J165" s="70"/>
      <c r="K165" s="69" t="s">
        <v>2546</v>
      </c>
      <c r="L165" s="73">
        <v>1</v>
      </c>
      <c r="M165" s="74">
        <v>5236.87939453125</v>
      </c>
      <c r="N165" s="74">
        <v>3277.20556640625</v>
      </c>
      <c r="O165" s="75"/>
      <c r="P165" s="76"/>
      <c r="Q165" s="76"/>
      <c r="R165" s="86"/>
      <c r="S165" s="48">
        <v>1</v>
      </c>
      <c r="T165" s="48">
        <v>0</v>
      </c>
      <c r="U165" s="49">
        <v>0</v>
      </c>
      <c r="V165" s="49">
        <v>0.002439</v>
      </c>
      <c r="W165" s="49">
        <v>0.005697</v>
      </c>
      <c r="X165" s="49">
        <v>0.482105</v>
      </c>
      <c r="Y165" s="49">
        <v>0</v>
      </c>
      <c r="Z165" s="49">
        <v>0</v>
      </c>
      <c r="AA165" s="71">
        <v>165</v>
      </c>
      <c r="AB165" s="71"/>
      <c r="AC165" s="72"/>
      <c r="AD165" s="78" t="s">
        <v>1398</v>
      </c>
      <c r="AE165" s="78">
        <v>819</v>
      </c>
      <c r="AF165" s="78">
        <v>233858</v>
      </c>
      <c r="AG165" s="78">
        <v>5278</v>
      </c>
      <c r="AH165" s="78">
        <v>5880</v>
      </c>
      <c r="AI165" s="78">
        <v>-21600</v>
      </c>
      <c r="AJ165" s="78" t="s">
        <v>1575</v>
      </c>
      <c r="AK165" s="78" t="s">
        <v>1658</v>
      </c>
      <c r="AL165" s="83" t="s">
        <v>1822</v>
      </c>
      <c r="AM165" s="78" t="s">
        <v>1844</v>
      </c>
      <c r="AN165" s="80">
        <v>40968.81789351852</v>
      </c>
      <c r="AO165" s="83" t="s">
        <v>1997</v>
      </c>
      <c r="AP165" s="78" t="b">
        <v>0</v>
      </c>
      <c r="AQ165" s="78" t="b">
        <v>0</v>
      </c>
      <c r="AR165" s="78" t="b">
        <v>1</v>
      </c>
      <c r="AS165" s="78" t="s">
        <v>1154</v>
      </c>
      <c r="AT165" s="78">
        <v>495</v>
      </c>
      <c r="AU165" s="83" t="s">
        <v>2041</v>
      </c>
      <c r="AV165" s="78" t="b">
        <v>1</v>
      </c>
      <c r="AW165" s="78" t="s">
        <v>2193</v>
      </c>
      <c r="AX165" s="83" t="s">
        <v>2356</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377</v>
      </c>
      <c r="B166" s="65"/>
      <c r="C166" s="65" t="s">
        <v>64</v>
      </c>
      <c r="D166" s="66">
        <v>168.27586107903556</v>
      </c>
      <c r="E166" s="68"/>
      <c r="F166" s="100" t="s">
        <v>2168</v>
      </c>
      <c r="G166" s="65"/>
      <c r="H166" s="69" t="s">
        <v>377</v>
      </c>
      <c r="I166" s="70"/>
      <c r="J166" s="70"/>
      <c r="K166" s="69" t="s">
        <v>2547</v>
      </c>
      <c r="L166" s="73">
        <v>1</v>
      </c>
      <c r="M166" s="74">
        <v>3055.896728515625</v>
      </c>
      <c r="N166" s="74">
        <v>7039.75634765625</v>
      </c>
      <c r="O166" s="75"/>
      <c r="P166" s="76"/>
      <c r="Q166" s="76"/>
      <c r="R166" s="86"/>
      <c r="S166" s="48">
        <v>1</v>
      </c>
      <c r="T166" s="48">
        <v>0</v>
      </c>
      <c r="U166" s="49">
        <v>0</v>
      </c>
      <c r="V166" s="49">
        <v>0.002439</v>
      </c>
      <c r="W166" s="49">
        <v>0.005697</v>
      </c>
      <c r="X166" s="49">
        <v>0.482105</v>
      </c>
      <c r="Y166" s="49">
        <v>0</v>
      </c>
      <c r="Z166" s="49">
        <v>0</v>
      </c>
      <c r="AA166" s="71">
        <v>166</v>
      </c>
      <c r="AB166" s="71"/>
      <c r="AC166" s="72"/>
      <c r="AD166" s="78" t="s">
        <v>1399</v>
      </c>
      <c r="AE166" s="78">
        <v>12114</v>
      </c>
      <c r="AF166" s="78">
        <v>38609</v>
      </c>
      <c r="AG166" s="78">
        <v>3387</v>
      </c>
      <c r="AH166" s="78">
        <v>956</v>
      </c>
      <c r="AI166" s="78">
        <v>-25200</v>
      </c>
      <c r="AJ166" s="78" t="s">
        <v>1576</v>
      </c>
      <c r="AK166" s="78"/>
      <c r="AL166" s="83" t="s">
        <v>1823</v>
      </c>
      <c r="AM166" s="78" t="s">
        <v>1846</v>
      </c>
      <c r="AN166" s="80">
        <v>41404.99497685185</v>
      </c>
      <c r="AO166" s="83" t="s">
        <v>1998</v>
      </c>
      <c r="AP166" s="78" t="b">
        <v>0</v>
      </c>
      <c r="AQ166" s="78" t="b">
        <v>0</v>
      </c>
      <c r="AR166" s="78" t="b">
        <v>0</v>
      </c>
      <c r="AS166" s="78" t="s">
        <v>1154</v>
      </c>
      <c r="AT166" s="78">
        <v>346</v>
      </c>
      <c r="AU166" s="83" t="s">
        <v>2027</v>
      </c>
      <c r="AV166" s="78" t="b">
        <v>0</v>
      </c>
      <c r="AW166" s="78" t="s">
        <v>2193</v>
      </c>
      <c r="AX166" s="83" t="s">
        <v>2357</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378</v>
      </c>
      <c r="B167" s="65"/>
      <c r="C167" s="65" t="s">
        <v>64</v>
      </c>
      <c r="D167" s="66">
        <v>295.6726387647194</v>
      </c>
      <c r="E167" s="68"/>
      <c r="F167" s="100" t="s">
        <v>2169</v>
      </c>
      <c r="G167" s="65"/>
      <c r="H167" s="69" t="s">
        <v>378</v>
      </c>
      <c r="I167" s="70"/>
      <c r="J167" s="70"/>
      <c r="K167" s="69" t="s">
        <v>2548</v>
      </c>
      <c r="L167" s="73">
        <v>1</v>
      </c>
      <c r="M167" s="74">
        <v>4413.46044921875</v>
      </c>
      <c r="N167" s="74">
        <v>3094.165771484375</v>
      </c>
      <c r="O167" s="75"/>
      <c r="P167" s="76"/>
      <c r="Q167" s="76"/>
      <c r="R167" s="86"/>
      <c r="S167" s="48">
        <v>1</v>
      </c>
      <c r="T167" s="48">
        <v>0</v>
      </c>
      <c r="U167" s="49">
        <v>0</v>
      </c>
      <c r="V167" s="49">
        <v>0.002439</v>
      </c>
      <c r="W167" s="49">
        <v>0.005697</v>
      </c>
      <c r="X167" s="49">
        <v>0.482105</v>
      </c>
      <c r="Y167" s="49">
        <v>0</v>
      </c>
      <c r="Z167" s="49">
        <v>0</v>
      </c>
      <c r="AA167" s="71">
        <v>167</v>
      </c>
      <c r="AB167" s="71"/>
      <c r="AC167" s="72"/>
      <c r="AD167" s="78" t="s">
        <v>1400</v>
      </c>
      <c r="AE167" s="78">
        <v>1420</v>
      </c>
      <c r="AF167" s="78">
        <v>822352</v>
      </c>
      <c r="AG167" s="78">
        <v>43</v>
      </c>
      <c r="AH167" s="78">
        <v>20565</v>
      </c>
      <c r="AI167" s="78"/>
      <c r="AJ167" s="78" t="s">
        <v>1577</v>
      </c>
      <c r="AK167" s="78" t="s">
        <v>1179</v>
      </c>
      <c r="AL167" s="83" t="s">
        <v>1824</v>
      </c>
      <c r="AM167" s="78"/>
      <c r="AN167" s="80">
        <v>39233.795335648145</v>
      </c>
      <c r="AO167" s="83" t="s">
        <v>1999</v>
      </c>
      <c r="AP167" s="78" t="b">
        <v>0</v>
      </c>
      <c r="AQ167" s="78" t="b">
        <v>0</v>
      </c>
      <c r="AR167" s="78" t="b">
        <v>0</v>
      </c>
      <c r="AS167" s="78" t="s">
        <v>1154</v>
      </c>
      <c r="AT167" s="78">
        <v>6748</v>
      </c>
      <c r="AU167" s="83" t="s">
        <v>2028</v>
      </c>
      <c r="AV167" s="78" t="b">
        <v>1</v>
      </c>
      <c r="AW167" s="78" t="s">
        <v>2193</v>
      </c>
      <c r="AX167" s="83" t="s">
        <v>2358</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379</v>
      </c>
      <c r="B168" s="65"/>
      <c r="C168" s="65" t="s">
        <v>64</v>
      </c>
      <c r="D168" s="66">
        <v>1000</v>
      </c>
      <c r="E168" s="68"/>
      <c r="F168" s="100" t="s">
        <v>2170</v>
      </c>
      <c r="G168" s="65"/>
      <c r="H168" s="69" t="s">
        <v>379</v>
      </c>
      <c r="I168" s="70"/>
      <c r="J168" s="70"/>
      <c r="K168" s="69" t="s">
        <v>2549</v>
      </c>
      <c r="L168" s="73">
        <v>1</v>
      </c>
      <c r="M168" s="74">
        <v>5730.4208984375</v>
      </c>
      <c r="N168" s="74">
        <v>4046.375244140625</v>
      </c>
      <c r="O168" s="75"/>
      <c r="P168" s="76"/>
      <c r="Q168" s="76"/>
      <c r="R168" s="86"/>
      <c r="S168" s="48">
        <v>1</v>
      </c>
      <c r="T168" s="48">
        <v>0</v>
      </c>
      <c r="U168" s="49">
        <v>0</v>
      </c>
      <c r="V168" s="49">
        <v>0.002439</v>
      </c>
      <c r="W168" s="49">
        <v>0.005697</v>
      </c>
      <c r="X168" s="49">
        <v>0.482105</v>
      </c>
      <c r="Y168" s="49">
        <v>0</v>
      </c>
      <c r="Z168" s="49">
        <v>0</v>
      </c>
      <c r="AA168" s="71">
        <v>168</v>
      </c>
      <c r="AB168" s="71"/>
      <c r="AC168" s="72"/>
      <c r="AD168" s="78" t="s">
        <v>1401</v>
      </c>
      <c r="AE168" s="78">
        <v>265</v>
      </c>
      <c r="AF168" s="78">
        <v>13168894</v>
      </c>
      <c r="AG168" s="78">
        <v>22800</v>
      </c>
      <c r="AH168" s="78">
        <v>189</v>
      </c>
      <c r="AI168" s="78"/>
      <c r="AJ168" s="78" t="s">
        <v>1578</v>
      </c>
      <c r="AK168" s="78"/>
      <c r="AL168" s="83" t="s">
        <v>1825</v>
      </c>
      <c r="AM168" s="78"/>
      <c r="AN168" s="80">
        <v>40585.92650462963</v>
      </c>
      <c r="AO168" s="83" t="s">
        <v>2000</v>
      </c>
      <c r="AP168" s="78" t="b">
        <v>0</v>
      </c>
      <c r="AQ168" s="78" t="b">
        <v>0</v>
      </c>
      <c r="AR168" s="78" t="b">
        <v>0</v>
      </c>
      <c r="AS168" s="78" t="s">
        <v>1154</v>
      </c>
      <c r="AT168" s="78">
        <v>31936</v>
      </c>
      <c r="AU168" s="83" t="s">
        <v>2027</v>
      </c>
      <c r="AV168" s="78" t="b">
        <v>1</v>
      </c>
      <c r="AW168" s="78" t="s">
        <v>2193</v>
      </c>
      <c r="AX168" s="83" t="s">
        <v>2359</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380</v>
      </c>
      <c r="B169" s="65"/>
      <c r="C169" s="65" t="s">
        <v>64</v>
      </c>
      <c r="D169" s="66">
        <v>162.10809520105568</v>
      </c>
      <c r="E169" s="68"/>
      <c r="F169" s="100" t="s">
        <v>2171</v>
      </c>
      <c r="G169" s="65"/>
      <c r="H169" s="69" t="s">
        <v>380</v>
      </c>
      <c r="I169" s="70"/>
      <c r="J169" s="70"/>
      <c r="K169" s="69" t="s">
        <v>2550</v>
      </c>
      <c r="L169" s="73">
        <v>1</v>
      </c>
      <c r="M169" s="74">
        <v>5202.212890625</v>
      </c>
      <c r="N169" s="74">
        <v>3585.890625</v>
      </c>
      <c r="O169" s="75"/>
      <c r="P169" s="76"/>
      <c r="Q169" s="76"/>
      <c r="R169" s="86"/>
      <c r="S169" s="48">
        <v>1</v>
      </c>
      <c r="T169" s="48">
        <v>0</v>
      </c>
      <c r="U169" s="49">
        <v>0</v>
      </c>
      <c r="V169" s="49">
        <v>0.002439</v>
      </c>
      <c r="W169" s="49">
        <v>0.005697</v>
      </c>
      <c r="X169" s="49">
        <v>0.482105</v>
      </c>
      <c r="Y169" s="49">
        <v>0</v>
      </c>
      <c r="Z169" s="49">
        <v>0</v>
      </c>
      <c r="AA169" s="71">
        <v>169</v>
      </c>
      <c r="AB169" s="71"/>
      <c r="AC169" s="72"/>
      <c r="AD169" s="78" t="s">
        <v>1402</v>
      </c>
      <c r="AE169" s="78">
        <v>4986</v>
      </c>
      <c r="AF169" s="78">
        <v>665</v>
      </c>
      <c r="AG169" s="78">
        <v>87280</v>
      </c>
      <c r="AH169" s="78">
        <v>2035</v>
      </c>
      <c r="AI169" s="78"/>
      <c r="AJ169" s="78" t="s">
        <v>1579</v>
      </c>
      <c r="AK169" s="78"/>
      <c r="AL169" s="78"/>
      <c r="AM169" s="78"/>
      <c r="AN169" s="80">
        <v>40082.211851851855</v>
      </c>
      <c r="AO169" s="83" t="s">
        <v>2001</v>
      </c>
      <c r="AP169" s="78" t="b">
        <v>0</v>
      </c>
      <c r="AQ169" s="78" t="b">
        <v>0</v>
      </c>
      <c r="AR169" s="78" t="b">
        <v>0</v>
      </c>
      <c r="AS169" s="78" t="s">
        <v>1154</v>
      </c>
      <c r="AT169" s="78">
        <v>33</v>
      </c>
      <c r="AU169" s="83" t="s">
        <v>2040</v>
      </c>
      <c r="AV169" s="78" t="b">
        <v>0</v>
      </c>
      <c r="AW169" s="78" t="s">
        <v>2193</v>
      </c>
      <c r="AX169" s="83" t="s">
        <v>2360</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381</v>
      </c>
      <c r="B170" s="65"/>
      <c r="C170" s="65" t="s">
        <v>64</v>
      </c>
      <c r="D170" s="66">
        <v>163.464405513249</v>
      </c>
      <c r="E170" s="68"/>
      <c r="F170" s="100" t="s">
        <v>2172</v>
      </c>
      <c r="G170" s="65"/>
      <c r="H170" s="69" t="s">
        <v>381</v>
      </c>
      <c r="I170" s="70"/>
      <c r="J170" s="70"/>
      <c r="K170" s="69" t="s">
        <v>2551</v>
      </c>
      <c r="L170" s="73">
        <v>1</v>
      </c>
      <c r="M170" s="74">
        <v>7055.82470703125</v>
      </c>
      <c r="N170" s="74">
        <v>1229.859619140625</v>
      </c>
      <c r="O170" s="75"/>
      <c r="P170" s="76"/>
      <c r="Q170" s="76"/>
      <c r="R170" s="86"/>
      <c r="S170" s="48">
        <v>2</v>
      </c>
      <c r="T170" s="48">
        <v>0</v>
      </c>
      <c r="U170" s="49">
        <v>0</v>
      </c>
      <c r="V170" s="49">
        <v>0.002445</v>
      </c>
      <c r="W170" s="49">
        <v>0.006283</v>
      </c>
      <c r="X170" s="49">
        <v>0.787553</v>
      </c>
      <c r="Y170" s="49">
        <v>1</v>
      </c>
      <c r="Z170" s="49">
        <v>0</v>
      </c>
      <c r="AA170" s="71">
        <v>170</v>
      </c>
      <c r="AB170" s="71"/>
      <c r="AC170" s="72"/>
      <c r="AD170" s="78" t="s">
        <v>1403</v>
      </c>
      <c r="AE170" s="78">
        <v>2491</v>
      </c>
      <c r="AF170" s="78">
        <v>9009</v>
      </c>
      <c r="AG170" s="78">
        <v>9857</v>
      </c>
      <c r="AH170" s="78">
        <v>12773</v>
      </c>
      <c r="AI170" s="78"/>
      <c r="AJ170" s="78" t="s">
        <v>1580</v>
      </c>
      <c r="AK170" s="78" t="s">
        <v>1694</v>
      </c>
      <c r="AL170" s="83" t="s">
        <v>1826</v>
      </c>
      <c r="AM170" s="78"/>
      <c r="AN170" s="80">
        <v>40585.90603009259</v>
      </c>
      <c r="AO170" s="83" t="s">
        <v>2002</v>
      </c>
      <c r="AP170" s="78" t="b">
        <v>0</v>
      </c>
      <c r="AQ170" s="78" t="b">
        <v>0</v>
      </c>
      <c r="AR170" s="78" t="b">
        <v>1</v>
      </c>
      <c r="AS170" s="78" t="s">
        <v>1154</v>
      </c>
      <c r="AT170" s="78">
        <v>102</v>
      </c>
      <c r="AU170" s="83" t="s">
        <v>2038</v>
      </c>
      <c r="AV170" s="78" t="b">
        <v>1</v>
      </c>
      <c r="AW170" s="78" t="s">
        <v>2193</v>
      </c>
      <c r="AX170" s="83" t="s">
        <v>2361</v>
      </c>
      <c r="AY170" s="78" t="s">
        <v>65</v>
      </c>
      <c r="AZ170" s="78" t="str">
        <f>REPLACE(INDEX(GroupVertices[Group],MATCH(Vertices[[#This Row],[Vertex]],GroupVertices[Vertex],0)),1,1,"")</f>
        <v>4</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382</v>
      </c>
      <c r="B171" s="65"/>
      <c r="C171" s="65" t="s">
        <v>64</v>
      </c>
      <c r="D171" s="66">
        <v>214.6631692084534</v>
      </c>
      <c r="E171" s="68"/>
      <c r="F171" s="100" t="s">
        <v>2173</v>
      </c>
      <c r="G171" s="65"/>
      <c r="H171" s="69" t="s">
        <v>382</v>
      </c>
      <c r="I171" s="70"/>
      <c r="J171" s="70"/>
      <c r="K171" s="69" t="s">
        <v>2552</v>
      </c>
      <c r="L171" s="73">
        <v>1</v>
      </c>
      <c r="M171" s="74">
        <v>4180.765625</v>
      </c>
      <c r="N171" s="74">
        <v>8771.4560546875</v>
      </c>
      <c r="O171" s="75"/>
      <c r="P171" s="76"/>
      <c r="Q171" s="76"/>
      <c r="R171" s="86"/>
      <c r="S171" s="48">
        <v>1</v>
      </c>
      <c r="T171" s="48">
        <v>0</v>
      </c>
      <c r="U171" s="49">
        <v>0</v>
      </c>
      <c r="V171" s="49">
        <v>0.002439</v>
      </c>
      <c r="W171" s="49">
        <v>0.005697</v>
      </c>
      <c r="X171" s="49">
        <v>0.482105</v>
      </c>
      <c r="Y171" s="49">
        <v>0</v>
      </c>
      <c r="Z171" s="49">
        <v>0</v>
      </c>
      <c r="AA171" s="71">
        <v>171</v>
      </c>
      <c r="AB171" s="71"/>
      <c r="AC171" s="72"/>
      <c r="AD171" s="78" t="s">
        <v>1404</v>
      </c>
      <c r="AE171" s="78">
        <v>256317</v>
      </c>
      <c r="AF171" s="78">
        <v>323983</v>
      </c>
      <c r="AG171" s="78">
        <v>65755</v>
      </c>
      <c r="AH171" s="78">
        <v>46522</v>
      </c>
      <c r="AI171" s="78"/>
      <c r="AJ171" s="78" t="s">
        <v>1581</v>
      </c>
      <c r="AK171" s="78" t="s">
        <v>1667</v>
      </c>
      <c r="AL171" s="83" t="s">
        <v>1827</v>
      </c>
      <c r="AM171" s="78"/>
      <c r="AN171" s="80">
        <v>39889.64319444444</v>
      </c>
      <c r="AO171" s="83" t="s">
        <v>2003</v>
      </c>
      <c r="AP171" s="78" t="b">
        <v>0</v>
      </c>
      <c r="AQ171" s="78" t="b">
        <v>0</v>
      </c>
      <c r="AR171" s="78" t="b">
        <v>1</v>
      </c>
      <c r="AS171" s="78" t="s">
        <v>1154</v>
      </c>
      <c r="AT171" s="78">
        <v>4087</v>
      </c>
      <c r="AU171" s="83" t="s">
        <v>2027</v>
      </c>
      <c r="AV171" s="78" t="b">
        <v>1</v>
      </c>
      <c r="AW171" s="78" t="s">
        <v>2193</v>
      </c>
      <c r="AX171" s="83" t="s">
        <v>2362</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383</v>
      </c>
      <c r="B172" s="65"/>
      <c r="C172" s="65" t="s">
        <v>64</v>
      </c>
      <c r="D172" s="66">
        <v>163.51008183128909</v>
      </c>
      <c r="E172" s="68"/>
      <c r="F172" s="100" t="s">
        <v>2174</v>
      </c>
      <c r="G172" s="65"/>
      <c r="H172" s="69" t="s">
        <v>383</v>
      </c>
      <c r="I172" s="70"/>
      <c r="J172" s="70"/>
      <c r="K172" s="69" t="s">
        <v>2553</v>
      </c>
      <c r="L172" s="73">
        <v>1</v>
      </c>
      <c r="M172" s="74">
        <v>2985.999755859375</v>
      </c>
      <c r="N172" s="74">
        <v>8356.828125</v>
      </c>
      <c r="O172" s="75"/>
      <c r="P172" s="76"/>
      <c r="Q172" s="76"/>
      <c r="R172" s="86"/>
      <c r="S172" s="48">
        <v>1</v>
      </c>
      <c r="T172" s="48">
        <v>0</v>
      </c>
      <c r="U172" s="49">
        <v>0</v>
      </c>
      <c r="V172" s="49">
        <v>0.002439</v>
      </c>
      <c r="W172" s="49">
        <v>0.005697</v>
      </c>
      <c r="X172" s="49">
        <v>0.482105</v>
      </c>
      <c r="Y172" s="49">
        <v>0</v>
      </c>
      <c r="Z172" s="49">
        <v>0</v>
      </c>
      <c r="AA172" s="71">
        <v>172</v>
      </c>
      <c r="AB172" s="71"/>
      <c r="AC172" s="72"/>
      <c r="AD172" s="78" t="s">
        <v>1405</v>
      </c>
      <c r="AE172" s="78">
        <v>506</v>
      </c>
      <c r="AF172" s="78">
        <v>9290</v>
      </c>
      <c r="AG172" s="78">
        <v>6457</v>
      </c>
      <c r="AH172" s="78">
        <v>3898</v>
      </c>
      <c r="AI172" s="78"/>
      <c r="AJ172" s="78" t="s">
        <v>1582</v>
      </c>
      <c r="AK172" s="78" t="s">
        <v>1695</v>
      </c>
      <c r="AL172" s="78"/>
      <c r="AM172" s="78"/>
      <c r="AN172" s="80">
        <v>40014.25951388889</v>
      </c>
      <c r="AO172" s="83" t="s">
        <v>2004</v>
      </c>
      <c r="AP172" s="78" t="b">
        <v>0</v>
      </c>
      <c r="AQ172" s="78" t="b">
        <v>0</v>
      </c>
      <c r="AR172" s="78" t="b">
        <v>1</v>
      </c>
      <c r="AS172" s="78" t="s">
        <v>1154</v>
      </c>
      <c r="AT172" s="78">
        <v>412</v>
      </c>
      <c r="AU172" s="83" t="s">
        <v>2028</v>
      </c>
      <c r="AV172" s="78" t="b">
        <v>1</v>
      </c>
      <c r="AW172" s="78" t="s">
        <v>2193</v>
      </c>
      <c r="AX172" s="83" t="s">
        <v>2363</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384</v>
      </c>
      <c r="B173" s="65"/>
      <c r="C173" s="65" t="s">
        <v>64</v>
      </c>
      <c r="D173" s="66">
        <v>341.25175239842474</v>
      </c>
      <c r="E173" s="68"/>
      <c r="F173" s="100" t="s">
        <v>2175</v>
      </c>
      <c r="G173" s="65"/>
      <c r="H173" s="69" t="s">
        <v>384</v>
      </c>
      <c r="I173" s="70"/>
      <c r="J173" s="70"/>
      <c r="K173" s="69" t="s">
        <v>2554</v>
      </c>
      <c r="L173" s="73">
        <v>1</v>
      </c>
      <c r="M173" s="74">
        <v>4786.82568359375</v>
      </c>
      <c r="N173" s="74">
        <v>8502.7109375</v>
      </c>
      <c r="O173" s="75"/>
      <c r="P173" s="76"/>
      <c r="Q173" s="76"/>
      <c r="R173" s="86"/>
      <c r="S173" s="48">
        <v>1</v>
      </c>
      <c r="T173" s="48">
        <v>0</v>
      </c>
      <c r="U173" s="49">
        <v>0</v>
      </c>
      <c r="V173" s="49">
        <v>0.002439</v>
      </c>
      <c r="W173" s="49">
        <v>0.005697</v>
      </c>
      <c r="X173" s="49">
        <v>0.482105</v>
      </c>
      <c r="Y173" s="49">
        <v>0</v>
      </c>
      <c r="Z173" s="49">
        <v>0</v>
      </c>
      <c r="AA173" s="71">
        <v>173</v>
      </c>
      <c r="AB173" s="71"/>
      <c r="AC173" s="72"/>
      <c r="AD173" s="78" t="s">
        <v>1406</v>
      </c>
      <c r="AE173" s="78">
        <v>1462</v>
      </c>
      <c r="AF173" s="78">
        <v>1102754</v>
      </c>
      <c r="AG173" s="78">
        <v>3696</v>
      </c>
      <c r="AH173" s="78">
        <v>17418</v>
      </c>
      <c r="AI173" s="78">
        <v>-25200</v>
      </c>
      <c r="AJ173" s="78" t="s">
        <v>1583</v>
      </c>
      <c r="AK173" s="78"/>
      <c r="AL173" s="78"/>
      <c r="AM173" s="78" t="s">
        <v>1847</v>
      </c>
      <c r="AN173" s="80">
        <v>40030.99736111111</v>
      </c>
      <c r="AO173" s="83" t="s">
        <v>2005</v>
      </c>
      <c r="AP173" s="78" t="b">
        <v>0</v>
      </c>
      <c r="AQ173" s="78" t="b">
        <v>0</v>
      </c>
      <c r="AR173" s="78" t="b">
        <v>1</v>
      </c>
      <c r="AS173" s="78" t="s">
        <v>1154</v>
      </c>
      <c r="AT173" s="78">
        <v>4077</v>
      </c>
      <c r="AU173" s="83" t="s">
        <v>2035</v>
      </c>
      <c r="AV173" s="78" t="b">
        <v>1</v>
      </c>
      <c r="AW173" s="78" t="s">
        <v>2193</v>
      </c>
      <c r="AX173" s="83" t="s">
        <v>2364</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385</v>
      </c>
      <c r="B174" s="65"/>
      <c r="C174" s="65" t="s">
        <v>64</v>
      </c>
      <c r="D174" s="66">
        <v>216.24932405341778</v>
      </c>
      <c r="E174" s="68"/>
      <c r="F174" s="100" t="s">
        <v>2176</v>
      </c>
      <c r="G174" s="65"/>
      <c r="H174" s="69" t="s">
        <v>385</v>
      </c>
      <c r="I174" s="70"/>
      <c r="J174" s="70"/>
      <c r="K174" s="69" t="s">
        <v>2555</v>
      </c>
      <c r="L174" s="73">
        <v>1</v>
      </c>
      <c r="M174" s="74">
        <v>434.7768859863281</v>
      </c>
      <c r="N174" s="74">
        <v>7334.150390625</v>
      </c>
      <c r="O174" s="75"/>
      <c r="P174" s="76"/>
      <c r="Q174" s="76"/>
      <c r="R174" s="86"/>
      <c r="S174" s="48">
        <v>1</v>
      </c>
      <c r="T174" s="48">
        <v>0</v>
      </c>
      <c r="U174" s="49">
        <v>0</v>
      </c>
      <c r="V174" s="49">
        <v>0.002439</v>
      </c>
      <c r="W174" s="49">
        <v>0.005697</v>
      </c>
      <c r="X174" s="49">
        <v>0.482105</v>
      </c>
      <c r="Y174" s="49">
        <v>0</v>
      </c>
      <c r="Z174" s="49">
        <v>0</v>
      </c>
      <c r="AA174" s="71">
        <v>174</v>
      </c>
      <c r="AB174" s="71"/>
      <c r="AC174" s="72"/>
      <c r="AD174" s="78" t="s">
        <v>1407</v>
      </c>
      <c r="AE174" s="78">
        <v>1002</v>
      </c>
      <c r="AF174" s="78">
        <v>333741</v>
      </c>
      <c r="AG174" s="78">
        <v>14424</v>
      </c>
      <c r="AH174" s="78">
        <v>58425</v>
      </c>
      <c r="AI174" s="78"/>
      <c r="AJ174" s="78" t="s">
        <v>1584</v>
      </c>
      <c r="AK174" s="78"/>
      <c r="AL174" s="83" t="s">
        <v>1828</v>
      </c>
      <c r="AM174" s="78"/>
      <c r="AN174" s="80">
        <v>40582.897361111114</v>
      </c>
      <c r="AO174" s="83" t="s">
        <v>2006</v>
      </c>
      <c r="AP174" s="78" t="b">
        <v>0</v>
      </c>
      <c r="AQ174" s="78" t="b">
        <v>0</v>
      </c>
      <c r="AR174" s="78" t="b">
        <v>0</v>
      </c>
      <c r="AS174" s="78" t="s">
        <v>1154</v>
      </c>
      <c r="AT174" s="78">
        <v>1741</v>
      </c>
      <c r="AU174" s="83" t="s">
        <v>2035</v>
      </c>
      <c r="AV174" s="78" t="b">
        <v>1</v>
      </c>
      <c r="AW174" s="78" t="s">
        <v>2193</v>
      </c>
      <c r="AX174" s="83" t="s">
        <v>2365</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386</v>
      </c>
      <c r="B175" s="65"/>
      <c r="C175" s="65" t="s">
        <v>64</v>
      </c>
      <c r="D175" s="66">
        <v>1000</v>
      </c>
      <c r="E175" s="68"/>
      <c r="F175" s="100" t="s">
        <v>2177</v>
      </c>
      <c r="G175" s="65"/>
      <c r="H175" s="69" t="s">
        <v>386</v>
      </c>
      <c r="I175" s="70"/>
      <c r="J175" s="70"/>
      <c r="K175" s="69" t="s">
        <v>2556</v>
      </c>
      <c r="L175" s="73">
        <v>1</v>
      </c>
      <c r="M175" s="74">
        <v>1833.14453125</v>
      </c>
      <c r="N175" s="74">
        <v>2492.86083984375</v>
      </c>
      <c r="O175" s="75"/>
      <c r="P175" s="76"/>
      <c r="Q175" s="76"/>
      <c r="R175" s="86"/>
      <c r="S175" s="48">
        <v>1</v>
      </c>
      <c r="T175" s="48">
        <v>0</v>
      </c>
      <c r="U175" s="49">
        <v>0</v>
      </c>
      <c r="V175" s="49">
        <v>0.002439</v>
      </c>
      <c r="W175" s="49">
        <v>0.005697</v>
      </c>
      <c r="X175" s="49">
        <v>0.482105</v>
      </c>
      <c r="Y175" s="49">
        <v>0</v>
      </c>
      <c r="Z175" s="49">
        <v>0</v>
      </c>
      <c r="AA175" s="71">
        <v>175</v>
      </c>
      <c r="AB175" s="71"/>
      <c r="AC175" s="72"/>
      <c r="AD175" s="78" t="s">
        <v>1408</v>
      </c>
      <c r="AE175" s="78">
        <v>591</v>
      </c>
      <c r="AF175" s="78">
        <v>5155363</v>
      </c>
      <c r="AG175" s="78">
        <v>3910</v>
      </c>
      <c r="AH175" s="78">
        <v>3920</v>
      </c>
      <c r="AI175" s="78"/>
      <c r="AJ175" s="78" t="s">
        <v>1585</v>
      </c>
      <c r="AK175" s="78" t="s">
        <v>1197</v>
      </c>
      <c r="AL175" s="83" t="s">
        <v>1829</v>
      </c>
      <c r="AM175" s="78"/>
      <c r="AN175" s="80">
        <v>39874.29200231482</v>
      </c>
      <c r="AO175" s="83" t="s">
        <v>2007</v>
      </c>
      <c r="AP175" s="78" t="b">
        <v>0</v>
      </c>
      <c r="AQ175" s="78" t="b">
        <v>0</v>
      </c>
      <c r="AR175" s="78" t="b">
        <v>0</v>
      </c>
      <c r="AS175" s="78" t="s">
        <v>1154</v>
      </c>
      <c r="AT175" s="78">
        <v>30863</v>
      </c>
      <c r="AU175" s="83" t="s">
        <v>2023</v>
      </c>
      <c r="AV175" s="78" t="b">
        <v>1</v>
      </c>
      <c r="AW175" s="78" t="s">
        <v>2193</v>
      </c>
      <c r="AX175" s="83" t="s">
        <v>2366</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387</v>
      </c>
      <c r="B176" s="65"/>
      <c r="C176" s="65" t="s">
        <v>64</v>
      </c>
      <c r="D176" s="66">
        <v>162.35549504467483</v>
      </c>
      <c r="E176" s="68"/>
      <c r="F176" s="100" t="s">
        <v>2178</v>
      </c>
      <c r="G176" s="65"/>
      <c r="H176" s="69" t="s">
        <v>387</v>
      </c>
      <c r="I176" s="70"/>
      <c r="J176" s="70"/>
      <c r="K176" s="69" t="s">
        <v>2557</v>
      </c>
      <c r="L176" s="73">
        <v>1</v>
      </c>
      <c r="M176" s="74">
        <v>2125.537353515625</v>
      </c>
      <c r="N176" s="74">
        <v>1785.9786376953125</v>
      </c>
      <c r="O176" s="75"/>
      <c r="P176" s="76"/>
      <c r="Q176" s="76"/>
      <c r="R176" s="86"/>
      <c r="S176" s="48">
        <v>1</v>
      </c>
      <c r="T176" s="48">
        <v>0</v>
      </c>
      <c r="U176" s="49">
        <v>0</v>
      </c>
      <c r="V176" s="49">
        <v>0.002439</v>
      </c>
      <c r="W176" s="49">
        <v>0.005697</v>
      </c>
      <c r="X176" s="49">
        <v>0.482105</v>
      </c>
      <c r="Y176" s="49">
        <v>0</v>
      </c>
      <c r="Z176" s="49">
        <v>0</v>
      </c>
      <c r="AA176" s="71">
        <v>176</v>
      </c>
      <c r="AB176" s="71"/>
      <c r="AC176" s="72"/>
      <c r="AD176" s="78" t="s">
        <v>1409</v>
      </c>
      <c r="AE176" s="78">
        <v>1104</v>
      </c>
      <c r="AF176" s="78">
        <v>2187</v>
      </c>
      <c r="AG176" s="78">
        <v>1081</v>
      </c>
      <c r="AH176" s="78">
        <v>3744</v>
      </c>
      <c r="AI176" s="78"/>
      <c r="AJ176" s="78" t="s">
        <v>1586</v>
      </c>
      <c r="AK176" s="78" t="s">
        <v>1183</v>
      </c>
      <c r="AL176" s="78"/>
      <c r="AM176" s="78"/>
      <c r="AN176" s="80">
        <v>41837.83351851852</v>
      </c>
      <c r="AO176" s="83" t="s">
        <v>2008</v>
      </c>
      <c r="AP176" s="78" t="b">
        <v>0</v>
      </c>
      <c r="AQ176" s="78" t="b">
        <v>0</v>
      </c>
      <c r="AR176" s="78" t="b">
        <v>1</v>
      </c>
      <c r="AS176" s="78" t="s">
        <v>1154</v>
      </c>
      <c r="AT176" s="78">
        <v>52</v>
      </c>
      <c r="AU176" s="83" t="s">
        <v>2023</v>
      </c>
      <c r="AV176" s="78" t="b">
        <v>0</v>
      </c>
      <c r="AW176" s="78" t="s">
        <v>2193</v>
      </c>
      <c r="AX176" s="83" t="s">
        <v>2367</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388</v>
      </c>
      <c r="B177" s="65"/>
      <c r="C177" s="65" t="s">
        <v>64</v>
      </c>
      <c r="D177" s="66">
        <v>162.67652966435148</v>
      </c>
      <c r="E177" s="68"/>
      <c r="F177" s="100" t="s">
        <v>2179</v>
      </c>
      <c r="G177" s="65"/>
      <c r="H177" s="69" t="s">
        <v>388</v>
      </c>
      <c r="I177" s="70"/>
      <c r="J177" s="70"/>
      <c r="K177" s="69" t="s">
        <v>2558</v>
      </c>
      <c r="L177" s="73">
        <v>1</v>
      </c>
      <c r="M177" s="74">
        <v>5282.54345703125</v>
      </c>
      <c r="N177" s="74">
        <v>6528.0869140625</v>
      </c>
      <c r="O177" s="75"/>
      <c r="P177" s="76"/>
      <c r="Q177" s="76"/>
      <c r="R177" s="86"/>
      <c r="S177" s="48">
        <v>1</v>
      </c>
      <c r="T177" s="48">
        <v>0</v>
      </c>
      <c r="U177" s="49">
        <v>0</v>
      </c>
      <c r="V177" s="49">
        <v>0.002439</v>
      </c>
      <c r="W177" s="49">
        <v>0.005697</v>
      </c>
      <c r="X177" s="49">
        <v>0.482105</v>
      </c>
      <c r="Y177" s="49">
        <v>0</v>
      </c>
      <c r="Z177" s="49">
        <v>0</v>
      </c>
      <c r="AA177" s="71">
        <v>177</v>
      </c>
      <c r="AB177" s="71"/>
      <c r="AC177" s="72"/>
      <c r="AD177" s="78" t="s">
        <v>1410</v>
      </c>
      <c r="AE177" s="78">
        <v>924</v>
      </c>
      <c r="AF177" s="78">
        <v>4162</v>
      </c>
      <c r="AG177" s="78">
        <v>6381</v>
      </c>
      <c r="AH177" s="78">
        <v>18668</v>
      </c>
      <c r="AI177" s="78">
        <v>-21600</v>
      </c>
      <c r="AJ177" s="78" t="s">
        <v>1587</v>
      </c>
      <c r="AK177" s="78" t="s">
        <v>1696</v>
      </c>
      <c r="AL177" s="83" t="s">
        <v>1830</v>
      </c>
      <c r="AM177" s="78" t="s">
        <v>1844</v>
      </c>
      <c r="AN177" s="80">
        <v>39878.17087962963</v>
      </c>
      <c r="AO177" s="83" t="s">
        <v>2009</v>
      </c>
      <c r="AP177" s="78" t="b">
        <v>0</v>
      </c>
      <c r="AQ177" s="78" t="b">
        <v>0</v>
      </c>
      <c r="AR177" s="78" t="b">
        <v>1</v>
      </c>
      <c r="AS177" s="78" t="s">
        <v>1154</v>
      </c>
      <c r="AT177" s="78">
        <v>73</v>
      </c>
      <c r="AU177" s="83" t="s">
        <v>2042</v>
      </c>
      <c r="AV177" s="78" t="b">
        <v>0</v>
      </c>
      <c r="AW177" s="78" t="s">
        <v>2193</v>
      </c>
      <c r="AX177" s="83" t="s">
        <v>2368</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389</v>
      </c>
      <c r="B178" s="65"/>
      <c r="C178" s="65" t="s">
        <v>64</v>
      </c>
      <c r="D178" s="66">
        <v>329.142326544222</v>
      </c>
      <c r="E178" s="68"/>
      <c r="F178" s="100" t="s">
        <v>2180</v>
      </c>
      <c r="G178" s="65"/>
      <c r="H178" s="69" t="s">
        <v>389</v>
      </c>
      <c r="I178" s="70"/>
      <c r="J178" s="70"/>
      <c r="K178" s="69" t="s">
        <v>2559</v>
      </c>
      <c r="L178" s="73">
        <v>1</v>
      </c>
      <c r="M178" s="74">
        <v>459.244384765625</v>
      </c>
      <c r="N178" s="74">
        <v>2913.499755859375</v>
      </c>
      <c r="O178" s="75"/>
      <c r="P178" s="76"/>
      <c r="Q178" s="76"/>
      <c r="R178" s="86"/>
      <c r="S178" s="48">
        <v>1</v>
      </c>
      <c r="T178" s="48">
        <v>0</v>
      </c>
      <c r="U178" s="49">
        <v>0</v>
      </c>
      <c r="V178" s="49">
        <v>0.002439</v>
      </c>
      <c r="W178" s="49">
        <v>0.005697</v>
      </c>
      <c r="X178" s="49">
        <v>0.482105</v>
      </c>
      <c r="Y178" s="49">
        <v>0</v>
      </c>
      <c r="Z178" s="49">
        <v>0</v>
      </c>
      <c r="AA178" s="71">
        <v>178</v>
      </c>
      <c r="AB178" s="71"/>
      <c r="AC178" s="72"/>
      <c r="AD178" s="78" t="s">
        <v>1411</v>
      </c>
      <c r="AE178" s="78">
        <v>1280</v>
      </c>
      <c r="AF178" s="78">
        <v>1028257</v>
      </c>
      <c r="AG178" s="78">
        <v>66188</v>
      </c>
      <c r="AH178" s="78">
        <v>147688</v>
      </c>
      <c r="AI178" s="78"/>
      <c r="AJ178" s="78" t="s">
        <v>1588</v>
      </c>
      <c r="AK178" s="78" t="s">
        <v>1697</v>
      </c>
      <c r="AL178" s="83" t="s">
        <v>1831</v>
      </c>
      <c r="AM178" s="78"/>
      <c r="AN178" s="80">
        <v>40370.82871527778</v>
      </c>
      <c r="AO178" s="83" t="s">
        <v>2010</v>
      </c>
      <c r="AP178" s="78" t="b">
        <v>0</v>
      </c>
      <c r="AQ178" s="78" t="b">
        <v>0</v>
      </c>
      <c r="AR178" s="78" t="b">
        <v>1</v>
      </c>
      <c r="AS178" s="78" t="s">
        <v>1154</v>
      </c>
      <c r="AT178" s="78">
        <v>10126</v>
      </c>
      <c r="AU178" s="83" t="s">
        <v>2023</v>
      </c>
      <c r="AV178" s="78" t="b">
        <v>1</v>
      </c>
      <c r="AW178" s="78" t="s">
        <v>2193</v>
      </c>
      <c r="AX178" s="83" t="s">
        <v>2369</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390</v>
      </c>
      <c r="B179" s="65"/>
      <c r="C179" s="65" t="s">
        <v>64</v>
      </c>
      <c r="D179" s="66">
        <v>167.32592370314177</v>
      </c>
      <c r="E179" s="68"/>
      <c r="F179" s="100" t="s">
        <v>2181</v>
      </c>
      <c r="G179" s="65"/>
      <c r="H179" s="69" t="s">
        <v>390</v>
      </c>
      <c r="I179" s="70"/>
      <c r="J179" s="70"/>
      <c r="K179" s="69" t="s">
        <v>2560</v>
      </c>
      <c r="L179" s="73">
        <v>1</v>
      </c>
      <c r="M179" s="74">
        <v>1949.2799072265625</v>
      </c>
      <c r="N179" s="74">
        <v>9618.16796875</v>
      </c>
      <c r="O179" s="75"/>
      <c r="P179" s="76"/>
      <c r="Q179" s="76"/>
      <c r="R179" s="86"/>
      <c r="S179" s="48">
        <v>1</v>
      </c>
      <c r="T179" s="48">
        <v>0</v>
      </c>
      <c r="U179" s="49">
        <v>0</v>
      </c>
      <c r="V179" s="49">
        <v>0.002439</v>
      </c>
      <c r="W179" s="49">
        <v>0.005697</v>
      </c>
      <c r="X179" s="49">
        <v>0.482105</v>
      </c>
      <c r="Y179" s="49">
        <v>0</v>
      </c>
      <c r="Z179" s="49">
        <v>0</v>
      </c>
      <c r="AA179" s="71">
        <v>179</v>
      </c>
      <c r="AB179" s="71"/>
      <c r="AC179" s="72"/>
      <c r="AD179" s="78" t="s">
        <v>1412</v>
      </c>
      <c r="AE179" s="78">
        <v>1745</v>
      </c>
      <c r="AF179" s="78">
        <v>32765</v>
      </c>
      <c r="AG179" s="78">
        <v>75034</v>
      </c>
      <c r="AH179" s="78">
        <v>28221</v>
      </c>
      <c r="AI179" s="78"/>
      <c r="AJ179" s="78" t="s">
        <v>1589</v>
      </c>
      <c r="AK179" s="78" t="s">
        <v>1179</v>
      </c>
      <c r="AL179" s="83" t="s">
        <v>1832</v>
      </c>
      <c r="AM179" s="78"/>
      <c r="AN179" s="80">
        <v>39623.929814814815</v>
      </c>
      <c r="AO179" s="83" t="s">
        <v>2011</v>
      </c>
      <c r="AP179" s="78" t="b">
        <v>0</v>
      </c>
      <c r="AQ179" s="78" t="b">
        <v>0</v>
      </c>
      <c r="AR179" s="78" t="b">
        <v>1</v>
      </c>
      <c r="AS179" s="78" t="s">
        <v>1154</v>
      </c>
      <c r="AT179" s="78">
        <v>1272</v>
      </c>
      <c r="AU179" s="83" t="s">
        <v>2023</v>
      </c>
      <c r="AV179" s="78" t="b">
        <v>1</v>
      </c>
      <c r="AW179" s="78" t="s">
        <v>2193</v>
      </c>
      <c r="AX179" s="83" t="s">
        <v>2370</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391</v>
      </c>
      <c r="B180" s="65"/>
      <c r="C180" s="65" t="s">
        <v>64</v>
      </c>
      <c r="D180" s="66">
        <v>188.98478846203457</v>
      </c>
      <c r="E180" s="68"/>
      <c r="F180" s="100" t="s">
        <v>2182</v>
      </c>
      <c r="G180" s="65"/>
      <c r="H180" s="69" t="s">
        <v>391</v>
      </c>
      <c r="I180" s="70"/>
      <c r="J180" s="70"/>
      <c r="K180" s="69" t="s">
        <v>2561</v>
      </c>
      <c r="L180" s="73">
        <v>1</v>
      </c>
      <c r="M180" s="74">
        <v>1209.732177734375</v>
      </c>
      <c r="N180" s="74">
        <v>7560.43505859375</v>
      </c>
      <c r="O180" s="75"/>
      <c r="P180" s="76"/>
      <c r="Q180" s="76"/>
      <c r="R180" s="86"/>
      <c r="S180" s="48">
        <v>1</v>
      </c>
      <c r="T180" s="48">
        <v>0</v>
      </c>
      <c r="U180" s="49">
        <v>0</v>
      </c>
      <c r="V180" s="49">
        <v>0.002439</v>
      </c>
      <c r="W180" s="49">
        <v>0.005697</v>
      </c>
      <c r="X180" s="49">
        <v>0.482105</v>
      </c>
      <c r="Y180" s="49">
        <v>0</v>
      </c>
      <c r="Z180" s="49">
        <v>0</v>
      </c>
      <c r="AA180" s="71">
        <v>180</v>
      </c>
      <c r="AB180" s="71"/>
      <c r="AC180" s="72"/>
      <c r="AD180" s="78" t="s">
        <v>1413</v>
      </c>
      <c r="AE180" s="78">
        <v>1177</v>
      </c>
      <c r="AF180" s="78">
        <v>166010</v>
      </c>
      <c r="AG180" s="78">
        <v>12825</v>
      </c>
      <c r="AH180" s="78">
        <v>34504</v>
      </c>
      <c r="AI180" s="78"/>
      <c r="AJ180" s="78" t="s">
        <v>1590</v>
      </c>
      <c r="AK180" s="78"/>
      <c r="AL180" s="78"/>
      <c r="AM180" s="78"/>
      <c r="AN180" s="80">
        <v>40168.05388888889</v>
      </c>
      <c r="AO180" s="78"/>
      <c r="AP180" s="78" t="b">
        <v>0</v>
      </c>
      <c r="AQ180" s="78" t="b">
        <v>0</v>
      </c>
      <c r="AR180" s="78" t="b">
        <v>1</v>
      </c>
      <c r="AS180" s="78" t="s">
        <v>1154</v>
      </c>
      <c r="AT180" s="78">
        <v>1792</v>
      </c>
      <c r="AU180" s="83" t="s">
        <v>2034</v>
      </c>
      <c r="AV180" s="78" t="b">
        <v>1</v>
      </c>
      <c r="AW180" s="78" t="s">
        <v>2193</v>
      </c>
      <c r="AX180" s="83" t="s">
        <v>2371</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392</v>
      </c>
      <c r="B181" s="65"/>
      <c r="C181" s="65" t="s">
        <v>64</v>
      </c>
      <c r="D181" s="66">
        <v>162.00520157358463</v>
      </c>
      <c r="E181" s="68"/>
      <c r="F181" s="100" t="s">
        <v>2183</v>
      </c>
      <c r="G181" s="65"/>
      <c r="H181" s="69" t="s">
        <v>392</v>
      </c>
      <c r="I181" s="70"/>
      <c r="J181" s="70"/>
      <c r="K181" s="69" t="s">
        <v>2562</v>
      </c>
      <c r="L181" s="73">
        <v>1</v>
      </c>
      <c r="M181" s="74">
        <v>1558.0997314453125</v>
      </c>
      <c r="N181" s="74">
        <v>8838.2744140625</v>
      </c>
      <c r="O181" s="75"/>
      <c r="P181" s="76"/>
      <c r="Q181" s="76"/>
      <c r="R181" s="86"/>
      <c r="S181" s="48">
        <v>1</v>
      </c>
      <c r="T181" s="48">
        <v>0</v>
      </c>
      <c r="U181" s="49">
        <v>0</v>
      </c>
      <c r="V181" s="49">
        <v>0.002439</v>
      </c>
      <c r="W181" s="49">
        <v>0.005697</v>
      </c>
      <c r="X181" s="49">
        <v>0.482105</v>
      </c>
      <c r="Y181" s="49">
        <v>0</v>
      </c>
      <c r="Z181" s="49">
        <v>0</v>
      </c>
      <c r="AA181" s="71">
        <v>181</v>
      </c>
      <c r="AB181" s="71"/>
      <c r="AC181" s="72"/>
      <c r="AD181" s="78" t="s">
        <v>1414</v>
      </c>
      <c r="AE181" s="78">
        <v>183</v>
      </c>
      <c r="AF181" s="78">
        <v>32</v>
      </c>
      <c r="AG181" s="78">
        <v>195</v>
      </c>
      <c r="AH181" s="78">
        <v>553</v>
      </c>
      <c r="AI181" s="78"/>
      <c r="AJ181" s="78" t="s">
        <v>1591</v>
      </c>
      <c r="AK181" s="78" t="s">
        <v>1698</v>
      </c>
      <c r="AL181" s="78"/>
      <c r="AM181" s="78"/>
      <c r="AN181" s="80">
        <v>41835.69480324074</v>
      </c>
      <c r="AO181" s="83" t="s">
        <v>2012</v>
      </c>
      <c r="AP181" s="78" t="b">
        <v>1</v>
      </c>
      <c r="AQ181" s="78" t="b">
        <v>0</v>
      </c>
      <c r="AR181" s="78" t="b">
        <v>0</v>
      </c>
      <c r="AS181" s="78" t="s">
        <v>1154</v>
      </c>
      <c r="AT181" s="78">
        <v>0</v>
      </c>
      <c r="AU181" s="83" t="s">
        <v>2023</v>
      </c>
      <c r="AV181" s="78" t="b">
        <v>0</v>
      </c>
      <c r="AW181" s="78" t="s">
        <v>2193</v>
      </c>
      <c r="AX181" s="83" t="s">
        <v>2372</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393</v>
      </c>
      <c r="B182" s="65"/>
      <c r="C182" s="65" t="s">
        <v>64</v>
      </c>
      <c r="D182" s="66">
        <v>170.94573127052354</v>
      </c>
      <c r="E182" s="68"/>
      <c r="F182" s="100" t="s">
        <v>2184</v>
      </c>
      <c r="G182" s="65"/>
      <c r="H182" s="69" t="s">
        <v>393</v>
      </c>
      <c r="I182" s="70"/>
      <c r="J182" s="70"/>
      <c r="K182" s="69" t="s">
        <v>2563</v>
      </c>
      <c r="L182" s="73">
        <v>1</v>
      </c>
      <c r="M182" s="74">
        <v>1645.512451171875</v>
      </c>
      <c r="N182" s="74">
        <v>1877.0618896484375</v>
      </c>
      <c r="O182" s="75"/>
      <c r="P182" s="76"/>
      <c r="Q182" s="76"/>
      <c r="R182" s="86"/>
      <c r="S182" s="48">
        <v>1</v>
      </c>
      <c r="T182" s="48">
        <v>0</v>
      </c>
      <c r="U182" s="49">
        <v>0</v>
      </c>
      <c r="V182" s="49">
        <v>0.002439</v>
      </c>
      <c r="W182" s="49">
        <v>0.005697</v>
      </c>
      <c r="X182" s="49">
        <v>0.482105</v>
      </c>
      <c r="Y182" s="49">
        <v>0</v>
      </c>
      <c r="Z182" s="49">
        <v>0</v>
      </c>
      <c r="AA182" s="71">
        <v>182</v>
      </c>
      <c r="AB182" s="71"/>
      <c r="AC182" s="72"/>
      <c r="AD182" s="78" t="s">
        <v>1415</v>
      </c>
      <c r="AE182" s="78">
        <v>993</v>
      </c>
      <c r="AF182" s="78">
        <v>55034</v>
      </c>
      <c r="AG182" s="78">
        <v>108170</v>
      </c>
      <c r="AH182" s="78">
        <v>7833</v>
      </c>
      <c r="AI182" s="78"/>
      <c r="AJ182" s="78" t="s">
        <v>1592</v>
      </c>
      <c r="AK182" s="78" t="s">
        <v>1699</v>
      </c>
      <c r="AL182" s="83" t="s">
        <v>1833</v>
      </c>
      <c r="AM182" s="78"/>
      <c r="AN182" s="80">
        <v>39736.13575231482</v>
      </c>
      <c r="AO182" s="83" t="s">
        <v>2013</v>
      </c>
      <c r="AP182" s="78" t="b">
        <v>0</v>
      </c>
      <c r="AQ182" s="78" t="b">
        <v>0</v>
      </c>
      <c r="AR182" s="78" t="b">
        <v>1</v>
      </c>
      <c r="AS182" s="78" t="s">
        <v>1154</v>
      </c>
      <c r="AT182" s="78">
        <v>945</v>
      </c>
      <c r="AU182" s="83" t="s">
        <v>2043</v>
      </c>
      <c r="AV182" s="78" t="b">
        <v>1</v>
      </c>
      <c r="AW182" s="78" t="s">
        <v>2193</v>
      </c>
      <c r="AX182" s="83" t="s">
        <v>2373</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394</v>
      </c>
      <c r="B183" s="65"/>
      <c r="C183" s="65" t="s">
        <v>64</v>
      </c>
      <c r="D183" s="66">
        <v>1000</v>
      </c>
      <c r="E183" s="68"/>
      <c r="F183" s="100" t="s">
        <v>2185</v>
      </c>
      <c r="G183" s="65"/>
      <c r="H183" s="69" t="s">
        <v>394</v>
      </c>
      <c r="I183" s="70"/>
      <c r="J183" s="70"/>
      <c r="K183" s="69" t="s">
        <v>2564</v>
      </c>
      <c r="L183" s="73">
        <v>1</v>
      </c>
      <c r="M183" s="74">
        <v>1468.1046142578125</v>
      </c>
      <c r="N183" s="74">
        <v>1021.278076171875</v>
      </c>
      <c r="O183" s="75"/>
      <c r="P183" s="76"/>
      <c r="Q183" s="76"/>
      <c r="R183" s="86"/>
      <c r="S183" s="48">
        <v>1</v>
      </c>
      <c r="T183" s="48">
        <v>0</v>
      </c>
      <c r="U183" s="49">
        <v>0</v>
      </c>
      <c r="V183" s="49">
        <v>0.002439</v>
      </c>
      <c r="W183" s="49">
        <v>0.005697</v>
      </c>
      <c r="X183" s="49">
        <v>0.482105</v>
      </c>
      <c r="Y183" s="49">
        <v>0</v>
      </c>
      <c r="Z183" s="49">
        <v>0</v>
      </c>
      <c r="AA183" s="71">
        <v>183</v>
      </c>
      <c r="AB183" s="71"/>
      <c r="AC183" s="72"/>
      <c r="AD183" s="78" t="s">
        <v>1416</v>
      </c>
      <c r="AE183" s="78">
        <v>1</v>
      </c>
      <c r="AF183" s="78">
        <v>28721678</v>
      </c>
      <c r="AG183" s="78">
        <v>3585</v>
      </c>
      <c r="AH183" s="78">
        <v>0</v>
      </c>
      <c r="AI183" s="78"/>
      <c r="AJ183" s="78" t="s">
        <v>1593</v>
      </c>
      <c r="AK183" s="78" t="s">
        <v>1197</v>
      </c>
      <c r="AL183" s="83" t="s">
        <v>1831</v>
      </c>
      <c r="AM183" s="78"/>
      <c r="AN183" s="80">
        <v>40227.84532407407</v>
      </c>
      <c r="AO183" s="78"/>
      <c r="AP183" s="78" t="b">
        <v>0</v>
      </c>
      <c r="AQ183" s="78" t="b">
        <v>0</v>
      </c>
      <c r="AR183" s="78" t="b">
        <v>1</v>
      </c>
      <c r="AS183" s="78" t="s">
        <v>1154</v>
      </c>
      <c r="AT183" s="78">
        <v>86127</v>
      </c>
      <c r="AU183" s="83" t="s">
        <v>2035</v>
      </c>
      <c r="AV183" s="78" t="b">
        <v>1</v>
      </c>
      <c r="AW183" s="78" t="s">
        <v>2193</v>
      </c>
      <c r="AX183" s="83" t="s">
        <v>2374</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395</v>
      </c>
      <c r="B184" s="65"/>
      <c r="C184" s="65" t="s">
        <v>64</v>
      </c>
      <c r="D184" s="66">
        <v>162.05055279327567</v>
      </c>
      <c r="E184" s="68"/>
      <c r="F184" s="100" t="s">
        <v>2186</v>
      </c>
      <c r="G184" s="65"/>
      <c r="H184" s="69" t="s">
        <v>395</v>
      </c>
      <c r="I184" s="70"/>
      <c r="J184" s="70"/>
      <c r="K184" s="69" t="s">
        <v>2565</v>
      </c>
      <c r="L184" s="73">
        <v>1</v>
      </c>
      <c r="M184" s="74">
        <v>820.3896484375</v>
      </c>
      <c r="N184" s="74">
        <v>6372.56689453125</v>
      </c>
      <c r="O184" s="75"/>
      <c r="P184" s="76"/>
      <c r="Q184" s="76"/>
      <c r="R184" s="86"/>
      <c r="S184" s="48">
        <v>1</v>
      </c>
      <c r="T184" s="48">
        <v>0</v>
      </c>
      <c r="U184" s="49">
        <v>0</v>
      </c>
      <c r="V184" s="49">
        <v>0.002439</v>
      </c>
      <c r="W184" s="49">
        <v>0.005697</v>
      </c>
      <c r="X184" s="49">
        <v>0.482105</v>
      </c>
      <c r="Y184" s="49">
        <v>0</v>
      </c>
      <c r="Z184" s="49">
        <v>0</v>
      </c>
      <c r="AA184" s="71">
        <v>184</v>
      </c>
      <c r="AB184" s="71"/>
      <c r="AC184" s="72"/>
      <c r="AD184" s="78" t="s">
        <v>1417</v>
      </c>
      <c r="AE184" s="78">
        <v>575</v>
      </c>
      <c r="AF184" s="78">
        <v>311</v>
      </c>
      <c r="AG184" s="78">
        <v>14542</v>
      </c>
      <c r="AH184" s="78">
        <v>31519</v>
      </c>
      <c r="AI184" s="78"/>
      <c r="AJ184" s="78" t="s">
        <v>1594</v>
      </c>
      <c r="AK184" s="78" t="s">
        <v>1700</v>
      </c>
      <c r="AL184" s="83" t="s">
        <v>1834</v>
      </c>
      <c r="AM184" s="78"/>
      <c r="AN184" s="80">
        <v>41134.4594212963</v>
      </c>
      <c r="AO184" s="83" t="s">
        <v>2014</v>
      </c>
      <c r="AP184" s="78" t="b">
        <v>1</v>
      </c>
      <c r="AQ184" s="78" t="b">
        <v>0</v>
      </c>
      <c r="AR184" s="78" t="b">
        <v>0</v>
      </c>
      <c r="AS184" s="78" t="s">
        <v>1154</v>
      </c>
      <c r="AT184" s="78">
        <v>2</v>
      </c>
      <c r="AU184" s="83" t="s">
        <v>2023</v>
      </c>
      <c r="AV184" s="78" t="b">
        <v>0</v>
      </c>
      <c r="AW184" s="78" t="s">
        <v>2193</v>
      </c>
      <c r="AX184" s="83" t="s">
        <v>2375</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252</v>
      </c>
      <c r="B185" s="65"/>
      <c r="C185" s="65" t="s">
        <v>64</v>
      </c>
      <c r="D185" s="66">
        <v>163.65149961312133</v>
      </c>
      <c r="E185" s="68"/>
      <c r="F185" s="100" t="s">
        <v>643</v>
      </c>
      <c r="G185" s="65"/>
      <c r="H185" s="69" t="s">
        <v>252</v>
      </c>
      <c r="I185" s="70"/>
      <c r="J185" s="70"/>
      <c r="K185" s="69" t="s">
        <v>2566</v>
      </c>
      <c r="L185" s="73">
        <v>1</v>
      </c>
      <c r="M185" s="74">
        <v>9635.1640625</v>
      </c>
      <c r="N185" s="74">
        <v>2882.064697265625</v>
      </c>
      <c r="O185" s="75"/>
      <c r="P185" s="76"/>
      <c r="Q185" s="76"/>
      <c r="R185" s="86"/>
      <c r="S185" s="48">
        <v>1</v>
      </c>
      <c r="T185" s="48">
        <v>2</v>
      </c>
      <c r="U185" s="49">
        <v>0</v>
      </c>
      <c r="V185" s="49">
        <v>0.002445</v>
      </c>
      <c r="W185" s="49">
        <v>0.006167</v>
      </c>
      <c r="X185" s="49">
        <v>0.838442</v>
      </c>
      <c r="Y185" s="49">
        <v>0.5</v>
      </c>
      <c r="Z185" s="49">
        <v>0.5</v>
      </c>
      <c r="AA185" s="71">
        <v>185</v>
      </c>
      <c r="AB185" s="71"/>
      <c r="AC185" s="72"/>
      <c r="AD185" s="78" t="s">
        <v>1418</v>
      </c>
      <c r="AE185" s="78">
        <v>277</v>
      </c>
      <c r="AF185" s="78">
        <v>10160</v>
      </c>
      <c r="AG185" s="78">
        <v>29253</v>
      </c>
      <c r="AH185" s="78">
        <v>23428</v>
      </c>
      <c r="AI185" s="78"/>
      <c r="AJ185" s="78" t="s">
        <v>1595</v>
      </c>
      <c r="AK185" s="78" t="s">
        <v>1701</v>
      </c>
      <c r="AL185" s="78"/>
      <c r="AM185" s="78"/>
      <c r="AN185" s="80">
        <v>40405.33329861111</v>
      </c>
      <c r="AO185" s="83" t="s">
        <v>2015</v>
      </c>
      <c r="AP185" s="78" t="b">
        <v>1</v>
      </c>
      <c r="AQ185" s="78" t="b">
        <v>0</v>
      </c>
      <c r="AR185" s="78" t="b">
        <v>0</v>
      </c>
      <c r="AS185" s="78" t="s">
        <v>1154</v>
      </c>
      <c r="AT185" s="78">
        <v>82</v>
      </c>
      <c r="AU185" s="83" t="s">
        <v>2023</v>
      </c>
      <c r="AV185" s="78" t="b">
        <v>0</v>
      </c>
      <c r="AW185" s="78" t="s">
        <v>2193</v>
      </c>
      <c r="AX185" s="83" t="s">
        <v>2376</v>
      </c>
      <c r="AY185" s="78" t="s">
        <v>66</v>
      </c>
      <c r="AZ185" s="78" t="str">
        <f>REPLACE(INDEX(GroupVertices[Group],MATCH(Vertices[[#This Row],[Vertex]],GroupVertices[Vertex],0)),1,1,"")</f>
        <v>11</v>
      </c>
      <c r="BA185" s="48"/>
      <c r="BB185" s="48"/>
      <c r="BC185" s="48"/>
      <c r="BD185" s="48"/>
      <c r="BE185" s="48"/>
      <c r="BF185" s="48"/>
      <c r="BG185" s="120" t="s">
        <v>2923</v>
      </c>
      <c r="BH185" s="120" t="s">
        <v>2923</v>
      </c>
      <c r="BI185" s="120" t="s">
        <v>2962</v>
      </c>
      <c r="BJ185" s="120" t="s">
        <v>2962</v>
      </c>
      <c r="BK185" s="120">
        <v>0</v>
      </c>
      <c r="BL185" s="123">
        <v>0</v>
      </c>
      <c r="BM185" s="120">
        <v>0</v>
      </c>
      <c r="BN185" s="123">
        <v>0</v>
      </c>
      <c r="BO185" s="120">
        <v>0</v>
      </c>
      <c r="BP185" s="123">
        <v>0</v>
      </c>
      <c r="BQ185" s="120">
        <v>10</v>
      </c>
      <c r="BR185" s="123">
        <v>100</v>
      </c>
      <c r="BS185" s="120">
        <v>10</v>
      </c>
      <c r="BT185" s="2"/>
      <c r="BU185" s="3"/>
      <c r="BV185" s="3"/>
      <c r="BW185" s="3"/>
      <c r="BX185" s="3"/>
    </row>
    <row r="186" spans="1:76" ht="15">
      <c r="A186" s="64" t="s">
        <v>396</v>
      </c>
      <c r="B186" s="65"/>
      <c r="C186" s="65" t="s">
        <v>64</v>
      </c>
      <c r="D186" s="66">
        <v>162.57396113522947</v>
      </c>
      <c r="E186" s="68"/>
      <c r="F186" s="100" t="s">
        <v>2187</v>
      </c>
      <c r="G186" s="65"/>
      <c r="H186" s="69" t="s">
        <v>396</v>
      </c>
      <c r="I186" s="70"/>
      <c r="J186" s="70"/>
      <c r="K186" s="69" t="s">
        <v>2567</v>
      </c>
      <c r="L186" s="73">
        <v>1</v>
      </c>
      <c r="M186" s="74">
        <v>9635.1640625</v>
      </c>
      <c r="N186" s="74">
        <v>2129.19873046875</v>
      </c>
      <c r="O186" s="75"/>
      <c r="P186" s="76"/>
      <c r="Q186" s="76"/>
      <c r="R186" s="86"/>
      <c r="S186" s="48">
        <v>2</v>
      </c>
      <c r="T186" s="48">
        <v>0</v>
      </c>
      <c r="U186" s="49">
        <v>0</v>
      </c>
      <c r="V186" s="49">
        <v>0.002445</v>
      </c>
      <c r="W186" s="49">
        <v>0.006167</v>
      </c>
      <c r="X186" s="49">
        <v>0.838442</v>
      </c>
      <c r="Y186" s="49">
        <v>1</v>
      </c>
      <c r="Z186" s="49">
        <v>0</v>
      </c>
      <c r="AA186" s="71">
        <v>186</v>
      </c>
      <c r="AB186" s="71"/>
      <c r="AC186" s="72"/>
      <c r="AD186" s="78" t="s">
        <v>1419</v>
      </c>
      <c r="AE186" s="78">
        <v>779</v>
      </c>
      <c r="AF186" s="78">
        <v>3531</v>
      </c>
      <c r="AG186" s="78">
        <v>15712</v>
      </c>
      <c r="AH186" s="78">
        <v>7783</v>
      </c>
      <c r="AI186" s="78"/>
      <c r="AJ186" s="78" t="s">
        <v>1596</v>
      </c>
      <c r="AK186" s="78" t="s">
        <v>1641</v>
      </c>
      <c r="AL186" s="78"/>
      <c r="AM186" s="78"/>
      <c r="AN186" s="80">
        <v>40695.720625</v>
      </c>
      <c r="AO186" s="83" t="s">
        <v>2016</v>
      </c>
      <c r="AP186" s="78" t="b">
        <v>1</v>
      </c>
      <c r="AQ186" s="78" t="b">
        <v>0</v>
      </c>
      <c r="AR186" s="78" t="b">
        <v>1</v>
      </c>
      <c r="AS186" s="78" t="s">
        <v>1154</v>
      </c>
      <c r="AT186" s="78">
        <v>150</v>
      </c>
      <c r="AU186" s="83" t="s">
        <v>2023</v>
      </c>
      <c r="AV186" s="78" t="b">
        <v>1</v>
      </c>
      <c r="AW186" s="78" t="s">
        <v>2193</v>
      </c>
      <c r="AX186" s="83" t="s">
        <v>2377</v>
      </c>
      <c r="AY186" s="78" t="s">
        <v>65</v>
      </c>
      <c r="AZ186" s="78" t="str">
        <f>REPLACE(INDEX(GroupVertices[Group],MATCH(Vertices[[#This Row],[Vertex]],GroupVertices[Vertex],0)),1,1,"")</f>
        <v>11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397</v>
      </c>
      <c r="B187" s="65"/>
      <c r="C187" s="65" t="s">
        <v>64</v>
      </c>
      <c r="D187" s="66">
        <v>163.5923317135961</v>
      </c>
      <c r="E187" s="68"/>
      <c r="F187" s="100" t="s">
        <v>2188</v>
      </c>
      <c r="G187" s="65"/>
      <c r="H187" s="69" t="s">
        <v>397</v>
      </c>
      <c r="I187" s="70"/>
      <c r="J187" s="70"/>
      <c r="K187" s="69" t="s">
        <v>2568</v>
      </c>
      <c r="L187" s="73">
        <v>1</v>
      </c>
      <c r="M187" s="74">
        <v>613.9820556640625</v>
      </c>
      <c r="N187" s="74">
        <v>2716.0419921875</v>
      </c>
      <c r="O187" s="75"/>
      <c r="P187" s="76"/>
      <c r="Q187" s="76"/>
      <c r="R187" s="86"/>
      <c r="S187" s="48">
        <v>1</v>
      </c>
      <c r="T187" s="48">
        <v>0</v>
      </c>
      <c r="U187" s="49">
        <v>0</v>
      </c>
      <c r="V187" s="49">
        <v>0.002439</v>
      </c>
      <c r="W187" s="49">
        <v>0.005697</v>
      </c>
      <c r="X187" s="49">
        <v>0.482105</v>
      </c>
      <c r="Y187" s="49">
        <v>0</v>
      </c>
      <c r="Z187" s="49">
        <v>0</v>
      </c>
      <c r="AA187" s="71">
        <v>187</v>
      </c>
      <c r="AB187" s="71"/>
      <c r="AC187" s="72"/>
      <c r="AD187" s="78" t="s">
        <v>1420</v>
      </c>
      <c r="AE187" s="78">
        <v>1069</v>
      </c>
      <c r="AF187" s="78">
        <v>9796</v>
      </c>
      <c r="AG187" s="78">
        <v>8765</v>
      </c>
      <c r="AH187" s="78">
        <v>20471</v>
      </c>
      <c r="AI187" s="78"/>
      <c r="AJ187" s="78" t="s">
        <v>1597</v>
      </c>
      <c r="AK187" s="78" t="s">
        <v>1179</v>
      </c>
      <c r="AL187" s="83" t="s">
        <v>1835</v>
      </c>
      <c r="AM187" s="78"/>
      <c r="AN187" s="80">
        <v>39675.05105324074</v>
      </c>
      <c r="AO187" s="83" t="s">
        <v>2017</v>
      </c>
      <c r="AP187" s="78" t="b">
        <v>0</v>
      </c>
      <c r="AQ187" s="78" t="b">
        <v>0</v>
      </c>
      <c r="AR187" s="78" t="b">
        <v>1</v>
      </c>
      <c r="AS187" s="78" t="s">
        <v>1154</v>
      </c>
      <c r="AT187" s="78">
        <v>346</v>
      </c>
      <c r="AU187" s="83" t="s">
        <v>2034</v>
      </c>
      <c r="AV187" s="78" t="b">
        <v>1</v>
      </c>
      <c r="AW187" s="78" t="s">
        <v>2193</v>
      </c>
      <c r="AX187" s="83" t="s">
        <v>2378</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398</v>
      </c>
      <c r="B188" s="65"/>
      <c r="C188" s="65" t="s">
        <v>64</v>
      </c>
      <c r="D188" s="66">
        <v>162.05315358006797</v>
      </c>
      <c r="E188" s="68"/>
      <c r="F188" s="100" t="s">
        <v>2189</v>
      </c>
      <c r="G188" s="65"/>
      <c r="H188" s="69" t="s">
        <v>398</v>
      </c>
      <c r="I188" s="70"/>
      <c r="J188" s="70"/>
      <c r="K188" s="69" t="s">
        <v>2569</v>
      </c>
      <c r="L188" s="73">
        <v>1</v>
      </c>
      <c r="M188" s="74">
        <v>1704.9598388671875</v>
      </c>
      <c r="N188" s="74">
        <v>4571.42578125</v>
      </c>
      <c r="O188" s="75"/>
      <c r="P188" s="76"/>
      <c r="Q188" s="76"/>
      <c r="R188" s="86"/>
      <c r="S188" s="48">
        <v>1</v>
      </c>
      <c r="T188" s="48">
        <v>0</v>
      </c>
      <c r="U188" s="49">
        <v>0</v>
      </c>
      <c r="V188" s="49">
        <v>0.002439</v>
      </c>
      <c r="W188" s="49">
        <v>0.005697</v>
      </c>
      <c r="X188" s="49">
        <v>0.482105</v>
      </c>
      <c r="Y188" s="49">
        <v>0</v>
      </c>
      <c r="Z188" s="49">
        <v>0</v>
      </c>
      <c r="AA188" s="71">
        <v>188</v>
      </c>
      <c r="AB188" s="71"/>
      <c r="AC188" s="72"/>
      <c r="AD188" s="78" t="s">
        <v>1421</v>
      </c>
      <c r="AE188" s="78">
        <v>1235</v>
      </c>
      <c r="AF188" s="78">
        <v>327</v>
      </c>
      <c r="AG188" s="78">
        <v>10337</v>
      </c>
      <c r="AH188" s="78">
        <v>16</v>
      </c>
      <c r="AI188" s="78">
        <v>-28800</v>
      </c>
      <c r="AJ188" s="78" t="s">
        <v>1598</v>
      </c>
      <c r="AK188" s="78"/>
      <c r="AL188" s="83" t="s">
        <v>1836</v>
      </c>
      <c r="AM188" s="78" t="s">
        <v>1847</v>
      </c>
      <c r="AN188" s="80">
        <v>39869.3983912037</v>
      </c>
      <c r="AO188" s="78"/>
      <c r="AP188" s="78" t="b">
        <v>1</v>
      </c>
      <c r="AQ188" s="78" t="b">
        <v>0</v>
      </c>
      <c r="AR188" s="78" t="b">
        <v>0</v>
      </c>
      <c r="AS188" s="78" t="s">
        <v>1154</v>
      </c>
      <c r="AT188" s="78">
        <v>8</v>
      </c>
      <c r="AU188" s="83" t="s">
        <v>2023</v>
      </c>
      <c r="AV188" s="78" t="b">
        <v>0</v>
      </c>
      <c r="AW188" s="78" t="s">
        <v>2193</v>
      </c>
      <c r="AX188" s="83" t="s">
        <v>2379</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399</v>
      </c>
      <c r="B189" s="65"/>
      <c r="C189" s="65" t="s">
        <v>64</v>
      </c>
      <c r="D189" s="66">
        <v>166.01366421724327</v>
      </c>
      <c r="E189" s="68"/>
      <c r="F189" s="100" t="s">
        <v>2190</v>
      </c>
      <c r="G189" s="65"/>
      <c r="H189" s="69" t="s">
        <v>399</v>
      </c>
      <c r="I189" s="70"/>
      <c r="J189" s="70"/>
      <c r="K189" s="69" t="s">
        <v>2570</v>
      </c>
      <c r="L189" s="73">
        <v>1</v>
      </c>
      <c r="M189" s="74">
        <v>1386.98486328125</v>
      </c>
      <c r="N189" s="74">
        <v>5769.490234375</v>
      </c>
      <c r="O189" s="75"/>
      <c r="P189" s="76"/>
      <c r="Q189" s="76"/>
      <c r="R189" s="86"/>
      <c r="S189" s="48">
        <v>1</v>
      </c>
      <c r="T189" s="48">
        <v>0</v>
      </c>
      <c r="U189" s="49">
        <v>0</v>
      </c>
      <c r="V189" s="49">
        <v>0.002439</v>
      </c>
      <c r="W189" s="49">
        <v>0.005697</v>
      </c>
      <c r="X189" s="49">
        <v>0.482105</v>
      </c>
      <c r="Y189" s="49">
        <v>0</v>
      </c>
      <c r="Z189" s="49">
        <v>0</v>
      </c>
      <c r="AA189" s="71">
        <v>189</v>
      </c>
      <c r="AB189" s="71"/>
      <c r="AC189" s="72"/>
      <c r="AD189" s="78" t="s">
        <v>1422</v>
      </c>
      <c r="AE189" s="78">
        <v>763</v>
      </c>
      <c r="AF189" s="78">
        <v>24692</v>
      </c>
      <c r="AG189" s="78">
        <v>4532</v>
      </c>
      <c r="AH189" s="78">
        <v>9154</v>
      </c>
      <c r="AI189" s="78"/>
      <c r="AJ189" s="78" t="s">
        <v>1599</v>
      </c>
      <c r="AK189" s="78" t="s">
        <v>1702</v>
      </c>
      <c r="AL189" s="83" t="s">
        <v>1837</v>
      </c>
      <c r="AM189" s="78"/>
      <c r="AN189" s="80">
        <v>43195.656805555554</v>
      </c>
      <c r="AO189" s="83" t="s">
        <v>2018</v>
      </c>
      <c r="AP189" s="78" t="b">
        <v>1</v>
      </c>
      <c r="AQ189" s="78" t="b">
        <v>0</v>
      </c>
      <c r="AR189" s="78" t="b">
        <v>0</v>
      </c>
      <c r="AS189" s="78" t="s">
        <v>1154</v>
      </c>
      <c r="AT189" s="78">
        <v>91</v>
      </c>
      <c r="AU189" s="78"/>
      <c r="AV189" s="78" t="b">
        <v>0</v>
      </c>
      <c r="AW189" s="78" t="s">
        <v>2193</v>
      </c>
      <c r="AX189" s="83" t="s">
        <v>2380</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400</v>
      </c>
      <c r="B190" s="65"/>
      <c r="C190" s="65" t="s">
        <v>64</v>
      </c>
      <c r="D190" s="66">
        <v>180.37520888441804</v>
      </c>
      <c r="E190" s="68"/>
      <c r="F190" s="100" t="s">
        <v>2191</v>
      </c>
      <c r="G190" s="65"/>
      <c r="H190" s="69" t="s">
        <v>400</v>
      </c>
      <c r="I190" s="70"/>
      <c r="J190" s="70"/>
      <c r="K190" s="69" t="s">
        <v>2571</v>
      </c>
      <c r="L190" s="73">
        <v>1</v>
      </c>
      <c r="M190" s="74">
        <v>1919.2225341796875</v>
      </c>
      <c r="N190" s="74">
        <v>852.9291381835938</v>
      </c>
      <c r="O190" s="75"/>
      <c r="P190" s="76"/>
      <c r="Q190" s="76"/>
      <c r="R190" s="86"/>
      <c r="S190" s="48">
        <v>1</v>
      </c>
      <c r="T190" s="48">
        <v>0</v>
      </c>
      <c r="U190" s="49">
        <v>0</v>
      </c>
      <c r="V190" s="49">
        <v>0.002439</v>
      </c>
      <c r="W190" s="49">
        <v>0.005697</v>
      </c>
      <c r="X190" s="49">
        <v>0.482105</v>
      </c>
      <c r="Y190" s="49">
        <v>0</v>
      </c>
      <c r="Z190" s="49">
        <v>0</v>
      </c>
      <c r="AA190" s="71">
        <v>190</v>
      </c>
      <c r="AB190" s="71"/>
      <c r="AC190" s="72"/>
      <c r="AD190" s="78" t="s">
        <v>1423</v>
      </c>
      <c r="AE190" s="78">
        <v>300</v>
      </c>
      <c r="AF190" s="78">
        <v>113044</v>
      </c>
      <c r="AG190" s="78">
        <v>8468</v>
      </c>
      <c r="AH190" s="78">
        <v>6978</v>
      </c>
      <c r="AI190" s="78"/>
      <c r="AJ190" s="78" t="s">
        <v>1600</v>
      </c>
      <c r="AK190" s="78"/>
      <c r="AL190" s="83" t="s">
        <v>1838</v>
      </c>
      <c r="AM190" s="78"/>
      <c r="AN190" s="80">
        <v>40681.92738425926</v>
      </c>
      <c r="AO190" s="83" t="s">
        <v>2019</v>
      </c>
      <c r="AP190" s="78" t="b">
        <v>0</v>
      </c>
      <c r="AQ190" s="78" t="b">
        <v>0</v>
      </c>
      <c r="AR190" s="78" t="b">
        <v>1</v>
      </c>
      <c r="AS190" s="78" t="s">
        <v>1154</v>
      </c>
      <c r="AT190" s="78">
        <v>510</v>
      </c>
      <c r="AU190" s="83" t="s">
        <v>2023</v>
      </c>
      <c r="AV190" s="78" t="b">
        <v>1</v>
      </c>
      <c r="AW190" s="78" t="s">
        <v>2193</v>
      </c>
      <c r="AX190" s="83" t="s">
        <v>2381</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87" t="s">
        <v>253</v>
      </c>
      <c r="B191" s="88"/>
      <c r="C191" s="88" t="s">
        <v>64</v>
      </c>
      <c r="D191" s="89">
        <v>162.13101463466296</v>
      </c>
      <c r="E191" s="90"/>
      <c r="F191" s="101" t="s">
        <v>644</v>
      </c>
      <c r="G191" s="88"/>
      <c r="H191" s="91" t="s">
        <v>253</v>
      </c>
      <c r="I191" s="92"/>
      <c r="J191" s="92"/>
      <c r="K191" s="91" t="s">
        <v>2572</v>
      </c>
      <c r="L191" s="93">
        <v>1</v>
      </c>
      <c r="M191" s="94">
        <v>6742.7822265625</v>
      </c>
      <c r="N191" s="94">
        <v>1966.50244140625</v>
      </c>
      <c r="O191" s="95"/>
      <c r="P191" s="96"/>
      <c r="Q191" s="96"/>
      <c r="R191" s="97"/>
      <c r="S191" s="48">
        <v>0</v>
      </c>
      <c r="T191" s="48">
        <v>2</v>
      </c>
      <c r="U191" s="49">
        <v>0</v>
      </c>
      <c r="V191" s="49">
        <v>0.002445</v>
      </c>
      <c r="W191" s="49">
        <v>0.006283</v>
      </c>
      <c r="X191" s="49">
        <v>0.787553</v>
      </c>
      <c r="Y191" s="49">
        <v>1</v>
      </c>
      <c r="Z191" s="49">
        <v>0</v>
      </c>
      <c r="AA191" s="98">
        <v>191</v>
      </c>
      <c r="AB191" s="98"/>
      <c r="AC191" s="99"/>
      <c r="AD191" s="78" t="s">
        <v>1424</v>
      </c>
      <c r="AE191" s="78">
        <v>1152</v>
      </c>
      <c r="AF191" s="78">
        <v>806</v>
      </c>
      <c r="AG191" s="78">
        <v>8193</v>
      </c>
      <c r="AH191" s="78">
        <v>23476</v>
      </c>
      <c r="AI191" s="78"/>
      <c r="AJ191" s="78" t="s">
        <v>1601</v>
      </c>
      <c r="AK191" s="78" t="s">
        <v>1703</v>
      </c>
      <c r="AL191" s="83" t="s">
        <v>1839</v>
      </c>
      <c r="AM191" s="78"/>
      <c r="AN191" s="80">
        <v>39395.23746527778</v>
      </c>
      <c r="AO191" s="83" t="s">
        <v>2020</v>
      </c>
      <c r="AP191" s="78" t="b">
        <v>0</v>
      </c>
      <c r="AQ191" s="78" t="b">
        <v>0</v>
      </c>
      <c r="AR191" s="78" t="b">
        <v>1</v>
      </c>
      <c r="AS191" s="78" t="s">
        <v>1154</v>
      </c>
      <c r="AT191" s="78">
        <v>27</v>
      </c>
      <c r="AU191" s="83" t="s">
        <v>2036</v>
      </c>
      <c r="AV191" s="78" t="b">
        <v>0</v>
      </c>
      <c r="AW191" s="78" t="s">
        <v>2193</v>
      </c>
      <c r="AX191" s="83" t="s">
        <v>2382</v>
      </c>
      <c r="AY191" s="78" t="s">
        <v>66</v>
      </c>
      <c r="AZ191" s="78" t="str">
        <f>REPLACE(INDEX(GroupVertices[Group],MATCH(Vertices[[#This Row],[Vertex]],GroupVertices[Vertex],0)),1,1,"")</f>
        <v>4</v>
      </c>
      <c r="BA191" s="48"/>
      <c r="BB191" s="48"/>
      <c r="BC191" s="48"/>
      <c r="BD191" s="48"/>
      <c r="BE191" s="48"/>
      <c r="BF191" s="48"/>
      <c r="BG191" s="120" t="s">
        <v>2924</v>
      </c>
      <c r="BH191" s="120" t="s">
        <v>2924</v>
      </c>
      <c r="BI191" s="120" t="s">
        <v>2963</v>
      </c>
      <c r="BJ191" s="120" t="s">
        <v>2963</v>
      </c>
      <c r="BK191" s="120">
        <v>0</v>
      </c>
      <c r="BL191" s="123">
        <v>0</v>
      </c>
      <c r="BM191" s="120">
        <v>0</v>
      </c>
      <c r="BN191" s="123">
        <v>0</v>
      </c>
      <c r="BO191" s="120">
        <v>0</v>
      </c>
      <c r="BP191" s="123">
        <v>0</v>
      </c>
      <c r="BQ191" s="120">
        <v>3</v>
      </c>
      <c r="BR191" s="123">
        <v>100</v>
      </c>
      <c r="BS191" s="120">
        <v>3</v>
      </c>
      <c r="BT191" s="2"/>
      <c r="BU191" s="3"/>
      <c r="BV191" s="3"/>
      <c r="BW191" s="3"/>
      <c r="BX191" s="3"/>
    </row>
    <row r="192" spans="1:76" ht="15">
      <c r="A192" s="87" t="s">
        <v>1217</v>
      </c>
      <c r="B192" s="88"/>
      <c r="C192" s="88" t="s">
        <v>64</v>
      </c>
      <c r="D192" s="89">
        <v>185.28045532390252</v>
      </c>
      <c r="E192" s="90"/>
      <c r="F192" s="101" t="s">
        <v>2192</v>
      </c>
      <c r="G192" s="88" t="s">
        <v>51</v>
      </c>
      <c r="H192" s="91" t="s">
        <v>1217</v>
      </c>
      <c r="I192" s="92"/>
      <c r="J192" s="92"/>
      <c r="K192" s="91" t="s">
        <v>2573</v>
      </c>
      <c r="L192" s="93">
        <v>1</v>
      </c>
      <c r="M192" s="94">
        <v>9722.875</v>
      </c>
      <c r="N192" s="94">
        <v>876.3829345703125</v>
      </c>
      <c r="O192" s="95"/>
      <c r="P192" s="96"/>
      <c r="Q192" s="96"/>
      <c r="R192" s="97"/>
      <c r="S192" s="48">
        <v>0</v>
      </c>
      <c r="T192" s="48">
        <v>0</v>
      </c>
      <c r="U192" s="49">
        <v>0</v>
      </c>
      <c r="V192" s="49">
        <v>0</v>
      </c>
      <c r="W192" s="49">
        <v>0</v>
      </c>
      <c r="X192" s="49">
        <v>0</v>
      </c>
      <c r="Y192" s="49">
        <v>0</v>
      </c>
      <c r="Z192" s="49" t="s">
        <v>3186</v>
      </c>
      <c r="AA192" s="98">
        <v>192</v>
      </c>
      <c r="AB192" s="98"/>
      <c r="AC192" s="99"/>
      <c r="AD192" s="78" t="s">
        <v>1425</v>
      </c>
      <c r="AE192" s="78">
        <v>294</v>
      </c>
      <c r="AF192" s="78">
        <v>143221</v>
      </c>
      <c r="AG192" s="78">
        <v>14564</v>
      </c>
      <c r="AH192" s="78">
        <v>722</v>
      </c>
      <c r="AI192" s="78"/>
      <c r="AJ192" s="78" t="s">
        <v>1602</v>
      </c>
      <c r="AK192" s="78" t="s">
        <v>1704</v>
      </c>
      <c r="AL192" s="83" t="s">
        <v>1840</v>
      </c>
      <c r="AM192" s="78"/>
      <c r="AN192" s="80">
        <v>39152.75413194444</v>
      </c>
      <c r="AO192" s="78"/>
      <c r="AP192" s="78" t="b">
        <v>0</v>
      </c>
      <c r="AQ192" s="78" t="b">
        <v>0</v>
      </c>
      <c r="AR192" s="78" t="b">
        <v>0</v>
      </c>
      <c r="AS192" s="78" t="s">
        <v>1154</v>
      </c>
      <c r="AT192" s="78">
        <v>2025</v>
      </c>
      <c r="AU192" s="83" t="s">
        <v>2023</v>
      </c>
      <c r="AV192" s="78" t="b">
        <v>0</v>
      </c>
      <c r="AW192" s="78" t="s">
        <v>2193</v>
      </c>
      <c r="AX192" s="83" t="s">
        <v>2383</v>
      </c>
      <c r="AY192" s="78" t="s">
        <v>65</v>
      </c>
      <c r="AZ192" s="78" t="str">
        <f>REPLACE(INDEX(GroupVertices[Group],MATCH(Vertices[[#This Row],[Vertex]],GroupVertices[Vertex],0)),1,1,"")</f>
        <v>15</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hyperlinks>
    <hyperlink ref="AJ55" r:id="rId1" display="http://sleauxmeaux.com/"/>
    <hyperlink ref="AL4" r:id="rId2" display="https://t.co/WehanqAU9Q"/>
    <hyperlink ref="AL5" r:id="rId3" display="https://t.co/8ddaaCIdOI"/>
    <hyperlink ref="AL6" r:id="rId4" display="https://t.co/tj4BfeZ7s4"/>
    <hyperlink ref="AL8" r:id="rId5" display="https://linktr.ee/the_high_finance_show"/>
    <hyperlink ref="AL9" r:id="rId6" display="http://www.eugenemonroe.com/"/>
    <hyperlink ref="AL10" r:id="rId7" display="http://www.instagram.com/missamanda1895"/>
    <hyperlink ref="AL11" r:id="rId8" display="https://t.co/bIDNgPAW26"/>
    <hyperlink ref="AL12" r:id="rId9" display="http://www.gnash.us/we"/>
    <hyperlink ref="AL13" r:id="rId10" display="https://www.amazon.com/Friendly-Fire-Ditching-Pills-Lighting/dp/0692137696/ref=sr_1_1?ie=UTF8&amp;qid=15"/>
    <hyperlink ref="AL14" r:id="rId11" display="http://www.ornorml.org/"/>
    <hyperlink ref="AL15" r:id="rId12" display="https://t.co/Xf1zvgDtnx"/>
    <hyperlink ref="AL18" r:id="rId13" display="https://viceland.com/"/>
    <hyperlink ref="AL19" r:id="rId14" display="http://t.co/ynuk0xrVyG"/>
    <hyperlink ref="AL21" r:id="rId15" display="https://armyofpotheads.com/"/>
    <hyperlink ref="AL23" r:id="rId16" display="https://www.instagram.com/420.cannilive/"/>
    <hyperlink ref="AL24" r:id="rId17" display="http://www.massroots.com/"/>
    <hyperlink ref="AL25" r:id="rId18" display="http://www.cannabisculture.com/"/>
    <hyperlink ref="AL26" r:id="rId19" display="http://bit.ly/BeyondBudsNG"/>
    <hyperlink ref="AL28" r:id="rId20" display="http://t.co/2czJ3uqz6s"/>
    <hyperlink ref="AL29" r:id="rId21" display="https://t.co/HZgsfWuOPN"/>
    <hyperlink ref="AL30" r:id="rId22" display="http://www.cherylshuman.com/"/>
    <hyperlink ref="AL33" r:id="rId23" display="http://www.swearnet.com/"/>
    <hyperlink ref="AL35" r:id="rId24" display="http://kathygriffin.com/"/>
    <hyperlink ref="AL36" r:id="rId25" display="http://www.youtube.com/watch?v=eV3TsEsfvl4"/>
    <hyperlink ref="AL40" r:id="rId26" display="https://t.co/LCQXTggshF"/>
    <hyperlink ref="AL41" r:id="rId27" display="http://giftsforgamersandgeeks.com/"/>
    <hyperlink ref="AL44" r:id="rId28" display="http://www.badmaashla.com/"/>
    <hyperlink ref="AL47" r:id="rId29" display="http://www.powerpraisedeliverance.org/"/>
    <hyperlink ref="AL48" r:id="rId30" display="http://www.andyjuett.com/"/>
    <hyperlink ref="AL49" r:id="rId31" display="https://t.co/Sfr90h8gbU"/>
    <hyperlink ref="AL50" r:id="rId32" display="https://t.co/B5tblayD7Q"/>
    <hyperlink ref="AL53" r:id="rId33" display="https://t.co/tvY4Wqx2Bl"/>
    <hyperlink ref="AL54" r:id="rId34" display="http://steemit.com/@offgridlife"/>
    <hyperlink ref="AL55" r:id="rId35" display="http://sleauxmeaux.com/"/>
    <hyperlink ref="AL56" r:id="rId36" display="http://dailydank.club/"/>
    <hyperlink ref="AL57" r:id="rId37" display="http://cloudcreamery.co/"/>
    <hyperlink ref="AL59" r:id="rId38" display="https://bit.ly/2P0V1gc"/>
    <hyperlink ref="AL60" r:id="rId39" display="http://www.joerogan.net/"/>
    <hyperlink ref="AL61" r:id="rId40" display="https://t.co/i2r08tt0Qa"/>
    <hyperlink ref="AL62" r:id="rId41" display="https://t.co/7d1ptiH96e"/>
    <hyperlink ref="AL63" r:id="rId42" display="https://infusedhealth.com/"/>
    <hyperlink ref="AL64" r:id="rId43" display="http://www.norml.org/"/>
    <hyperlink ref="AL65" r:id="rId44" display="http://aaronherzberg.com/"/>
    <hyperlink ref="AL66" r:id="rId45" display="http://www.simplypure.com/"/>
    <hyperlink ref="AL67" r:id="rId46" display="https://t.co/TOlC9YadhB"/>
    <hyperlink ref="AL70" r:id="rId47" display="https://tradgard.in/"/>
    <hyperlink ref="AL73" r:id="rId48" display="http://www.country965.com/shows/dave-cohen"/>
    <hyperlink ref="AL74" r:id="rId49" display="http://bit.ly/BitterLikeMe"/>
    <hyperlink ref="AL75" r:id="rId50" display="https://t.co/K650ibo8YQ"/>
    <hyperlink ref="AL76" r:id="rId51" display="https://open.spotify.com/album/6UbP35FXKZMz6QWVmZLOMG?si=FcK68LIVT5eQ6bQIgEqQog"/>
    <hyperlink ref="AL77" r:id="rId52" display="https://t.co/vB6wwy8tzR"/>
    <hyperlink ref="AL78" r:id="rId53" display="https://www.facebook.com/pages/Maurice-LaMarche/143246355757663?fref=ts"/>
    <hyperlink ref="AL79" r:id="rId54" display="https://t.co/4T6edvxL4G"/>
    <hyperlink ref="AL81" r:id="rId55" display="http://cloudcreamery.co/"/>
    <hyperlink ref="AL83" r:id="rId56" display="http://www.joesasto.com/"/>
    <hyperlink ref="AL84" r:id="rId57" display="https://www.amazon.com/Choose-Your-Disaster-Dana-Schwartz/dp/1478970391"/>
    <hyperlink ref="AL85" r:id="rId58" display="https://www.amazon.com/L-Mexicano-Bill-Esparza/dp/1945551003"/>
    <hyperlink ref="AL86" r:id="rId59" display="http://la.eater.com/"/>
    <hyperlink ref="AL87" r:id="rId60" display="https://t.co/qPyJSbYVfV"/>
    <hyperlink ref="AL88" r:id="rId61" display="https://www.facebook.com/kpelton"/>
    <hyperlink ref="AL90" r:id="rId62" display="http://mikeeagle.net/"/>
    <hyperlink ref="AL94" r:id="rId63" display="http://youtube.com/sarahsilverman"/>
    <hyperlink ref="AL96" r:id="rId64" display="https://t.co/cCrovRERaN"/>
    <hyperlink ref="AL97" r:id="rId65" display="https://t.co/zbk6AGOnwz"/>
    <hyperlink ref="AL99" r:id="rId66" display="http://www.instagram.com/realDonaldTrump"/>
    <hyperlink ref="AL100" r:id="rId67" display="https://t.co/kwt2oWU17I"/>
    <hyperlink ref="AL103" r:id="rId68" display="http://packtothefuture.com/"/>
    <hyperlink ref="AL104" r:id="rId69" display="https://t.co/JNH1yy51Ht"/>
    <hyperlink ref="AL105" r:id="rId70" display="http://instagram.com/carolineoncrack"/>
    <hyperlink ref="AL106" r:id="rId71" display="http://cash.me/$McBeardFace"/>
    <hyperlink ref="AL108" r:id="rId72" display="https://www.sephora.com/"/>
    <hyperlink ref="AL109" r:id="rId73" display="http://www.theherbalcult.com/"/>
    <hyperlink ref="AL110" r:id="rId74" display="https://www.instagram.com/thatbilloakley"/>
    <hyperlink ref="AL111" r:id="rId75" display="http://t.co/RpsUP4wyCh"/>
    <hyperlink ref="AL113" r:id="rId76" display="http://t.co/p2hxOGyig4"/>
    <hyperlink ref="AL115" r:id="rId77" display="https://en.wikipedia.org/wiki/Josh_Weinstein"/>
    <hyperlink ref="AL116" r:id="rId78" display="http://www.johnhodgman.com/"/>
    <hyperlink ref="AL117" r:id="rId79" display="https://t.co/WfjhfWLlRv"/>
    <hyperlink ref="AL118" r:id="rId80" display="https://t.co/jOuEcpI2gb"/>
    <hyperlink ref="AL119" r:id="rId81" display="https://t.co/8ooO97fFAS"/>
    <hyperlink ref="AL120" r:id="rId82" display="https://www.patreon.com/doughboys"/>
    <hyperlink ref="AL122" r:id="rId83" display="https://itunes.apple.com/us/podcast/how-to-be-a-person/id1004161297?mt=2"/>
    <hyperlink ref="AL123" r:id="rId84" display="https://t.co/zgayJGbziK"/>
    <hyperlink ref="AL124" r:id="rId85" display="https://t.co/jl4XR1kxQz"/>
    <hyperlink ref="AL125" r:id="rId86" display="http://nba.com/"/>
    <hyperlink ref="AL126" r:id="rId87" display="http://mattgourley.com/"/>
    <hyperlink ref="AL127" r:id="rId88" display="http://www.paulftompkins.com/"/>
    <hyperlink ref="AL128" r:id="rId89" display="https://en.m.wikipedia.org/wiki/Emoluments_Clause"/>
    <hyperlink ref="AL129" r:id="rId90" display="https://t.co/3or88vLaSX"/>
    <hyperlink ref="AL130" r:id="rId91" display="http://t.co/Mn25Y2YTMX"/>
    <hyperlink ref="AL131" r:id="rId92" display="http://t.co/SEdtiNvuoW"/>
    <hyperlink ref="AL132" r:id="rId93" display="https://itunes.apple.com/us/podcast/air-jordan-a-food-podcast/id1437334078?mt=2"/>
    <hyperlink ref="AL133" r:id="rId94" display="http://www.joelmchale.com/"/>
    <hyperlink ref="AL134" r:id="rId95" display="http://daboswinney.com/"/>
    <hyperlink ref="AL135" r:id="rId96" display="https://t.co/VJI8avMedS"/>
    <hyperlink ref="AL136" r:id="rId97" display="https://t.co/JPgTm3doci"/>
    <hyperlink ref="AL137" r:id="rId98" display="https://t.co/TXoF7iVRAR"/>
    <hyperlink ref="AL138" r:id="rId99" display="http://www.facebook.com/people/Boots-Riley/520078663"/>
    <hyperlink ref="AL140" r:id="rId100" display="http://gabrus.com/"/>
    <hyperlink ref="AL141" r:id="rId101" display="https://t.co/7LMk60MhBI"/>
    <hyperlink ref="AL142" r:id="rId102" display="https://t.co/wyOVgSLgBV"/>
    <hyperlink ref="AL143" r:id="rId103" display="http://swalwell.house.gov/"/>
    <hyperlink ref="AL144" r:id="rId104" display="https://www.youtube.com/results?search_query=THE+KID+MERO"/>
    <hyperlink ref="AL145" r:id="rId105" display="http://freedarko.blogspot.com/"/>
    <hyperlink ref="AL146" r:id="rId106" display="https://t.co/lsBk5OoKsR"/>
    <hyperlink ref="AL147" r:id="rId107" display="http://www.ronfunches.com/"/>
    <hyperlink ref="AL148" r:id="rId108" display="https://t.co/H8XMVMFDQd"/>
    <hyperlink ref="AL149" r:id="rId109" display="https://theathletic.com/author/michael-lee/"/>
    <hyperlink ref="AL150" r:id="rId110" display="http://www.barstoolsports.com/"/>
    <hyperlink ref="AL151" r:id="rId111" display="https://t.co/aJXuuF1IKl"/>
    <hyperlink ref="AL152" r:id="rId112" display="https://t.co/CkOqOqYx0l"/>
    <hyperlink ref="AL155" r:id="rId113" display="https://tinyurl.com/ycj7scgt"/>
    <hyperlink ref="AL156" r:id="rId114" display="http://www.juliemcdowall.com/"/>
    <hyperlink ref="AL157" r:id="rId115" display="https://twitch.tv/vanbrand"/>
    <hyperlink ref="AL158" r:id="rId116" display="http://www.jakeandamir.com/"/>
    <hyperlink ref="AL159" r:id="rId117" display="https://t.co/qZxife7TX3"/>
    <hyperlink ref="AL160" r:id="rId118" display="http://instagram.com/digbymustache"/>
    <hyperlink ref="AL162" r:id="rId119" display="https://www.instagram.com/mollyjongfast/?hl=en"/>
    <hyperlink ref="AL163" r:id="rId120" display="http://www.imdb.com/name/nm6345142/"/>
    <hyperlink ref="AL165" r:id="rId121" display="http://t.co/EDeMQhnnqT"/>
    <hyperlink ref="AL166" r:id="rId122" display="http://www.earwolf.com/show/how-did-this-get-made/"/>
    <hyperlink ref="AL167" r:id="rId123" display="http://www.paulscheer.com/"/>
    <hyperlink ref="AL168" r:id="rId124" display="https://t.co/d8ek4QZH0i"/>
    <hyperlink ref="AL170" r:id="rId125" display="https://t.co/AjLPKgm0Fh"/>
    <hyperlink ref="AL171" r:id="rId126" display="https://www.instagram.com/world_wide_wob/"/>
    <hyperlink ref="AL174" r:id="rId127" display="https://www.instagram.com/mattoswaltva/"/>
    <hyperlink ref="AL175" r:id="rId128" display="http://weirdal.com/"/>
    <hyperlink ref="AL177" r:id="rId129" display="https://t.co/Zvk8ZQ9FTN"/>
    <hyperlink ref="AL178" r:id="rId130" display="https://t.co/C7Jqp9zGZV"/>
    <hyperlink ref="AL179" r:id="rId131" display="http://uproxx.com/filmdrunk/"/>
    <hyperlink ref="AL182" r:id="rId132" display="http://www.justinling.ca/"/>
    <hyperlink ref="AL183" r:id="rId133" display="https://t.co/C7Jqp9zGZV"/>
    <hyperlink ref="AL184" r:id="rId134" display="https://www.youtube.com/user/bklinger62"/>
    <hyperlink ref="AL187" r:id="rId135" display="https://t.co/huol2AhtTI"/>
    <hyperlink ref="AL188" r:id="rId136" display="http://t.co/8UB3G9dS"/>
    <hyperlink ref="AL189" r:id="rId137" display="https://t.co/WLR4RN8aI2"/>
    <hyperlink ref="AL190" r:id="rId138" display="https://t.co/R808uppUf0"/>
    <hyperlink ref="AL191" r:id="rId139" display="http://www.hitimewine.net/"/>
    <hyperlink ref="AL192" r:id="rId140" display="https://t.co/GwZtWimRHf"/>
    <hyperlink ref="AO3" r:id="rId141" display="https://pbs.twimg.com/profile_banners/957580179861274625/1517187243"/>
    <hyperlink ref="AO4" r:id="rId142" display="https://pbs.twimg.com/profile_banners/4815322763/1503736124"/>
    <hyperlink ref="AO5" r:id="rId143" display="https://pbs.twimg.com/profile_banners/26074296/1543457203"/>
    <hyperlink ref="AO6" r:id="rId144" display="https://pbs.twimg.com/profile_banners/1311502922/1492836195"/>
    <hyperlink ref="AO7" r:id="rId145" display="https://pbs.twimg.com/profile_banners/1016509786924306432/1542650376"/>
    <hyperlink ref="AO8" r:id="rId146" display="https://pbs.twimg.com/profile_banners/1049301299882332162/1539008133"/>
    <hyperlink ref="AO9" r:id="rId147" display="https://pbs.twimg.com/profile_banners/134930954/1478117996"/>
    <hyperlink ref="AO10" r:id="rId148" display="https://pbs.twimg.com/profile_banners/968189958040190976/1519766122"/>
    <hyperlink ref="AO11" r:id="rId149" display="https://pbs.twimg.com/profile_banners/15532987/1531456073"/>
    <hyperlink ref="AO12" r:id="rId150" display="https://pbs.twimg.com/profile_banners/30092973/1547232475"/>
    <hyperlink ref="AO13" r:id="rId151" display="https://pbs.twimg.com/profile_banners/99961254/1520617751"/>
    <hyperlink ref="AO14" r:id="rId152" display="https://pbs.twimg.com/profile_banners/83951545/1519867612"/>
    <hyperlink ref="AO15" r:id="rId153" display="https://pbs.twimg.com/profile_banners/16668573/1509033561"/>
    <hyperlink ref="AO16" r:id="rId154" display="https://pbs.twimg.com/profile_banners/894333769020256261/1542933062"/>
    <hyperlink ref="AO17" r:id="rId155" display="https://pbs.twimg.com/profile_banners/80706281/1505235424"/>
    <hyperlink ref="AO18" r:id="rId156" display="https://pbs.twimg.com/profile_banners/3806553495/1548862676"/>
    <hyperlink ref="AO19" r:id="rId157" display="https://pbs.twimg.com/profile_banners/23818581/1546899098"/>
    <hyperlink ref="AO20" r:id="rId158" display="https://pbs.twimg.com/profile_banners/20647266/1523291405"/>
    <hyperlink ref="AO21" r:id="rId159" display="https://pbs.twimg.com/profile_banners/2205689113/1486846437"/>
    <hyperlink ref="AO22" r:id="rId160" display="https://pbs.twimg.com/profile_banners/364369195/1400986173"/>
    <hyperlink ref="AO23" r:id="rId161" display="https://pbs.twimg.com/profile_banners/293250004/1520421048"/>
    <hyperlink ref="AO24" r:id="rId162" display="https://pbs.twimg.com/profile_banners/451636774/1501004903"/>
    <hyperlink ref="AO25" r:id="rId163" display="https://pbs.twimg.com/profile_banners/27785451/1487751535"/>
    <hyperlink ref="AO26" r:id="rId164" display="https://pbs.twimg.com/profile_banners/19559148/1548452838"/>
    <hyperlink ref="AO27" r:id="rId165" display="https://pbs.twimg.com/profile_banners/26127640/1549140059"/>
    <hyperlink ref="AO29" r:id="rId166" display="https://pbs.twimg.com/profile_banners/603901726/1524100655"/>
    <hyperlink ref="AO30" r:id="rId167" display="https://pbs.twimg.com/profile_banners/15138829/1504768798"/>
    <hyperlink ref="AO31" r:id="rId168" display="https://pbs.twimg.com/profile_banners/105347801/1481656463"/>
    <hyperlink ref="AO32" r:id="rId169" display="https://pbs.twimg.com/profile_banners/967356530214387712/1519474441"/>
    <hyperlink ref="AO33" r:id="rId170" display="https://pbs.twimg.com/profile_banners/412373159/1542062562"/>
    <hyperlink ref="AO34" r:id="rId171" display="https://pbs.twimg.com/profile_banners/1073047860260814848/1544675431"/>
    <hyperlink ref="AO35" r:id="rId172" display="https://pbs.twimg.com/profile_banners/21148293/1503853317"/>
    <hyperlink ref="AO36" r:id="rId173" display="https://pbs.twimg.com/profile_banners/28395645/1535745055"/>
    <hyperlink ref="AO38" r:id="rId174" display="https://pbs.twimg.com/profile_banners/2785800238/1426012165"/>
    <hyperlink ref="AO40" r:id="rId175" display="https://pbs.twimg.com/profile_banners/14750983/1544139654"/>
    <hyperlink ref="AO41" r:id="rId176" display="https://pbs.twimg.com/profile_banners/1017061068777107457/1547986993"/>
    <hyperlink ref="AO42" r:id="rId177" display="https://pbs.twimg.com/profile_banners/817459221272862721/1546372712"/>
    <hyperlink ref="AO43" r:id="rId178" display="https://pbs.twimg.com/profile_banners/960341766565187584/1517798869"/>
    <hyperlink ref="AO44" r:id="rId179" display="https://pbs.twimg.com/profile_banners/769960406/1470905746"/>
    <hyperlink ref="AO45" r:id="rId180" display="https://pbs.twimg.com/profile_banners/1003612642420969472/1530804663"/>
    <hyperlink ref="AO46" r:id="rId181" display="https://pbs.twimg.com/profile_banners/879555637281214464/1547184281"/>
    <hyperlink ref="AO47" r:id="rId182" display="https://pbs.twimg.com/profile_banners/1152683334/1490916123"/>
    <hyperlink ref="AO48" r:id="rId183" display="https://pbs.twimg.com/profile_banners/111514392/1541165198"/>
    <hyperlink ref="AO49" r:id="rId184" display="https://pbs.twimg.com/profile_banners/14504319/1424706014"/>
    <hyperlink ref="AO50" r:id="rId185" display="https://pbs.twimg.com/profile_banners/4344024914/1547895242"/>
    <hyperlink ref="AO51" r:id="rId186" display="https://pbs.twimg.com/profile_banners/65912265/1439348028"/>
    <hyperlink ref="AO54" r:id="rId187" display="https://pbs.twimg.com/profile_banners/14232408/1542408376"/>
    <hyperlink ref="AO55" r:id="rId188" display="https://pbs.twimg.com/profile_banners/706652435960324096/1457507880"/>
    <hyperlink ref="AO56" r:id="rId189" display="https://pbs.twimg.com/profile_banners/1363018068/1464942860"/>
    <hyperlink ref="AO58" r:id="rId190" display="https://pbs.twimg.com/profile_banners/193337431/1402063687"/>
    <hyperlink ref="AO60" r:id="rId191" display="https://pbs.twimg.com/profile_banners/18208354/1536958228"/>
    <hyperlink ref="AO61" r:id="rId192" display="https://pbs.twimg.com/profile_banners/28096105/1478388091"/>
    <hyperlink ref="AO62" r:id="rId193" display="https://pbs.twimg.com/profile_banners/35885940/1536361807"/>
    <hyperlink ref="AO63" r:id="rId194" display="https://pbs.twimg.com/profile_banners/19760382/1535266262"/>
    <hyperlink ref="AO64" r:id="rId195" display="https://pbs.twimg.com/profile_banners/17946398/1401806079"/>
    <hyperlink ref="AO65" r:id="rId196" display="https://pbs.twimg.com/profile_banners/2771557126/1478191997"/>
    <hyperlink ref="AO66" r:id="rId197" display="https://pbs.twimg.com/profile_banners/471996704/1501640063"/>
    <hyperlink ref="AO67" r:id="rId198" display="https://pbs.twimg.com/profile_banners/18170896/1423758375"/>
    <hyperlink ref="AO68" r:id="rId199" display="https://pbs.twimg.com/profile_banners/396883149/1421763698"/>
    <hyperlink ref="AO70" r:id="rId200" display="https://pbs.twimg.com/profile_banners/1020909924719603712/1548375531"/>
    <hyperlink ref="AO71" r:id="rId201" display="https://pbs.twimg.com/profile_banners/115275690/1367464927"/>
    <hyperlink ref="AO72" r:id="rId202" display="https://pbs.twimg.com/profile_banners/922570692515848193/1510945213"/>
    <hyperlink ref="AO73" r:id="rId203" display="https://pbs.twimg.com/profile_banners/480011072/1532804225"/>
    <hyperlink ref="AO74" r:id="rId204" display="https://pbs.twimg.com/profile_banners/293850289/1521585688"/>
    <hyperlink ref="AO75" r:id="rId205" display="https://pbs.twimg.com/profile_banners/20177956/1498590558"/>
    <hyperlink ref="AO76" r:id="rId206" display="https://pbs.twimg.com/profile_banners/26133470/1548395461"/>
    <hyperlink ref="AO77" r:id="rId207" display="https://pbs.twimg.com/profile_banners/472977855/1403911861"/>
    <hyperlink ref="AO78" r:id="rId208" display="https://pbs.twimg.com/profile_banners/16557618/1482422521"/>
    <hyperlink ref="AO79" r:id="rId209" display="https://pbs.twimg.com/profile_banners/2946713780/1490035813"/>
    <hyperlink ref="AO80" r:id="rId210" display="https://pbs.twimg.com/profile_banners/5037191/1532127579"/>
    <hyperlink ref="AO81" r:id="rId211" display="https://pbs.twimg.com/profile_banners/362826804/1372217531"/>
    <hyperlink ref="AO83" r:id="rId212" display="https://pbs.twimg.com/profile_banners/904855934886748160/1509414540"/>
    <hyperlink ref="AO84" r:id="rId213" display="https://pbs.twimg.com/profile_banners/331120729/1529428856"/>
    <hyperlink ref="AO85" r:id="rId214" display="https://pbs.twimg.com/profile_banners/60949435/1504675686"/>
    <hyperlink ref="AO86" r:id="rId215" display="https://pbs.twimg.com/profile_banners/16510540/1411343400"/>
    <hyperlink ref="AO87" r:id="rId216" display="https://pbs.twimg.com/profile_banners/1024937471702839296/1541876790"/>
    <hyperlink ref="AO88" r:id="rId217" display="https://pbs.twimg.com/profile_banners/19252079/1519881023"/>
    <hyperlink ref="AO89" r:id="rId218" display="https://pbs.twimg.com/profile_banners/946608964384575488/1514738639"/>
    <hyperlink ref="AO90" r:id="rId219" display="https://pbs.twimg.com/profile_banners/16683656/1541130083"/>
    <hyperlink ref="AO91" r:id="rId220" display="https://pbs.twimg.com/profile_banners/3184000707/1497806619"/>
    <hyperlink ref="AO92" r:id="rId221" display="https://pbs.twimg.com/profile_banners/43180081/1408676679"/>
    <hyperlink ref="AO93" r:id="rId222" display="https://pbs.twimg.com/profile_banners/22178780/1550270893"/>
    <hyperlink ref="AO94" r:id="rId223" display="https://pbs.twimg.com/profile_banners/30364057/1535429604"/>
    <hyperlink ref="AO96" r:id="rId224" display="https://pbs.twimg.com/profile_banners/61371461/1478976172"/>
    <hyperlink ref="AO97" r:id="rId225" display="https://pbs.twimg.com/profile_banners/260907612/1520279429"/>
    <hyperlink ref="AO98" r:id="rId226" display="https://pbs.twimg.com/profile_banners/815010/1456503501"/>
    <hyperlink ref="AO99" r:id="rId227" display="https://pbs.twimg.com/profile_banners/25073877/1543104015"/>
    <hyperlink ref="AO100" r:id="rId228" display="https://pbs.twimg.com/profile_banners/27083523/1513278137"/>
    <hyperlink ref="AO101" r:id="rId229" display="https://pbs.twimg.com/profile_banners/19576571/1538412684"/>
    <hyperlink ref="AO102" r:id="rId230" display="https://pbs.twimg.com/profile_banners/23341251/1548045483"/>
    <hyperlink ref="AO103" r:id="rId231" display="https://pbs.twimg.com/profile_banners/847931163117334528/1517186557"/>
    <hyperlink ref="AO104" r:id="rId232" display="https://pbs.twimg.com/profile_banners/33829337/1513664017"/>
    <hyperlink ref="AO105" r:id="rId233" display="https://pbs.twimg.com/profile_banners/7121092/1530906176"/>
    <hyperlink ref="AO106" r:id="rId234" display="https://pbs.twimg.com/profile_banners/3243124913/1545376496"/>
    <hyperlink ref="AO107" r:id="rId235" display="https://pbs.twimg.com/profile_banners/767566536236150786/1541370995"/>
    <hyperlink ref="AO108" r:id="rId236" display="https://pbs.twimg.com/profile_banners/46186400/1539374907"/>
    <hyperlink ref="AO109" r:id="rId237" display="https://pbs.twimg.com/profile_banners/4457222533/1466054944"/>
    <hyperlink ref="AO110" r:id="rId238" display="https://pbs.twimg.com/profile_banners/177681327/1549578263"/>
    <hyperlink ref="AO111" r:id="rId239" display="https://pbs.twimg.com/profile_banners/876505818/1395282681"/>
    <hyperlink ref="AO112" r:id="rId240" display="https://pbs.twimg.com/profile_banners/149557345/1405529291"/>
    <hyperlink ref="AO113" r:id="rId241" display="https://pbs.twimg.com/profile_banners/54319115/1486880446"/>
    <hyperlink ref="AO114" r:id="rId242" display="https://pbs.twimg.com/profile_banners/51360498/1543268820"/>
    <hyperlink ref="AO115" r:id="rId243" display="https://pbs.twimg.com/profile_banners/1611098694/1527362345"/>
    <hyperlink ref="AO116" r:id="rId244" display="https://pbs.twimg.com/profile_banners/14348594/1493134150"/>
    <hyperlink ref="AO117" r:id="rId245" display="https://pbs.twimg.com/profile_banners/370706811/1503615611"/>
    <hyperlink ref="AO118" r:id="rId246" display="https://pbs.twimg.com/profile_banners/256789870/1538784785"/>
    <hyperlink ref="AO119" r:id="rId247" display="https://pbs.twimg.com/profile_banners/18497157/1529009595"/>
    <hyperlink ref="AO120" r:id="rId248" display="https://pbs.twimg.com/profile_banners/3145909743/1493078317"/>
    <hyperlink ref="AO121" r:id="rId249" display="https://pbs.twimg.com/profile_banners/301220109/1480704662"/>
    <hyperlink ref="AO122" r:id="rId250" display="https://pbs.twimg.com/profile_banners/17158189/1483151685"/>
    <hyperlink ref="AO123" r:id="rId251" display="https://pbs.twimg.com/profile_banners/3044112645/1513916733"/>
    <hyperlink ref="AO124" r:id="rId252" display="https://pbs.twimg.com/profile_banners/16444291/1507405591"/>
    <hyperlink ref="AO125" r:id="rId253" display="https://pbs.twimg.com/profile_banners/19923144/1549605178"/>
    <hyperlink ref="AO126" r:id="rId254" display="https://pbs.twimg.com/profile_banners/17033335/1434041431"/>
    <hyperlink ref="AO127" r:id="rId255" display="https://pbs.twimg.com/profile_banners/17732153/1550392817"/>
    <hyperlink ref="AO128" r:id="rId256" display="https://pbs.twimg.com/profile_banners/1398759560/1495733696"/>
    <hyperlink ref="AO129" r:id="rId257" display="https://pbs.twimg.com/profile_banners/15635604/1549904982"/>
    <hyperlink ref="AO130" r:id="rId258" display="https://pbs.twimg.com/profile_banners/3159045401/1429101199"/>
    <hyperlink ref="AO132" r:id="rId259" display="https://pbs.twimg.com/profile_banners/523822734/1548883484"/>
    <hyperlink ref="AO133" r:id="rId260" display="https://pbs.twimg.com/profile_banners/14506253/1534808783"/>
    <hyperlink ref="AO134" r:id="rId261" display="https://pbs.twimg.com/profile_banners/1655877529/1543782799"/>
    <hyperlink ref="AO135" r:id="rId262" display="https://pbs.twimg.com/profile_banners/65497475/1529872806"/>
    <hyperlink ref="AO136" r:id="rId263" display="https://pbs.twimg.com/profile_banners/2567763900/1546118178"/>
    <hyperlink ref="AO137" r:id="rId264" display="https://pbs.twimg.com/profile_banners/25629019/1548976050"/>
    <hyperlink ref="AO138" r:id="rId265" display="https://pbs.twimg.com/profile_banners/24044209/1520658161"/>
    <hyperlink ref="AO139" r:id="rId266" display="https://pbs.twimg.com/profile_banners/235460252/1465280820"/>
    <hyperlink ref="AO140" r:id="rId267" display="https://pbs.twimg.com/profile_banners/145320485/1398278046"/>
    <hyperlink ref="AO141" r:id="rId268" display="https://pbs.twimg.com/profile_banners/52840398/1550082049"/>
    <hyperlink ref="AO142" r:id="rId269" display="https://pbs.twimg.com/profile_banners/822215673812119553/1549426544"/>
    <hyperlink ref="AO143" r:id="rId270" display="https://pbs.twimg.com/profile_banners/942156122/1548969863"/>
    <hyperlink ref="AO144" r:id="rId271" display="https://pbs.twimg.com/profile_banners/31458109/1437007287"/>
    <hyperlink ref="AO145" r:id="rId272" display="https://pbs.twimg.com/profile_banners/19599956/1506642523"/>
    <hyperlink ref="AO146" r:id="rId273" display="https://pbs.twimg.com/profile_banners/15729017/1547409353"/>
    <hyperlink ref="AO147" r:id="rId274" display="https://pbs.twimg.com/profile_banners/60520655/1544112080"/>
    <hyperlink ref="AO148" r:id="rId275" display="https://pbs.twimg.com/profile_banners/104071616/1512421396"/>
    <hyperlink ref="AO149" r:id="rId276" display="https://pbs.twimg.com/profile_banners/69020299/1540857438"/>
    <hyperlink ref="AO150" r:id="rId277" display="https://pbs.twimg.com/profile_banners/22637974/1493661451"/>
    <hyperlink ref="AO151" r:id="rId278" display="https://pbs.twimg.com/profile_banners/349719397/1478881274"/>
    <hyperlink ref="AO152" r:id="rId279" display="https://pbs.twimg.com/profile_banners/48049415/1466412521"/>
    <hyperlink ref="AO153" r:id="rId280" display="https://pbs.twimg.com/profile_banners/167421762/1538516210"/>
    <hyperlink ref="AO155" r:id="rId281" display="https://pbs.twimg.com/profile_banners/27373679/1529430912"/>
    <hyperlink ref="AO156" r:id="rId282" display="https://pbs.twimg.com/profile_banners/620263051/1533205110"/>
    <hyperlink ref="AO157" r:id="rId283" display="https://pbs.twimg.com/profile_banners/223642689/1474660086"/>
    <hyperlink ref="AO158" r:id="rId284" display="https://pbs.twimg.com/profile_banners/17836026/1398240599"/>
    <hyperlink ref="AO159" r:id="rId285" display="https://pbs.twimg.com/profile_banners/18369976/1537391377"/>
    <hyperlink ref="AO160" r:id="rId286" display="https://pbs.twimg.com/profile_banners/26579715/1452578839"/>
    <hyperlink ref="AO161" r:id="rId287" display="https://pbs.twimg.com/profile_banners/3131963127/1547858266"/>
    <hyperlink ref="AO162" r:id="rId288" display="https://pbs.twimg.com/profile_banners/14298769/1525384512"/>
    <hyperlink ref="AO163" r:id="rId289" display="https://pbs.twimg.com/profile_banners/27628334/1499968935"/>
    <hyperlink ref="AO165" r:id="rId290" display="https://pbs.twimg.com/profile_banners/509145315/1488925925"/>
    <hyperlink ref="AO166" r:id="rId291" display="https://pbs.twimg.com/profile_banners/1419352615/1436992581"/>
    <hyperlink ref="AO167" r:id="rId292" display="https://pbs.twimg.com/profile_banners/6480652/1546402925"/>
    <hyperlink ref="AO168" r:id="rId293" display="https://pbs.twimg.com/profile_banners/250831586/1543853844"/>
    <hyperlink ref="AO169" r:id="rId294" display="https://pbs.twimg.com/profile_banners/77402004/1405363398"/>
    <hyperlink ref="AO170" r:id="rId295" display="https://pbs.twimg.com/profile_banners/250820810/1537452904"/>
    <hyperlink ref="AO171" r:id="rId296" display="https://pbs.twimg.com/profile_banners/24897626/1410823895"/>
    <hyperlink ref="AO172" r:id="rId297" display="https://pbs.twimg.com/profile_banners/58406508/1530504121"/>
    <hyperlink ref="AO173" r:id="rId298" display="https://pbs.twimg.com/profile_banners/63302020/1518137859"/>
    <hyperlink ref="AO174" r:id="rId299" display="https://pbs.twimg.com/profile_banners/249346453/1535948757"/>
    <hyperlink ref="AO175" r:id="rId300" display="https://pbs.twimg.com/profile_banners/22461427/1398828117"/>
    <hyperlink ref="AO176" r:id="rId301" display="https://pbs.twimg.com/profile_banners/2654736588/1449349611"/>
    <hyperlink ref="AO177" r:id="rId302" display="https://pbs.twimg.com/profile_banners/23028094/1457563039"/>
    <hyperlink ref="AO178" r:id="rId303" display="https://pbs.twimg.com/profile_banners/165511377/1505971978"/>
    <hyperlink ref="AO179" r:id="rId304" display="https://pbs.twimg.com/profile_banners/15224719/1529349027"/>
    <hyperlink ref="AO181" r:id="rId305" display="https://pbs.twimg.com/profile_banners/2648605231/1550244637"/>
    <hyperlink ref="AO182" r:id="rId306" display="https://pbs.twimg.com/profile_banners/16753407/1538010043"/>
    <hyperlink ref="AO184" r:id="rId307" display="https://pbs.twimg.com/profile_banners/754924040/1525893685"/>
    <hyperlink ref="AO185" r:id="rId308" display="https://pbs.twimg.com/profile_banners/178636796/1546613397"/>
    <hyperlink ref="AO186" r:id="rId309" display="https://pbs.twimg.com/profile_banners/309175898/1415725402"/>
    <hyperlink ref="AO187" r:id="rId310" display="https://pbs.twimg.com/profile_banners/15858175/1467570312"/>
    <hyperlink ref="AO189" r:id="rId311" display="https://pbs.twimg.com/profile_banners/981920849337892865/1522944194"/>
    <hyperlink ref="AO190" r:id="rId312" display="https://pbs.twimg.com/profile_banners/301112153/1539016846"/>
    <hyperlink ref="AO191" r:id="rId313" display="https://pbs.twimg.com/profile_banners/10090072/1359593388"/>
    <hyperlink ref="AU4" r:id="rId314" display="http://abs.twimg.com/images/themes/theme1/bg.png"/>
    <hyperlink ref="AU5" r:id="rId315" display="http://abs.twimg.com/images/themes/theme2/bg.gif"/>
    <hyperlink ref="AU6" r:id="rId316" display="http://abs.twimg.com/images/themes/theme1/bg.png"/>
    <hyperlink ref="AU9" r:id="rId317" display="http://abs.twimg.com/images/themes/theme1/bg.png"/>
    <hyperlink ref="AU10" r:id="rId318" display="http://abs.twimg.com/images/themes/theme1/bg.png"/>
    <hyperlink ref="AU11" r:id="rId319" display="http://abs.twimg.com/images/themes/theme1/bg.png"/>
    <hyperlink ref="AU12" r:id="rId320" display="http://abs.twimg.com/images/themes/theme1/bg.png"/>
    <hyperlink ref="AU13" r:id="rId321" display="http://abs.twimg.com/images/themes/theme2/bg.gif"/>
    <hyperlink ref="AU14" r:id="rId322" display="http://abs.twimg.com/images/themes/theme1/bg.png"/>
    <hyperlink ref="AU15" r:id="rId323" display="http://abs.twimg.com/images/themes/theme5/bg.gif"/>
    <hyperlink ref="AU17" r:id="rId324" display="http://pbs.twimg.com/profile_background_images/881766434/52bdac45a0fec084cce5f820578313ba.jpeg"/>
    <hyperlink ref="AU18" r:id="rId325" display="http://abs.twimg.com/images/themes/theme1/bg.png"/>
    <hyperlink ref="AU19" r:id="rId326" display="http://abs.twimg.com/images/themes/theme1/bg.png"/>
    <hyperlink ref="AU20" r:id="rId327" display="http://abs.twimg.com/images/themes/theme14/bg.gif"/>
    <hyperlink ref="AU21" r:id="rId328" display="http://abs.twimg.com/images/themes/theme1/bg.png"/>
    <hyperlink ref="AU22" r:id="rId329" display="http://abs.twimg.com/images/themes/theme1/bg.png"/>
    <hyperlink ref="AU23" r:id="rId330" display="http://abs.twimg.com/images/themes/theme9/bg.gif"/>
    <hyperlink ref="AU24" r:id="rId331" display="http://abs.twimg.com/images/themes/theme5/bg.gif"/>
    <hyperlink ref="AU25" r:id="rId332" display="http://abs.twimg.com/images/themes/theme1/bg.png"/>
    <hyperlink ref="AU26" r:id="rId333" display="http://abs.twimg.com/images/themes/theme5/bg.gif"/>
    <hyperlink ref="AU27" r:id="rId334" display="http://abs.twimg.com/images/themes/theme1/bg.png"/>
    <hyperlink ref="AU28" r:id="rId335" display="http://abs.twimg.com/images/themes/theme1/bg.png"/>
    <hyperlink ref="AU29" r:id="rId336" display="http://abs.twimg.com/images/themes/theme14/bg.gif"/>
    <hyperlink ref="AU30" r:id="rId337" display="http://abs.twimg.com/images/themes/theme1/bg.png"/>
    <hyperlink ref="AU31" r:id="rId338" display="http://abs.twimg.com/images/themes/theme1/bg.png"/>
    <hyperlink ref="AU33" r:id="rId339" display="http://abs.twimg.com/images/themes/theme14/bg.gif"/>
    <hyperlink ref="AU35" r:id="rId340" display="http://abs.twimg.com/images/themes/theme14/bg.gif"/>
    <hyperlink ref="AU36" r:id="rId341" display="http://abs.twimg.com/images/themes/theme1/bg.png"/>
    <hyperlink ref="AU37" r:id="rId342" display="http://abs.twimg.com/images/themes/theme1/bg.png"/>
    <hyperlink ref="AU38" r:id="rId343" display="http://abs.twimg.com/images/themes/theme1/bg.png"/>
    <hyperlink ref="AU39" r:id="rId344" display="http://abs.twimg.com/images/themes/theme1/bg.png"/>
    <hyperlink ref="AU40" r:id="rId345" display="http://abs.twimg.com/images/themes/theme1/bg.png"/>
    <hyperlink ref="AU42" r:id="rId346" display="http://abs.twimg.com/images/themes/theme1/bg.png"/>
    <hyperlink ref="AU44" r:id="rId347" display="http://abs.twimg.com/images/themes/theme1/bg.png"/>
    <hyperlink ref="AU47" r:id="rId348" display="http://abs.twimg.com/images/themes/theme1/bg.png"/>
    <hyperlink ref="AU48" r:id="rId349" display="http://abs.twimg.com/images/themes/theme1/bg.png"/>
    <hyperlink ref="AU49" r:id="rId350" display="http://abs.twimg.com/images/themes/theme17/bg.gif"/>
    <hyperlink ref="AU50" r:id="rId351" display="http://abs.twimg.com/images/themes/theme1/bg.png"/>
    <hyperlink ref="AU51" r:id="rId352" display="http://abs.twimg.com/images/themes/theme5/bg.gif"/>
    <hyperlink ref="AU53" r:id="rId353" display="http://abs.twimg.com/images/themes/theme10/bg.gif"/>
    <hyperlink ref="AU54" r:id="rId354" display="http://abs.twimg.com/images/themes/theme5/bg.gif"/>
    <hyperlink ref="AU56" r:id="rId355" display="http://abs.twimg.com/images/themes/theme1/bg.png"/>
    <hyperlink ref="AU57" r:id="rId356" display="http://abs.twimg.com/images/themes/theme1/bg.png"/>
    <hyperlink ref="AU58" r:id="rId357" display="http://abs.twimg.com/images/themes/theme1/bg.png"/>
    <hyperlink ref="AU59" r:id="rId358" display="http://abs.twimg.com/images/themes/theme1/bg.png"/>
    <hyperlink ref="AU60" r:id="rId359" display="http://abs.twimg.com/images/themes/theme1/bg.png"/>
    <hyperlink ref="AU61" r:id="rId360" display="http://abs.twimg.com/images/themes/theme1/bg.png"/>
    <hyperlink ref="AU62" r:id="rId361" display="http://abs.twimg.com/images/themes/theme5/bg.gif"/>
    <hyperlink ref="AU63" r:id="rId362" display="http://abs.twimg.com/images/themes/theme14/bg.gif"/>
    <hyperlink ref="AU64" r:id="rId363" display="http://abs.twimg.com/images/themes/theme5/bg.gif"/>
    <hyperlink ref="AU65" r:id="rId364" display="http://abs.twimg.com/images/themes/theme1/bg.png"/>
    <hyperlink ref="AU66" r:id="rId365" display="http://abs.twimg.com/images/themes/theme4/bg.gif"/>
    <hyperlink ref="AU67" r:id="rId366" display="http://abs.twimg.com/images/themes/theme1/bg.png"/>
    <hyperlink ref="AU68" r:id="rId367" display="http://abs.twimg.com/images/themes/theme1/bg.png"/>
    <hyperlink ref="AU69" r:id="rId368" display="http://abs.twimg.com/images/themes/theme1/bg.png"/>
    <hyperlink ref="AU70" r:id="rId369" display="http://abs.twimg.com/images/themes/theme1/bg.png"/>
    <hyperlink ref="AU71" r:id="rId370" display="http://abs.twimg.com/images/themes/theme1/bg.png"/>
    <hyperlink ref="AU73" r:id="rId371" display="http://abs.twimg.com/images/themes/theme1/bg.png"/>
    <hyperlink ref="AU74" r:id="rId372" display="http://abs.twimg.com/images/themes/theme14/bg.gif"/>
    <hyperlink ref="AU75" r:id="rId373" display="http://pbs.twimg.com/profile_background_images/292685718/DSCN2325-b.jpg"/>
    <hyperlink ref="AU76" r:id="rId374" display="http://abs.twimg.com/images/themes/theme1/bg.png"/>
    <hyperlink ref="AU77" r:id="rId375" display="http://abs.twimg.com/images/themes/theme18/bg.gif"/>
    <hyperlink ref="AU78" r:id="rId376" display="http://abs.twimg.com/images/themes/theme6/bg.gif"/>
    <hyperlink ref="AU79" r:id="rId377" display="http://abs.twimg.com/images/themes/theme1/bg.png"/>
    <hyperlink ref="AU80" r:id="rId378" display="http://abs.twimg.com/images/themes/theme1/bg.png"/>
    <hyperlink ref="AU81" r:id="rId379" display="http://abs.twimg.com/images/themes/theme2/bg.gif"/>
    <hyperlink ref="AU82" r:id="rId380" display="http://abs.twimg.com/images/themes/theme1/bg.png"/>
    <hyperlink ref="AU83" r:id="rId381" display="http://abs.twimg.com/images/themes/theme1/bg.png"/>
    <hyperlink ref="AU84" r:id="rId382" display="http://abs.twimg.com/images/themes/theme15/bg.png"/>
    <hyperlink ref="AU85" r:id="rId383" display="http://abs.twimg.com/images/themes/theme1/bg.png"/>
    <hyperlink ref="AU86" r:id="rId384" display="http://abs.twimg.com/images/themes/theme1/bg.png"/>
    <hyperlink ref="AU88" r:id="rId385" display="http://abs.twimg.com/images/themes/theme1/bg.png"/>
    <hyperlink ref="AU90" r:id="rId386" display="http://abs.twimg.com/images/themes/theme10/bg.gif"/>
    <hyperlink ref="AU91" r:id="rId387" display="http://abs.twimg.com/images/themes/theme1/bg.png"/>
    <hyperlink ref="AU92" r:id="rId388" display="http://abs.twimg.com/images/themes/theme1/bg.png"/>
    <hyperlink ref="AU93" r:id="rId389" display="http://abs.twimg.com/images/themes/theme14/bg.gif"/>
    <hyperlink ref="AU94" r:id="rId390" display="http://abs.twimg.com/images/themes/theme6/bg.gif"/>
    <hyperlink ref="AU95" r:id="rId391" display="http://abs.twimg.com/images/themes/theme1/bg.png"/>
    <hyperlink ref="AU96" r:id="rId392" display="http://abs.twimg.com/images/themes/theme4/bg.gif"/>
    <hyperlink ref="AU97" r:id="rId393" display="http://abs.twimg.com/images/themes/theme1/bg.png"/>
    <hyperlink ref="AU98" r:id="rId394" display="http://abs.twimg.com/images/themes/theme5/bg.gif"/>
    <hyperlink ref="AU99" r:id="rId395" display="http://abs.twimg.com/images/themes/theme1/bg.png"/>
    <hyperlink ref="AU100" r:id="rId396" display="http://abs.twimg.com/images/themes/theme1/bg.png"/>
    <hyperlink ref="AU101" r:id="rId397" display="http://abs.twimg.com/images/themes/theme1/bg.png"/>
    <hyperlink ref="AU102" r:id="rId398" display="http://abs.twimg.com/images/themes/theme16/bg.gif"/>
    <hyperlink ref="AU104" r:id="rId399" display="http://abs.twimg.com/images/themes/theme14/bg.gif"/>
    <hyperlink ref="AU105" r:id="rId400" display="http://abs.twimg.com/images/themes/theme14/bg.gif"/>
    <hyperlink ref="AU106" r:id="rId401" display="http://abs.twimg.com/images/themes/theme1/bg.png"/>
    <hyperlink ref="AU108" r:id="rId402" display="http://abs.twimg.com/images/themes/theme1/bg.png"/>
    <hyperlink ref="AU109" r:id="rId403" display="http://abs.twimg.com/images/themes/theme1/bg.png"/>
    <hyperlink ref="AU110" r:id="rId404" display="http://abs.twimg.com/images/themes/theme10/bg.gif"/>
    <hyperlink ref="AU111" r:id="rId405" display="http://abs.twimg.com/images/themes/theme1/bg.png"/>
    <hyperlink ref="AU112" r:id="rId406" display="http://abs.twimg.com/images/themes/theme1/bg.png"/>
    <hyperlink ref="AU113" r:id="rId407" display="http://abs.twimg.com/images/themes/theme1/bg.png"/>
    <hyperlink ref="AU114" r:id="rId408" display="http://abs.twimg.com/images/themes/theme1/bg.png"/>
    <hyperlink ref="AU115" r:id="rId409" display="http://abs.twimg.com/images/themes/theme1/bg.png"/>
    <hyperlink ref="AU116" r:id="rId410" display="http://abs.twimg.com/images/themes/theme1/bg.png"/>
    <hyperlink ref="AU117" r:id="rId411" display="http://abs.twimg.com/images/themes/theme1/bg.png"/>
    <hyperlink ref="AU118" r:id="rId412" display="http://abs.twimg.com/images/themes/theme1/bg.png"/>
    <hyperlink ref="AU119" r:id="rId413" display="http://abs.twimg.com/images/themes/theme1/bg.png"/>
    <hyperlink ref="AU120" r:id="rId414" display="http://abs.twimg.com/images/themes/theme1/bg.png"/>
    <hyperlink ref="AU121" r:id="rId415" display="http://abs.twimg.com/images/themes/theme1/bg.png"/>
    <hyperlink ref="AU122" r:id="rId416" display="http://abs.twimg.com/images/themes/theme10/bg.gif"/>
    <hyperlink ref="AU123" r:id="rId417" display="http://abs.twimg.com/images/themes/theme1/bg.png"/>
    <hyperlink ref="AU124" r:id="rId418" display="http://abs.twimg.com/images/themes/theme1/bg.png"/>
    <hyperlink ref="AU125" r:id="rId419" display="http://abs.twimg.com/images/themes/theme1/bg.png"/>
    <hyperlink ref="AU126" r:id="rId420" display="http://abs.twimg.com/images/themes/theme1/bg.png"/>
    <hyperlink ref="AU127" r:id="rId421" display="http://abs.twimg.com/images/themes/theme10/bg.gif"/>
    <hyperlink ref="AU128" r:id="rId422" display="http://abs.twimg.com/images/themes/theme18/bg.gif"/>
    <hyperlink ref="AU129" r:id="rId423" display="http://abs.twimg.com/images/themes/theme1/bg.png"/>
    <hyperlink ref="AU130" r:id="rId424" display="http://abs.twimg.com/images/themes/theme1/bg.png"/>
    <hyperlink ref="AU131" r:id="rId425" display="http://pbs.twimg.com/profile_background_images/472279413/APL-Twitter.jpg"/>
    <hyperlink ref="AU132" r:id="rId426" display="http://abs.twimg.com/images/themes/theme14/bg.gif"/>
    <hyperlink ref="AU133" r:id="rId427" display="http://abs.twimg.com/images/themes/theme1/bg.png"/>
    <hyperlink ref="AU134" r:id="rId428" display="http://abs.twimg.com/images/themes/theme1/bg.png"/>
    <hyperlink ref="AU135" r:id="rId429" display="http://abs.twimg.com/images/themes/theme1/bg.png"/>
    <hyperlink ref="AU136" r:id="rId430" display="http://abs.twimg.com/images/themes/theme1/bg.png"/>
    <hyperlink ref="AU137" r:id="rId431" display="http://abs.twimg.com/images/themes/theme12/bg.gif"/>
    <hyperlink ref="AU138" r:id="rId432" display="http://abs.twimg.com/images/themes/theme4/bg.gif"/>
    <hyperlink ref="AU139" r:id="rId433" display="http://abs.twimg.com/images/themes/theme1/bg.png"/>
    <hyperlink ref="AU140" r:id="rId434" display="http://abs.twimg.com/images/themes/theme1/bg.png"/>
    <hyperlink ref="AU141" r:id="rId435" display="http://abs.twimg.com/images/themes/theme15/bg.png"/>
    <hyperlink ref="AU143" r:id="rId436" display="http://abs.twimg.com/images/themes/theme1/bg.png"/>
    <hyperlink ref="AU144" r:id="rId437" display="http://abs.twimg.com/images/themes/theme1/bg.png"/>
    <hyperlink ref="AU145" r:id="rId438" display="http://abs.twimg.com/images/themes/theme1/bg.png"/>
    <hyperlink ref="AU146" r:id="rId439" display="http://abs.twimg.com/images/themes/theme13/bg.gif"/>
    <hyperlink ref="AU147" r:id="rId440" display="http://abs.twimg.com/images/themes/theme1/bg.png"/>
    <hyperlink ref="AU148" r:id="rId441" display="http://abs.twimg.com/images/themes/theme1/bg.png"/>
    <hyperlink ref="AU149" r:id="rId442" display="http://abs.twimg.com/images/themes/theme1/bg.png"/>
    <hyperlink ref="AU150" r:id="rId443" display="http://abs.twimg.com/images/themes/theme1/bg.png"/>
    <hyperlink ref="AU151" r:id="rId444" display="http://abs.twimg.com/images/themes/theme1/bg.png"/>
    <hyperlink ref="AU152" r:id="rId445" display="http://abs.twimg.com/images/themes/theme2/bg.gif"/>
    <hyperlink ref="AU153" r:id="rId446" display="http://abs.twimg.com/images/themes/theme9/bg.gif"/>
    <hyperlink ref="AU154" r:id="rId447" display="http://abs.twimg.com/images/themes/theme1/bg.png"/>
    <hyperlink ref="AU155" r:id="rId448" display="http://abs.twimg.com/images/themes/theme1/bg.png"/>
    <hyperlink ref="AU156" r:id="rId449" display="http://abs.twimg.com/images/themes/theme4/bg.gif"/>
    <hyperlink ref="AU157" r:id="rId450" display="http://abs.twimg.com/images/themes/theme1/bg.png"/>
    <hyperlink ref="AU158" r:id="rId451" display="http://abs.twimg.com/images/themes/theme1/bg.png"/>
    <hyperlink ref="AU159" r:id="rId452" display="http://abs.twimg.com/images/themes/theme1/bg.png"/>
    <hyperlink ref="AU160" r:id="rId453" display="http://abs.twimg.com/images/themes/theme7/bg.gif"/>
    <hyperlink ref="AU161" r:id="rId454" display="http://abs.twimg.com/images/themes/theme1/bg.png"/>
    <hyperlink ref="AU162" r:id="rId455" display="http://abs.twimg.com/images/themes/theme16/bg.gif"/>
    <hyperlink ref="AU163" r:id="rId456" display="http://abs.twimg.com/images/themes/theme15/bg.png"/>
    <hyperlink ref="AU164" r:id="rId457" display="http://abs.twimg.com/images/themes/theme1/bg.png"/>
    <hyperlink ref="AU165" r:id="rId458" display="http://pbs.twimg.com/profile_background_images/519918730524913664/1Q5dFict.png"/>
    <hyperlink ref="AU166" r:id="rId459" display="http://abs.twimg.com/images/themes/theme14/bg.gif"/>
    <hyperlink ref="AU167" r:id="rId460" display="http://abs.twimg.com/images/themes/theme9/bg.gif"/>
    <hyperlink ref="AU168" r:id="rId461" display="http://abs.twimg.com/images/themes/theme14/bg.gif"/>
    <hyperlink ref="AU169" r:id="rId462" display="http://abs.twimg.com/images/themes/theme7/bg.gif"/>
    <hyperlink ref="AU170" r:id="rId463" display="http://abs.twimg.com/images/themes/theme12/bg.gif"/>
    <hyperlink ref="AU171" r:id="rId464" display="http://abs.twimg.com/images/themes/theme14/bg.gif"/>
    <hyperlink ref="AU172" r:id="rId465" display="http://abs.twimg.com/images/themes/theme9/bg.gif"/>
    <hyperlink ref="AU173" r:id="rId466" display="http://abs.twimg.com/images/themes/theme15/bg.png"/>
    <hyperlink ref="AU174" r:id="rId467" display="http://abs.twimg.com/images/themes/theme15/bg.png"/>
    <hyperlink ref="AU175" r:id="rId468" display="http://abs.twimg.com/images/themes/theme1/bg.png"/>
    <hyperlink ref="AU176" r:id="rId469" display="http://abs.twimg.com/images/themes/theme1/bg.png"/>
    <hyperlink ref="AU177" r:id="rId470" display="http://pbs.twimg.com/profile_background_images/550375372622024704/t422Xm0n.jpeg"/>
    <hyperlink ref="AU178" r:id="rId471" display="http://abs.twimg.com/images/themes/theme1/bg.png"/>
    <hyperlink ref="AU179" r:id="rId472" display="http://abs.twimg.com/images/themes/theme1/bg.png"/>
    <hyperlink ref="AU180" r:id="rId473" display="http://abs.twimg.com/images/themes/theme6/bg.gif"/>
    <hyperlink ref="AU181" r:id="rId474" display="http://abs.twimg.com/images/themes/theme1/bg.png"/>
    <hyperlink ref="AU182" r:id="rId475" display="http://abs.twimg.com/images/themes/theme8/bg.gif"/>
    <hyperlink ref="AU183" r:id="rId476" display="http://abs.twimg.com/images/themes/theme15/bg.png"/>
    <hyperlink ref="AU184" r:id="rId477" display="http://abs.twimg.com/images/themes/theme1/bg.png"/>
    <hyperlink ref="AU185" r:id="rId478" display="http://abs.twimg.com/images/themes/theme1/bg.png"/>
    <hyperlink ref="AU186" r:id="rId479" display="http://abs.twimg.com/images/themes/theme1/bg.png"/>
    <hyperlink ref="AU187" r:id="rId480" display="http://abs.twimg.com/images/themes/theme6/bg.gif"/>
    <hyperlink ref="AU188" r:id="rId481" display="http://abs.twimg.com/images/themes/theme1/bg.png"/>
    <hyperlink ref="AU190" r:id="rId482" display="http://abs.twimg.com/images/themes/theme1/bg.png"/>
    <hyperlink ref="AU191" r:id="rId483" display="http://abs.twimg.com/images/themes/theme16/bg.gif"/>
    <hyperlink ref="AU192" r:id="rId484" display="http://abs.twimg.com/images/themes/theme1/bg.png"/>
    <hyperlink ref="F3" r:id="rId485" display="http://pbs.twimg.com/profile_images/957581577768394752/pGK0usTf_normal.jpg"/>
    <hyperlink ref="F4" r:id="rId486" display="http://pbs.twimg.com/profile_images/901359514779131904/pqKaHLqd_normal.jpg"/>
    <hyperlink ref="F5" r:id="rId487" display="http://pbs.twimg.com/profile_images/1073846294035087361/TQzh3aOg_normal.jpg"/>
    <hyperlink ref="F6" r:id="rId488" display="http://pbs.twimg.com/profile_images/855643127541104640/zd0D0r2D_normal.jpg"/>
    <hyperlink ref="F7" r:id="rId489" display="http://pbs.twimg.com/profile_images/1064578562970214400/hBgFsMbd_normal.jpg"/>
    <hyperlink ref="F8" r:id="rId490" display="http://pbs.twimg.com/profile_images/1049302104421126145/ZmiHMgZk_normal.jpg"/>
    <hyperlink ref="F9" r:id="rId491" display="http://pbs.twimg.com/profile_images/829057277629964288/xycMwOCn_normal.jpg"/>
    <hyperlink ref="F10" r:id="rId492" display="http://pbs.twimg.com/profile_images/1042964410992615426/f-me7Ab9_normal.jpg"/>
    <hyperlink ref="F11" r:id="rId493" display="http://pbs.twimg.com/profile_images/999077231648432128/jW2Zwk8K_normal.jpg"/>
    <hyperlink ref="F12" r:id="rId494" display="http://pbs.twimg.com/profile_images/1083798047774134274/YGpJJTDr_normal.jpg"/>
    <hyperlink ref="F13" r:id="rId495" display="http://pbs.twimg.com/profile_images/935924578588672000/xqR1sH3h_normal.jpg"/>
    <hyperlink ref="F14" r:id="rId496" display="http://pbs.twimg.com/profile_images/969021057301532672/sicPjbgM_normal.jpg"/>
    <hyperlink ref="F15" r:id="rId497" display="http://pbs.twimg.com/profile_images/658666517995778048/C4-qlh8T_normal.jpg"/>
    <hyperlink ref="F16" r:id="rId498" display="http://pbs.twimg.com/profile_images/1083798037640695808/wftJ50_j_normal.jpg"/>
    <hyperlink ref="F17" r:id="rId499" display="http://pbs.twimg.com/profile_images/907649264674902017/K0zKqahS_normal.jpg"/>
    <hyperlink ref="F18" r:id="rId500" display="http://pbs.twimg.com/profile_images/1021877773248475137/SuR-kj5N_normal.jpg"/>
    <hyperlink ref="F19" r:id="rId501" display="http://pbs.twimg.com/profile_images/672036189273120768/4_Esv2H4_normal.jpg"/>
    <hyperlink ref="F20" r:id="rId502" display="http://pbs.twimg.com/profile_images/983381292921249792/q9ZSS1Uc_normal.jpg"/>
    <hyperlink ref="F21" r:id="rId503" display="http://pbs.twimg.com/profile_images/830520930262667264/d-bk2g3r_normal.jpg"/>
    <hyperlink ref="F22" r:id="rId504" display="http://pbs.twimg.com/profile_images/677028348070076416/bz6g3tqJ_normal.jpg"/>
    <hyperlink ref="F23" r:id="rId505" display="http://pbs.twimg.com/profile_images/987332690453164032/Y67Ss6Nr_normal.jpg"/>
    <hyperlink ref="F24" r:id="rId506" display="http://pbs.twimg.com/profile_images/889905064034291712/A4aWOAPf_normal.jpg"/>
    <hyperlink ref="F25" r:id="rId507" display="http://pbs.twimg.com/profile_images/834315817139499009/BIDJwxYz_normal.jpg"/>
    <hyperlink ref="F26" r:id="rId508" display="http://pbs.twimg.com/profile_images/971534440890482689/ix4srmZp_normal.jpg"/>
    <hyperlink ref="F27" r:id="rId509" display="http://pbs.twimg.com/profile_images/1091795529107820544/-ljshv1D_normal.jpg"/>
    <hyperlink ref="F28" r:id="rId510" display="http://pbs.twimg.com/profile_images/413137802029584384/U-XF2HC9_normal.jpeg"/>
    <hyperlink ref="F29" r:id="rId511" display="http://pbs.twimg.com/profile_images/972526968296976385/Hx8nXAY1_normal.jpg"/>
    <hyperlink ref="F30" r:id="rId512" display="http://pbs.twimg.com/profile_images/584599847195389952/dhwqhJaY_normal.jpg"/>
    <hyperlink ref="F31" r:id="rId513" display="http://pbs.twimg.com/profile_images/819361864794730496/Za3gY7X0_normal.jpg"/>
    <hyperlink ref="F32" r:id="rId514" display="http://pbs.twimg.com/profile_images/1061028687233961986/CxKW4MX0_normal.jpg"/>
    <hyperlink ref="F33" r:id="rId515" display="http://pbs.twimg.com/profile_images/1062109108541644801/sw89K0Uu_normal.jpg"/>
    <hyperlink ref="F34" r:id="rId516" display="http://pbs.twimg.com/profile_images/1073049375788683264/zSwq0vc0_normal.jpg"/>
    <hyperlink ref="F35" r:id="rId517" display="http://pbs.twimg.com/profile_images/1042439772797652992/9ZJ04h46_normal.jpg"/>
    <hyperlink ref="F36" r:id="rId518" display="http://pbs.twimg.com/profile_images/991757354856153088/8u_DOP8S_normal.jpg"/>
    <hyperlink ref="F37" r:id="rId519" display="http://pbs.twimg.com/profile_images/2407764310/rqs7uge3p5dpok089j3u_normal.jpeg"/>
    <hyperlink ref="F38" r:id="rId520" display="http://pbs.twimg.com/profile_images/1009432826612191232/FjH90hFH_normal.jpg"/>
    <hyperlink ref="F39" r:id="rId521" display="http://pbs.twimg.com/profile_images/573928103191273472/1DWgpgBi_normal.jpeg"/>
    <hyperlink ref="F40" r:id="rId522" display="http://pbs.twimg.com/profile_images/875402344778702848/T5UKOyPO_normal.jpg"/>
    <hyperlink ref="F41" r:id="rId523" display="http://pbs.twimg.com/profile_images/1086962341529423872/OHi7VTnr_normal.jpg"/>
    <hyperlink ref="F42" r:id="rId524" display="http://pbs.twimg.com/profile_images/1081843410518953984/Sl5UTVnP_normal.jpg"/>
    <hyperlink ref="F43" r:id="rId525" display="http://pbs.twimg.com/profile_images/960344183100854277/gCjRiPAs_normal.jpg"/>
    <hyperlink ref="F44" r:id="rId526" display="http://pbs.twimg.com/profile_images/763660159537197056/QFlj9rRg_normal.jpg"/>
    <hyperlink ref="F45" r:id="rId527" display="http://pbs.twimg.com/profile_images/1014894537490255875/dEPVuG2u_normal.jpg"/>
    <hyperlink ref="F46" r:id="rId528" display="http://pbs.twimg.com/profile_images/1084609752083189767/DZiDfE8T_normal.jpg"/>
    <hyperlink ref="F47" r:id="rId529" display="http://pbs.twimg.com/profile_images/668199547395551232/s1b9WfGZ_normal.jpg"/>
    <hyperlink ref="F48" r:id="rId530" display="http://pbs.twimg.com/profile_images/1010283144761597952/TU3r9uog_normal.jpg"/>
    <hyperlink ref="F49" r:id="rId531" display="http://pbs.twimg.com/profile_images/1052779033665171456/6hXXPOo__normal.jpg"/>
    <hyperlink ref="F50" r:id="rId532" display="http://pbs.twimg.com/profile_images/1086577324835758083/cI8x0ScD_normal.jpg"/>
    <hyperlink ref="F51" r:id="rId533" display="http://pbs.twimg.com/profile_images/1089371240698015745/OU26QJZn_normal.jpg"/>
    <hyperlink ref="F52" r:id="rId534" display="http://pbs.twimg.com/profile_images/1081534740564369413/psK-Sjo8_normal.jpg"/>
    <hyperlink ref="F53" r:id="rId535" display="http://pbs.twimg.com/profile_images/2294481540/dkmz3eu0qwd5x3vqvzqg_normal.jpeg"/>
    <hyperlink ref="F54" r:id="rId536" display="http://pbs.twimg.com/profile_images/1093984930365927424/Jh_6LCsx_normal.jpg"/>
    <hyperlink ref="F55" r:id="rId537" display="http://pbs.twimg.com/profile_images/707465663699353600/nGY2QpyA_normal.jpg"/>
    <hyperlink ref="F56" r:id="rId538" display="http://pbs.twimg.com/profile_images/738650013325135873/u_uhcfqT_normal.jpg"/>
    <hyperlink ref="F57" r:id="rId539" display="http://pbs.twimg.com/profile_images/997650301908746241/ITbdJGoy_normal.jpg"/>
    <hyperlink ref="F58" r:id="rId540" display="http://pbs.twimg.com/profile_images/1091086215430971392/6pxItIKX_normal.jpg"/>
    <hyperlink ref="F59" r:id="rId541" display="http://pbs.twimg.com/profile_images/420243616720646145/HHN1R6TO_normal.jpeg"/>
    <hyperlink ref="F60" r:id="rId542" display="http://pbs.twimg.com/profile_images/552307347851210752/vrXDcTFC_normal.jpeg"/>
    <hyperlink ref="F61" r:id="rId543" display="http://pbs.twimg.com/profile_images/836806687076007938/lmBpy0VX_normal.jpg"/>
    <hyperlink ref="F62" r:id="rId544" display="http://pbs.twimg.com/profile_images/978364692879040513/3j6QwzoA_normal.jpg"/>
    <hyperlink ref="F63" r:id="rId545" display="http://pbs.twimg.com/profile_images/1033607340778385409/gpXVvOm8_normal.jpg"/>
    <hyperlink ref="F64" r:id="rId546" display="http://pbs.twimg.com/profile_images/2340192439/vhzvl510tnrzj7yq5hgs_normal.jpeg"/>
    <hyperlink ref="F65" r:id="rId547" display="http://pbs.twimg.com/profile_images/858776866710102016/g1VIDknF_normal.jpg"/>
    <hyperlink ref="F66" r:id="rId548" display="http://pbs.twimg.com/profile_images/1042814635643068416/3KSHIw7c_normal.jpg"/>
    <hyperlink ref="F67" r:id="rId549" display="http://pbs.twimg.com/profile_images/565909322828218368/SSjUXQMG_normal.jpeg"/>
    <hyperlink ref="F68" r:id="rId550" display="http://pbs.twimg.com/profile_images/596709062940602368/hACcRqk2_normal.jpg"/>
    <hyperlink ref="F69" r:id="rId551" display="http://abs.twimg.com/sticky/default_profile_images/default_profile_normal.png"/>
    <hyperlink ref="F70" r:id="rId552" display="http://pbs.twimg.com/profile_images/1093368693847814145/txKMm1o7_normal.jpg"/>
    <hyperlink ref="F71" r:id="rId553" display="http://pbs.twimg.com/profile_images/620011370440970240/SgZWb8mr_normal.jpg"/>
    <hyperlink ref="F72" r:id="rId554" display="http://pbs.twimg.com/profile_images/931597865608151047/Dg3ICq-k_normal.jpg"/>
    <hyperlink ref="F73" r:id="rId555" display="http://pbs.twimg.com/profile_images/1023281197718429697/A67g1_mQ_normal.jpg"/>
    <hyperlink ref="F74" r:id="rId556" display="http://pbs.twimg.com/profile_images/738189229814079492/tzIdHpZq_normal.jpg"/>
    <hyperlink ref="F75" r:id="rId557" display="http://pbs.twimg.com/profile_images/879779254568968192/dLB7Cwfk_normal.jpg"/>
    <hyperlink ref="F76" r:id="rId558" display="http://pbs.twimg.com/profile_images/1088675583402352641/S-Sl9tFP_normal.jpg"/>
    <hyperlink ref="F77" r:id="rId559" display="http://pbs.twimg.com/profile_images/1072681841025404928/i28Pnz2o_normal.jpg"/>
    <hyperlink ref="F78" r:id="rId560" display="http://pbs.twimg.com/profile_images/417553521467084800/SZXBWAn5_normal.jpeg"/>
    <hyperlink ref="F79" r:id="rId561" display="http://pbs.twimg.com/profile_images/843897737787588608/3KaR0Tab_normal.jpg"/>
    <hyperlink ref="F80" r:id="rId562" display="http://pbs.twimg.com/profile_images/983473568896892928/ZcEkVwgN_normal.jpg"/>
    <hyperlink ref="F81" r:id="rId563" display="http://pbs.twimg.com/profile_images/454719400617054208/AwdShxM3_normal.jpeg"/>
    <hyperlink ref="F82" r:id="rId564" display="http://pbs.twimg.com/profile_images/770759921356996609/uKt3_mmU_normal.jpg"/>
    <hyperlink ref="F83" r:id="rId565" display="http://pbs.twimg.com/profile_images/925177487906062336/wOBZojPM_normal.jpg"/>
    <hyperlink ref="F84" r:id="rId566" display="http://pbs.twimg.com/profile_images/925182126475137025/xOEMYrgE_normal.jpg"/>
    <hyperlink ref="F85" r:id="rId567" display="http://pbs.twimg.com/profile_images/1138968668/Bill_Esparza_with_Mezcal_at_Corazon_de_Maguey_-_Copy_normal.JPG"/>
    <hyperlink ref="F86" r:id="rId568" display="http://pbs.twimg.com/profile_images/513842689482035200/tIpzHcEW_normal.png"/>
    <hyperlink ref="F87" r:id="rId569" display="http://pbs.twimg.com/profile_images/1061334139415093248/eRgTchpb_normal.jpg"/>
    <hyperlink ref="F88" r:id="rId570" display="http://pbs.twimg.com/profile_images/725934680403398657/RflRvMdR_normal.jpg"/>
    <hyperlink ref="F89" r:id="rId571" display="http://pbs.twimg.com/profile_images/946610374966685696/K1fyA4m4_normal.jpg"/>
    <hyperlink ref="F90" r:id="rId572" display="http://pbs.twimg.com/profile_images/1088138258880507905/oa4Fgxtl_normal.jpg"/>
    <hyperlink ref="F91" r:id="rId573" display="http://pbs.twimg.com/profile_images/880221803733438464/G09JqOqz_normal.jpg"/>
    <hyperlink ref="F92" r:id="rId574" display="http://pbs.twimg.com/profile_images/519665570241712128/oySCJ_jq_normal.jpeg"/>
    <hyperlink ref="F93" r:id="rId575" display="http://pbs.twimg.com/profile_images/1096541711994630145/hewCuMtX_normal.jpg"/>
    <hyperlink ref="F94" r:id="rId576" display="http://pbs.twimg.com/profile_images/869453546298646528/BAgmD_Vn_normal.jpg"/>
    <hyperlink ref="F95" r:id="rId577" display="http://pbs.twimg.com/profile_images/461611609517871105/IwYKXusk_normal.png"/>
    <hyperlink ref="F96" r:id="rId578" display="http://pbs.twimg.com/profile_images/1080536531088142336/QZg6-1Rv_normal.jpg"/>
    <hyperlink ref="F97" r:id="rId579" display="http://pbs.twimg.com/profile_images/1013780820253859841/pfecaTsC_normal.jpg"/>
    <hyperlink ref="F98" r:id="rId580" display="http://pbs.twimg.com/profile_images/631433468983902208/oY21K5sz_normal.jpg"/>
    <hyperlink ref="F99" r:id="rId581" display="http://pbs.twimg.com/profile_images/874276197357596672/kUuht00m_normal.jpg"/>
    <hyperlink ref="F100" r:id="rId582" display="http://pbs.twimg.com/profile_images/1029057768399892480/6E_Na0TP_normal.jpg"/>
    <hyperlink ref="F101" r:id="rId583" display="http://pbs.twimg.com/profile_images/1038070046625546240/jAwvSU0w_normal.jpg"/>
    <hyperlink ref="F102" r:id="rId584" display="http://pbs.twimg.com/profile_images/985692243917852672/DI-nWV4q_normal.jpg"/>
    <hyperlink ref="F103" r:id="rId585" display="http://pbs.twimg.com/profile_images/957778816876929024/fX7G1Lj7_normal.jpg"/>
    <hyperlink ref="F104" r:id="rId586" display="http://pbs.twimg.com/profile_images/1080341693998686208/PIprYtw-_normal.jpg"/>
    <hyperlink ref="F105" r:id="rId587" display="http://pbs.twimg.com/profile_images/690716731703070721/yf5qOig4_normal.jpg"/>
    <hyperlink ref="F106" r:id="rId588" display="http://pbs.twimg.com/profile_images/1088803294540111874/AEq-4z0I_normal.jpg"/>
    <hyperlink ref="F107" r:id="rId589" display="http://pbs.twimg.com/profile_images/1075513850479472643/vjQtD3Yu_normal.jpg"/>
    <hyperlink ref="F108" r:id="rId590" display="http://pbs.twimg.com/profile_images/459373077822861312/nHUto8C6_normal.jpeg"/>
    <hyperlink ref="F109" r:id="rId591" display="http://pbs.twimg.com/profile_images/672897884442857472/zvERrVbo_normal.jpg"/>
    <hyperlink ref="F110" r:id="rId592" display="http://pbs.twimg.com/profile_images/1008086060537008128/_xdGgj-f_normal.jpg"/>
    <hyperlink ref="F111" r:id="rId593" display="http://pbs.twimg.com/profile_images/446470360355971072/jYqnsu5t_normal.jpeg"/>
    <hyperlink ref="F112" r:id="rId594" display="http://pbs.twimg.com/profile_images/489451260945260544/zVnSM7sB_normal.jpeg"/>
    <hyperlink ref="F113" r:id="rId595" display="http://pbs.twimg.com/profile_images/1089409802931982337/7X4j074i_normal.jpg"/>
    <hyperlink ref="F114" r:id="rId596" display="http://pbs.twimg.com/profile_images/981137381859340290/uFzSAaL7_normal.jpg"/>
    <hyperlink ref="F115" r:id="rId597" display="http://pbs.twimg.com/profile_images/1087208719866195968/4B0SfVO7_normal.jpg"/>
    <hyperlink ref="F116" r:id="rId598" display="http://pbs.twimg.com/profile_images/1001490917377822722/aK9VByWH_normal.jpg"/>
    <hyperlink ref="F117" r:id="rId599" display="http://pbs.twimg.com/profile_images/1078111132102086656/zsQ3bkg9_normal.jpg"/>
    <hyperlink ref="F118" r:id="rId600" display="http://pbs.twimg.com/profile_images/1031420857464188928/AeLBWSRt_normal.jpg"/>
    <hyperlink ref="F119" r:id="rId601" display="http://pbs.twimg.com/profile_images/1095451830077669376/QhbEzvyV_normal.jpg"/>
    <hyperlink ref="F120" r:id="rId602" display="http://pbs.twimg.com/profile_images/947946174014558208/Wq-Cj_UQ_normal.jpg"/>
    <hyperlink ref="F121" r:id="rId603" display="http://pbs.twimg.com/profile_images/853381668446625795/GBi-aTly_normal.jpg"/>
    <hyperlink ref="F122" r:id="rId604" display="http://pbs.twimg.com/profile_images/1487095335/sadness_normal.png"/>
    <hyperlink ref="F123" r:id="rId605" display="http://pbs.twimg.com/profile_images/1073049172436078592/EavrYhCn_normal.jpg"/>
    <hyperlink ref="F124" r:id="rId606" display="http://pbs.twimg.com/profile_images/1054842693057097728/bpVSOgnA_normal.jpg"/>
    <hyperlink ref="F125" r:id="rId607" display="http://pbs.twimg.com/profile_images/921248739746033665/cjBVcCJG_normal.jpg"/>
    <hyperlink ref="F126" r:id="rId608" display="http://pbs.twimg.com/profile_images/483774249895604224/gUrn1ZgF_normal.jpeg"/>
    <hyperlink ref="F127" r:id="rId609" display="http://pbs.twimg.com/profile_images/1017291771481489408/7eogiLws_normal.jpg"/>
    <hyperlink ref="F128" r:id="rId610" display="http://pbs.twimg.com/profile_images/1049819197683974144/15zLkLvi_normal.jpg"/>
    <hyperlink ref="F129" r:id="rId611" display="http://pbs.twimg.com/profile_images/1083522510849748992/a4GGLvx2_normal.jpg"/>
    <hyperlink ref="F130" r:id="rId612" display="http://pbs.twimg.com/profile_images/588432538227634176/Hw0Wqnb6_normal.jpg"/>
    <hyperlink ref="F131" r:id="rId613" display="http://pbs.twimg.com/profile_images/888371328/twitter_normal.jpg"/>
    <hyperlink ref="F132" r:id="rId614" display="http://pbs.twimg.com/profile_images/1051270628022542336/jdtwWA3c_normal.jpg"/>
    <hyperlink ref="F133" r:id="rId615" display="http://pbs.twimg.com/profile_images/1031688926593867776/2pVTh_DF_normal.jpg"/>
    <hyperlink ref="F134" r:id="rId616" display="http://pbs.twimg.com/profile_images/1024602997710618624/fyWn4Aq2_normal.jpg"/>
    <hyperlink ref="F135" r:id="rId617" display="http://pbs.twimg.com/profile_images/1062027697440706560/SZ__-Au3_normal.jpg"/>
    <hyperlink ref="F136" r:id="rId618" display="http://pbs.twimg.com/profile_images/1027584394251448322/rlrKu1Ji_normal.jpg"/>
    <hyperlink ref="F137" r:id="rId619" display="http://pbs.twimg.com/profile_images/1058719666674094080/XR7mv8ZP_normal.jpg"/>
    <hyperlink ref="F138" r:id="rId620" display="http://pbs.twimg.com/profile_images/749636414082469888/aC2LO3cR_normal.jpg"/>
    <hyperlink ref="F139" r:id="rId621" display="http://pbs.twimg.com/profile_images/884531450707562496/oFE1qn0-_normal.jpg"/>
    <hyperlink ref="F140" r:id="rId622" display="http://pbs.twimg.com/profile_images/697195172925304832/t5nik0jk_normal.jpg"/>
    <hyperlink ref="F141" r:id="rId623" display="http://pbs.twimg.com/profile_images/1083616566015676418/KqHOucoc_normal.jpg"/>
    <hyperlink ref="F142" r:id="rId624" display="http://pbs.twimg.com/profile_images/1059888693945630720/yex0Gcbi_normal.jpg"/>
    <hyperlink ref="F143" r:id="rId625" display="http://pbs.twimg.com/profile_images/1083558899029032961/tweWUB8Y_normal.jpg"/>
    <hyperlink ref="F144" r:id="rId626" display="http://pbs.twimg.com/profile_images/1086098650537869318/pVFDUFXT_normal.jpg"/>
    <hyperlink ref="F145" r:id="rId627" display="http://pbs.twimg.com/profile_images/851476103990394880/Dvd4zNss_normal.jpg"/>
    <hyperlink ref="F146" r:id="rId628" display="http://pbs.twimg.com/profile_images/1016495056465715200/8Uk_77N9_normal.jpg"/>
    <hyperlink ref="F147" r:id="rId629" display="http://pbs.twimg.com/profile_images/1080361857360117761/qP7Z31LZ_normal.jpg"/>
    <hyperlink ref="F148" r:id="rId630" display="http://pbs.twimg.com/profile_images/1060668681208774657/I2epZIek_normal.jpg"/>
    <hyperlink ref="F149" r:id="rId631" display="http://pbs.twimg.com/profile_images/1072707989667282944/R-gTENgA_normal.jpg"/>
    <hyperlink ref="F150" r:id="rId632" display="http://pbs.twimg.com/profile_images/1058444729816440832/pQUvQtVl_normal.jpg"/>
    <hyperlink ref="F151" r:id="rId633" display="http://pbs.twimg.com/profile_images/797111946243936256/qbW1-iIU_normal.jpg"/>
    <hyperlink ref="F152" r:id="rId634" display="http://pbs.twimg.com/profile_images/871765178718736384/t0hG7a4Q_normal.jpg"/>
    <hyperlink ref="F153" r:id="rId635" display="http://pbs.twimg.com/profile_images/1047237906971029504/Op8Fsogw_normal.jpg"/>
    <hyperlink ref="F154" r:id="rId636" display="http://pbs.twimg.com/profile_images/715385124507009024/lSddDY1b_normal.jpg"/>
    <hyperlink ref="F155" r:id="rId637" display="http://pbs.twimg.com/profile_images/1029162724612161536/Voaqm5R9_normal.jpg"/>
    <hyperlink ref="F156" r:id="rId638" display="http://pbs.twimg.com/profile_images/1093192637157380097/TeHLsLMC_normal.jpg"/>
    <hyperlink ref="F157" r:id="rId639" display="http://pbs.twimg.com/profile_images/1080939901367930880/Mim9StFY_normal.jpg"/>
    <hyperlink ref="F158" r:id="rId640" display="http://pbs.twimg.com/profile_images/869685162677739520/8WFKvFEV_normal.jpg"/>
    <hyperlink ref="F159" r:id="rId641" display="http://pbs.twimg.com/profile_images/917945073744121856/_COu0_uK_normal.jpg"/>
    <hyperlink ref="F160" r:id="rId642" display="http://pbs.twimg.com/profile_images/1095367445706141697/A-8fLxqU_normal.jpg"/>
    <hyperlink ref="F161" r:id="rId643" display="http://pbs.twimg.com/profile_images/584155909506539521/PkCGP1GR_normal.jpg"/>
    <hyperlink ref="F162" r:id="rId644" display="http://pbs.twimg.com/profile_images/1073931183375945728/y7luQqfx_normal.jpg"/>
    <hyperlink ref="F163" r:id="rId645" display="http://pbs.twimg.com/profile_images/902416091334316033/uTczYAHI_normal.jpg"/>
    <hyperlink ref="F164" r:id="rId646" display="http://abs.twimg.com/sticky/default_profile_images/default_profile_normal.png"/>
    <hyperlink ref="F165" r:id="rId647" display="http://pbs.twimg.com/profile_images/839228347959783424/YJy8nELd_normal.jpg"/>
    <hyperlink ref="F166" r:id="rId648" display="http://pbs.twimg.com/profile_images/677239551954313216/BMrB--kc_normal.jpg"/>
    <hyperlink ref="F167" r:id="rId649" display="http://pbs.twimg.com/profile_images/816379517111369728/97eh1C5-_normal.jpg"/>
    <hyperlink ref="F168" r:id="rId650" display="http://pbs.twimg.com/profile_images/3478244961/01ebfc40ecc194a2abc81e82ab877af4_normal.jpeg"/>
    <hyperlink ref="F169" r:id="rId651" display="http://pbs.twimg.com/profile_images/488754806199042048/WmfZGcpD_normal.jpeg"/>
    <hyperlink ref="F170" r:id="rId652" display="http://pbs.twimg.com/profile_images/929735443293224960/dSNKuVRG_normal.jpg"/>
    <hyperlink ref="F171" r:id="rId653" display="http://pbs.twimg.com/profile_images/1093692763294572544/0nkLNLat_normal.jpg"/>
    <hyperlink ref="F172" r:id="rId654" display="http://pbs.twimg.com/profile_images/1029214919269523456/yMFUTjC5_normal.jpg"/>
    <hyperlink ref="F173" r:id="rId655" display="http://pbs.twimg.com/profile_images/783445386375507969/nTv88w7E_normal.jpg"/>
    <hyperlink ref="F174" r:id="rId656" display="http://pbs.twimg.com/profile_images/722184632288960512/ZUh_hO61_normal.jpg"/>
    <hyperlink ref="F175" r:id="rId657" display="http://pbs.twimg.com/profile_images/246073324/IL2_normal.jpg"/>
    <hyperlink ref="F176" r:id="rId658" display="http://pbs.twimg.com/profile_images/708068002449661953/yZ8Fe0JT_normal.jpg"/>
    <hyperlink ref="F177" r:id="rId659" display="http://pbs.twimg.com/profile_images/743826618423050240/URHv7TK2_normal.jpg"/>
    <hyperlink ref="F178" r:id="rId660" display="http://pbs.twimg.com/profile_images/958942013570793473/iWaEPtBu_normal.jpg"/>
    <hyperlink ref="F179" r:id="rId661" display="http://pbs.twimg.com/profile_images/1008786868446453762/MI-gXaEp_normal.jpg"/>
    <hyperlink ref="F180" r:id="rId662" display="http://pbs.twimg.com/profile_images/567054338845986817/NumlFMhY_normal.jpeg"/>
    <hyperlink ref="F181" r:id="rId663" display="http://pbs.twimg.com/profile_images/489591351634194433/hL1V288f_normal.jpeg"/>
    <hyperlink ref="F182" r:id="rId664" display="http://pbs.twimg.com/profile_images/1045177373531009024/-RcORkL4_normal.jpg"/>
    <hyperlink ref="F183" r:id="rId665" display="http://pbs.twimg.com/profile_images/730612231021322240/Rl0_QYhL_normal.jpg"/>
    <hyperlink ref="F184" r:id="rId666" display="http://pbs.twimg.com/profile_images/2498676032/image_normal.jpg"/>
    <hyperlink ref="F185" r:id="rId667" display="http://pbs.twimg.com/profile_images/1103334085/twitter_normal.jpg"/>
    <hyperlink ref="F186" r:id="rId668" display="http://pbs.twimg.com/profile_images/870636910724513793/HrbvyJv0_normal.jpg"/>
    <hyperlink ref="F187" r:id="rId669" display="http://pbs.twimg.com/profile_images/964003521149325312/qnruCPm-_normal.jpg"/>
    <hyperlink ref="F188" r:id="rId670" display="http://pbs.twimg.com/profile_images/2847538068/75225d68fa59c29ed85a37576e058fbb_normal.png"/>
    <hyperlink ref="F189" r:id="rId671" display="http://pbs.twimg.com/profile_images/981927296591249408/RNugwOqO_normal.jpg"/>
    <hyperlink ref="F190" r:id="rId672" display="http://pbs.twimg.com/profile_images/824994998454214656/FIq7H6gO_normal.jpg"/>
    <hyperlink ref="F191" r:id="rId673" display="http://pbs.twimg.com/profile_images/843619552344793089/oAilpZKu_normal.jpg"/>
    <hyperlink ref="F192" r:id="rId674" display="http://pbs.twimg.com/profile_images/448301181324894208/vqY_gIaL_normal.jpeg"/>
    <hyperlink ref="AX3" r:id="rId675" display="https://twitter.com/jesuispipis"/>
    <hyperlink ref="AX4" r:id="rId676" display="https://twitter.com/rodrigo77alves"/>
    <hyperlink ref="AX5" r:id="rId677" display="https://twitter.com/nuggets"/>
    <hyperlink ref="AX6" r:id="rId678" display="https://twitter.com/cannabisencyclo"/>
    <hyperlink ref="AX7" r:id="rId679" display="https://twitter.com/waffleye"/>
    <hyperlink ref="AX8" r:id="rId680" display="https://twitter.com/highfinanceshow"/>
    <hyperlink ref="AX9" r:id="rId681" display="https://twitter.com/mreugenemonroe"/>
    <hyperlink ref="AX10" r:id="rId682" display="https://twitter.com/missamanda1895"/>
    <hyperlink ref="AX11" r:id="rId683" display="https://twitter.com/slightlystoopid"/>
    <hyperlink ref="AX12" r:id="rId684" display="https://twitter.com/gnash"/>
    <hyperlink ref="AX13" r:id="rId685" display="https://twitter.com/drmikehart"/>
    <hyperlink ref="AX14" r:id="rId686" display="https://twitter.com/ornorml"/>
    <hyperlink ref="AX15" r:id="rId687" display="https://twitter.com/norml"/>
    <hyperlink ref="AX16" r:id="rId688" display="https://twitter.com/realmedicinemi"/>
    <hyperlink ref="AX17" r:id="rId689" display="https://twitter.com/actionbronson"/>
    <hyperlink ref="AX18" r:id="rId690" display="https://twitter.com/viceland"/>
    <hyperlink ref="AX19" r:id="rId691" display="https://twitter.com/vice"/>
    <hyperlink ref="AX20" r:id="rId692" display="https://twitter.com/alchemist"/>
    <hyperlink ref="AX21" r:id="rId693" display="https://twitter.com/armyofpotheads"/>
    <hyperlink ref="AX22" r:id="rId694" display="https://twitter.com/hamiltonmorris"/>
    <hyperlink ref="AX23" r:id="rId695" display="https://twitter.com/cannilive"/>
    <hyperlink ref="AX24" r:id="rId696" display="https://twitter.com/massroots"/>
    <hyperlink ref="AX25" r:id="rId697" display="https://twitter.com/cannabisculture"/>
    <hyperlink ref="AX26" r:id="rId698" display="https://twitter.com/edrosenthal"/>
    <hyperlink ref="AX27" r:id="rId699" display="https://twitter.com/jodieemery"/>
    <hyperlink ref="AX28" r:id="rId700" display="https://twitter.com/kandavolu"/>
    <hyperlink ref="AX29" r:id="rId701" display="https://twitter.com/vanessamarigold"/>
    <hyperlink ref="AX30" r:id="rId702" display="https://twitter.com/cherylshuman"/>
    <hyperlink ref="AX31" r:id="rId703" display="https://twitter.com/imyourkid"/>
    <hyperlink ref="AX32" r:id="rId704" display="https://twitter.com/blinke11"/>
    <hyperlink ref="AX33" r:id="rId705" display="https://twitter.com/msmithbubbles"/>
    <hyperlink ref="AX34" r:id="rId706" display="https://twitter.com/caslernoel"/>
    <hyperlink ref="AX35" r:id="rId707" display="https://twitter.com/kathygriffin"/>
    <hyperlink ref="AX36" r:id="rId708" display="https://twitter.com/tomarnold"/>
    <hyperlink ref="AX37" r:id="rId709" display="https://twitter.com/n7nms"/>
    <hyperlink ref="AX38" r:id="rId710" display="https://twitter.com/richnwdc"/>
    <hyperlink ref="AX39" r:id="rId711" display="https://twitter.com/periodpam"/>
    <hyperlink ref="AX40" r:id="rId712" display="https://twitter.com/montereyaq"/>
    <hyperlink ref="AX41" r:id="rId713" display="https://twitter.com/cold9111"/>
    <hyperlink ref="AX42" r:id="rId714" display="https://twitter.com/chefapelila"/>
    <hyperlink ref="AX43" r:id="rId715" display="https://twitter.com/djgotvapes"/>
    <hyperlink ref="AX44" r:id="rId716" display="https://twitter.com/badmaashla"/>
    <hyperlink ref="AX45" r:id="rId717" display="https://twitter.com/cannabistsgroup"/>
    <hyperlink ref="AX46" r:id="rId718" display="https://twitter.com/jackiemae_18"/>
    <hyperlink ref="AX47" r:id="rId719" display="https://twitter.com/druyljjr"/>
    <hyperlink ref="AX48" r:id="rId720" display="https://twitter.com/andyjuett"/>
    <hyperlink ref="AX49" r:id="rId721" display="https://twitter.com/sid_pink"/>
    <hyperlink ref="AX50" r:id="rId722" display="https://twitter.com/cannaboisseurs"/>
    <hyperlink ref="AX51" r:id="rId723" display="https://twitter.com/bluntbuckeye"/>
    <hyperlink ref="AX52" r:id="rId724" display="https://twitter.com/daneyeel1"/>
    <hyperlink ref="AX53" r:id="rId725" display="https://twitter.com/vanessareen"/>
    <hyperlink ref="AX54" r:id="rId726" display="https://twitter.com/offgrid"/>
    <hyperlink ref="AX55" r:id="rId727" display="https://twitter.com/jenniferkochsh1"/>
    <hyperlink ref="AX56" r:id="rId728" display="https://twitter.com/dailydank714"/>
    <hyperlink ref="AX57" r:id="rId729" display="https://twitter.com/cloudcreamery"/>
    <hyperlink ref="AX58" r:id="rId730" display="https://twitter.com/jeffpossiel"/>
    <hyperlink ref="AX59" r:id="rId731" display="https://twitter.com/tdazzl"/>
    <hyperlink ref="AX60" r:id="rId732" display="https://twitter.com/joerogan"/>
    <hyperlink ref="AX61" r:id="rId733" display="https://twitter.com/montel_williams"/>
    <hyperlink ref="AX62" r:id="rId734" display="https://twitter.com/metheridge"/>
    <hyperlink ref="AX63" r:id="rId735" display="https://twitter.com/drmicheleross"/>
    <hyperlink ref="AX64" r:id="rId736" display="https://twitter.com/keithstroup"/>
    <hyperlink ref="AX65" r:id="rId737" display="https://twitter.com/herzberg10"/>
    <hyperlink ref="AX66" r:id="rId738" display="https://twitter.com/wandaljames"/>
    <hyperlink ref="AX67" r:id="rId739" display="https://twitter.com/drsanjaygupta"/>
    <hyperlink ref="AX68" r:id="rId740" display="https://twitter.com/chuckweets"/>
    <hyperlink ref="AX69" r:id="rId741" display="https://twitter.com/emflow86"/>
    <hyperlink ref="AX70" r:id="rId742" display="https://twitter.com/blondtradgard"/>
    <hyperlink ref="AX71" r:id="rId743" display="https://twitter.com/sir_blobfish"/>
    <hyperlink ref="AX72" r:id="rId744" display="https://twitter.com/blahblah420blaa"/>
    <hyperlink ref="AX73" r:id="rId745" display="https://twitter.com/cohenonthecobb"/>
    <hyperlink ref="AX74" r:id="rId746" display="https://twitter.com/altonbrown"/>
    <hyperlink ref="AX75" r:id="rId747" display="https://twitter.com/alleniverson"/>
    <hyperlink ref="AX76" r:id="rId748" display="https://twitter.com/utktheinc"/>
    <hyperlink ref="AX77" r:id="rId749" display="https://twitter.com/hillarydixler"/>
    <hyperlink ref="AX78" r:id="rId750" display="https://twitter.com/mauricelamarche"/>
    <hyperlink ref="AX79" r:id="rId751" display="https://twitter.com/simpsonspod"/>
    <hyperlink ref="AX80" r:id="rId752" display="https://twitter.com/caseybboyd"/>
    <hyperlink ref="AX81" r:id="rId753" display="https://twitter.com/chefyusef"/>
    <hyperlink ref="AX82" r:id="rId754" display="https://twitter.com/seancurley"/>
    <hyperlink ref="AX83" r:id="rId755" display="https://twitter.com/chefjoesasto"/>
    <hyperlink ref="AX84" r:id="rId756" display="https://twitter.com/danaschwartzzz"/>
    <hyperlink ref="AX85" r:id="rId757" display="https://twitter.com/streetgourmetla"/>
    <hyperlink ref="AX86" r:id="rId758" display="https://twitter.com/eaterla"/>
    <hyperlink ref="AX87" r:id="rId759" display="https://twitter.com/tacos1986"/>
    <hyperlink ref="AX88" r:id="rId760" display="https://twitter.com/kpelton"/>
    <hyperlink ref="AX89" r:id="rId761" display="https://twitter.com/mpjr"/>
    <hyperlink ref="AX90" r:id="rId762" display="https://twitter.com/mike_eagle"/>
    <hyperlink ref="AX91" r:id="rId763" display="https://twitter.com/bemore27"/>
    <hyperlink ref="AX92" r:id="rId764" display="https://twitter.com/scotthastings"/>
    <hyperlink ref="AX93" r:id="rId765" display="https://twitter.com/nbaontnt"/>
    <hyperlink ref="AX94" r:id="rId766" display="https://twitter.com/sarahksilverman"/>
    <hyperlink ref="AX95" r:id="rId767" display="https://twitter.com/jordandan53"/>
    <hyperlink ref="AX96" r:id="rId768" display="https://twitter.com/akilahobviously"/>
    <hyperlink ref="AX97" r:id="rId769" display="https://twitter.com/united"/>
    <hyperlink ref="AX98" r:id="rId770" display="https://twitter.com/thesethwatson"/>
    <hyperlink ref="AX99" r:id="rId771" display="https://twitter.com/realdonaldtrump"/>
    <hyperlink ref="AX100" r:id="rId772" display="https://twitter.com/guyfieri"/>
    <hyperlink ref="AX101" r:id="rId773" display="https://twitter.com/jaredrizzi"/>
    <hyperlink ref="AX102" r:id="rId774" display="https://twitter.com/grantpa"/>
    <hyperlink ref="AX103" r:id="rId775" display="https://twitter.com/derekmke"/>
    <hyperlink ref="AX104" r:id="rId776" display="https://twitter.com/mf_brown"/>
    <hyperlink ref="AX105" r:id="rId777" display="https://twitter.com/carolineoncrack"/>
    <hyperlink ref="AX106" r:id="rId778" display="https://twitter.com/koopa_kinte"/>
    <hyperlink ref="AX107" r:id="rId779" display="https://twitter.com/r3dlefft"/>
    <hyperlink ref="AX108" r:id="rId780" display="https://twitter.com/sephora"/>
    <hyperlink ref="AX109" r:id="rId781" display="https://twitter.com/theherbalcult"/>
    <hyperlink ref="AX110" r:id="rId782" display="https://twitter.com/thatbilloakley"/>
    <hyperlink ref="AX111" r:id="rId783" display="https://twitter.com/realpfielder28"/>
    <hyperlink ref="AX112" r:id="rId784" display="https://twitter.com/shrutip8"/>
    <hyperlink ref="AX113" r:id="rId785" display="https://twitter.com/jerrybeach73"/>
    <hyperlink ref="AX114" r:id="rId786" display="https://twitter.com/mikepriceinla"/>
    <hyperlink ref="AX115" r:id="rId787" display="https://twitter.com/joshstrangehill"/>
    <hyperlink ref="AX116" r:id="rId788" display="https://twitter.com/hodgman"/>
    <hyperlink ref="AX117" r:id="rId789" display="https://twitter.com/herring_nba"/>
    <hyperlink ref="AX118" r:id="rId790" display="https://twitter.com/dmarang"/>
    <hyperlink ref="AX119" r:id="rId791" display="https://twitter.com/jackallisonlol"/>
    <hyperlink ref="AX120" r:id="rId792" display="https://twitter.com/doughboyspod"/>
    <hyperlink ref="AX121" r:id="rId793" display="https://twitter.com/skizelo"/>
    <hyperlink ref="AX122" r:id="rId794" display="https://twitter.com/mikedrucker"/>
    <hyperlink ref="AX123" r:id="rId795" display="https://twitter.com/gowri_chandra"/>
    <hyperlink ref="AX124" r:id="rId796" display="https://twitter.com/mremilyheller"/>
    <hyperlink ref="AX125" r:id="rId797" display="https://twitter.com/nba"/>
    <hyperlink ref="AX126" r:id="rId798" display="https://twitter.com/mattgourley"/>
    <hyperlink ref="AX127" r:id="rId799" display="https://twitter.com/pftompkins"/>
    <hyperlink ref="AX128" r:id="rId800" display="https://twitter.com/robertmaguire_"/>
    <hyperlink ref="AX129" r:id="rId801" display="https://twitter.com/hbo"/>
    <hyperlink ref="AX130" r:id="rId802" display="https://twitter.com/russo_brothers"/>
    <hyperlink ref="AX131" r:id="rId803" display="https://twitter.com/adamperrylang"/>
    <hyperlink ref="AX132" r:id="rId804" display="https://twitter.com/jordanokun"/>
    <hyperlink ref="AX133" r:id="rId805" display="https://twitter.com/joelmchale"/>
    <hyperlink ref="AX134" r:id="rId806" display="https://twitter.com/clemsonfb"/>
    <hyperlink ref="AX135" r:id="rId807" display="https://twitter.com/eugenegu"/>
    <hyperlink ref="AX136" r:id="rId808" display="https://twitter.com/mikplat"/>
    <hyperlink ref="AX137" r:id="rId809" display="https://twitter.com/rianjohnson"/>
    <hyperlink ref="AX138" r:id="rId810" display="https://twitter.com/bootsriley"/>
    <hyperlink ref="AX139" r:id="rId811" display="https://twitter.com/nickwiger"/>
    <hyperlink ref="AX140" r:id="rId812" display="https://twitter.com/gabrus"/>
    <hyperlink ref="AX141" r:id="rId813" display="https://twitter.com/th1rt3en_tm"/>
    <hyperlink ref="AX142" r:id="rId814" display="https://twitter.com/whitehouse"/>
    <hyperlink ref="AX143" r:id="rId815" display="https://twitter.com/repswalwell"/>
    <hyperlink ref="AX144" r:id="rId816" display="https://twitter.com/thekidmero"/>
    <hyperlink ref="AX145" r:id="rId817" display="https://twitter.com/freedarko"/>
    <hyperlink ref="AX146" r:id="rId818" display="https://twitter.com/gennefer"/>
    <hyperlink ref="AX147" r:id="rId819" display="https://twitter.com/ronfunches"/>
    <hyperlink ref="AX148" r:id="rId820" display="https://twitter.com/billywaynedavis"/>
    <hyperlink ref="AX149" r:id="rId821" display="https://twitter.com/mrmichaellee"/>
    <hyperlink ref="AX150" r:id="rId822" display="https://twitter.com/barstoolsports"/>
    <hyperlink ref="AX151" r:id="rId823" display="https://twitter.com/therealjrsmith"/>
    <hyperlink ref="AX152" r:id="rId824" display="https://twitter.com/dannyleroux"/>
    <hyperlink ref="AX153" r:id="rId825" display="https://twitter.com/steveagee"/>
    <hyperlink ref="AX154" r:id="rId826" display="https://twitter.com/cheffati"/>
    <hyperlink ref="AX155" r:id="rId827" display="https://twitter.com/juliaprescott"/>
    <hyperlink ref="AX156" r:id="rId828" display="https://twitter.com/julieamcdowall"/>
    <hyperlink ref="AX157" r:id="rId829" display="https://twitter.com/vanthebrand"/>
    <hyperlink ref="AX158" r:id="rId830" display="https://twitter.com/jakeandamir"/>
    <hyperlink ref="AX159" r:id="rId831" display="https://twitter.com/fakejakebrowne"/>
    <hyperlink ref="AX160" r:id="rId832" display="https://twitter.com/libbycwatson"/>
    <hyperlink ref="AX161" r:id="rId833" display="https://twitter.com/shampoodler"/>
    <hyperlink ref="AX162" r:id="rId834" display="https://twitter.com/mollyjongfast"/>
    <hyperlink ref="AX163" r:id="rId835" display="https://twitter.com/chasemit"/>
    <hyperlink ref="AX164" r:id="rId836" display="https://twitter.com/idahogal1006"/>
    <hyperlink ref="AX165" r:id="rId837" display="https://twitter.com/millerlite"/>
    <hyperlink ref="AX166" r:id="rId838" display="https://twitter.com/hdtgm"/>
    <hyperlink ref="AX167" r:id="rId839" display="https://twitter.com/paulscheer"/>
    <hyperlink ref="AX168" r:id="rId840" display="https://twitter.com/therock"/>
    <hyperlink ref="AX169" r:id="rId841" display="https://twitter.com/storyofeverest"/>
    <hyperlink ref="AX170" r:id="rId842" display="https://twitter.com/freddysusa"/>
    <hyperlink ref="AX171" r:id="rId843" display="https://twitter.com/worldwidewob"/>
    <hyperlink ref="AX172" r:id="rId844" display="https://twitter.com/micahadams13"/>
    <hyperlink ref="AX173" r:id="rId845" display="https://twitter.com/jordanpeele"/>
    <hyperlink ref="AX174" r:id="rId846" display="https://twitter.com/mattoswaltva"/>
    <hyperlink ref="AX175" r:id="rId847" display="https://twitter.com/alyankovic"/>
    <hyperlink ref="AX176" r:id="rId848" display="https://twitter.com/piescarcega"/>
    <hyperlink ref="AX177" r:id="rId849" display="https://twitter.com/mrwillmiles"/>
    <hyperlink ref="AX178" r:id="rId850" display="https://twitter.com/andyrichter"/>
    <hyperlink ref="AX179" r:id="rId851" display="https://twitter.com/vincemancini"/>
    <hyperlink ref="AX180" r:id="rId852" display="https://twitter.com/thedweck"/>
    <hyperlink ref="AX181" r:id="rId853" display="https://twitter.com/getbenthompson"/>
    <hyperlink ref="AX182" r:id="rId854" display="https://twitter.com/justin_ling"/>
    <hyperlink ref="AX183" r:id="rId855" display="https://twitter.com/conanobrien"/>
    <hyperlink ref="AX184" r:id="rId856" display="https://twitter.com/bklinger62"/>
    <hyperlink ref="AX185" r:id="rId857" display="https://twitter.com/edman1968"/>
    <hyperlink ref="AX186" r:id="rId858" display="https://twitter.com/msinger"/>
    <hyperlink ref="AX187" r:id="rId859" display="https://twitter.com/mattatouille"/>
    <hyperlink ref="AX188" r:id="rId860" display="https://twitter.com/stevenyk"/>
    <hyperlink ref="AX189" r:id="rId861" display="https://twitter.com/jamieloftushelp"/>
    <hyperlink ref="AX190" r:id="rId862" display="https://twitter.com/crackerbarrel"/>
    <hyperlink ref="AX191" r:id="rId863" display="https://twitter.com/chickybaby007"/>
    <hyperlink ref="AX192" r:id="rId864" display="https://twitter.com/a"/>
  </hyperlinks>
  <printOptions/>
  <pageMargins left="0.7" right="0.7" top="0.75" bottom="0.75" header="0.3" footer="0.3"/>
  <pageSetup horizontalDpi="600" verticalDpi="600" orientation="portrait" r:id="rId868"/>
  <legacyDrawing r:id="rId866"/>
  <tableParts>
    <tablePart r:id="rId8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2675</v>
      </c>
      <c r="Z2" s="13" t="s">
        <v>2691</v>
      </c>
      <c r="AA2" s="13" t="s">
        <v>2725</v>
      </c>
      <c r="AB2" s="13" t="s">
        <v>2765</v>
      </c>
      <c r="AC2" s="13" t="s">
        <v>2813</v>
      </c>
      <c r="AD2" s="13" t="s">
        <v>2840</v>
      </c>
      <c r="AE2" s="13" t="s">
        <v>2843</v>
      </c>
      <c r="AF2" s="13" t="s">
        <v>2866</v>
      </c>
      <c r="AG2" s="117" t="s">
        <v>3175</v>
      </c>
      <c r="AH2" s="117" t="s">
        <v>3176</v>
      </c>
      <c r="AI2" s="117" t="s">
        <v>3177</v>
      </c>
      <c r="AJ2" s="117" t="s">
        <v>3178</v>
      </c>
      <c r="AK2" s="117" t="s">
        <v>3179</v>
      </c>
      <c r="AL2" s="117" t="s">
        <v>3180</v>
      </c>
      <c r="AM2" s="117" t="s">
        <v>3181</v>
      </c>
      <c r="AN2" s="117" t="s">
        <v>3182</v>
      </c>
      <c r="AO2" s="117" t="s">
        <v>3185</v>
      </c>
    </row>
    <row r="3" spans="1:41" ht="15">
      <c r="A3" s="87" t="s">
        <v>2613</v>
      </c>
      <c r="B3" s="65" t="s">
        <v>2628</v>
      </c>
      <c r="C3" s="65" t="s">
        <v>56</v>
      </c>
      <c r="D3" s="103"/>
      <c r="E3" s="102"/>
      <c r="F3" s="104" t="s">
        <v>3275</v>
      </c>
      <c r="G3" s="105"/>
      <c r="H3" s="105"/>
      <c r="I3" s="106">
        <v>3</v>
      </c>
      <c r="J3" s="107"/>
      <c r="K3" s="48">
        <v>111</v>
      </c>
      <c r="L3" s="48">
        <v>98</v>
      </c>
      <c r="M3" s="48">
        <v>41</v>
      </c>
      <c r="N3" s="48">
        <v>139</v>
      </c>
      <c r="O3" s="48">
        <v>7</v>
      </c>
      <c r="P3" s="49">
        <v>0.01818181818181818</v>
      </c>
      <c r="Q3" s="49">
        <v>0.03571428571428571</v>
      </c>
      <c r="R3" s="48">
        <v>1</v>
      </c>
      <c r="S3" s="48">
        <v>0</v>
      </c>
      <c r="T3" s="48">
        <v>111</v>
      </c>
      <c r="U3" s="48">
        <v>139</v>
      </c>
      <c r="V3" s="48">
        <v>2</v>
      </c>
      <c r="W3" s="49">
        <v>1.964126</v>
      </c>
      <c r="X3" s="49">
        <v>0.009172809172809172</v>
      </c>
      <c r="Y3" s="78" t="s">
        <v>2676</v>
      </c>
      <c r="Z3" s="78" t="s">
        <v>2692</v>
      </c>
      <c r="AA3" s="78" t="s">
        <v>2726</v>
      </c>
      <c r="AB3" s="84" t="s">
        <v>2766</v>
      </c>
      <c r="AC3" s="84" t="s">
        <v>2814</v>
      </c>
      <c r="AD3" s="84" t="s">
        <v>2841</v>
      </c>
      <c r="AE3" s="84" t="s">
        <v>2844</v>
      </c>
      <c r="AF3" s="84" t="s">
        <v>2867</v>
      </c>
      <c r="AG3" s="120">
        <v>132</v>
      </c>
      <c r="AH3" s="123">
        <v>5.645851154833191</v>
      </c>
      <c r="AI3" s="120">
        <v>80</v>
      </c>
      <c r="AJ3" s="123">
        <v>3.4217279726261762</v>
      </c>
      <c r="AK3" s="120">
        <v>2</v>
      </c>
      <c r="AL3" s="123">
        <v>0.0855431993156544</v>
      </c>
      <c r="AM3" s="120">
        <v>2126</v>
      </c>
      <c r="AN3" s="123">
        <v>90.93242087254063</v>
      </c>
      <c r="AO3" s="120">
        <v>2338</v>
      </c>
    </row>
    <row r="4" spans="1:41" ht="15">
      <c r="A4" s="87" t="s">
        <v>2614</v>
      </c>
      <c r="B4" s="65" t="s">
        <v>2629</v>
      </c>
      <c r="C4" s="65" t="s">
        <v>56</v>
      </c>
      <c r="D4" s="109"/>
      <c r="E4" s="108"/>
      <c r="F4" s="110" t="s">
        <v>3276</v>
      </c>
      <c r="G4" s="111"/>
      <c r="H4" s="111"/>
      <c r="I4" s="112">
        <v>4</v>
      </c>
      <c r="J4" s="113"/>
      <c r="K4" s="48">
        <v>24</v>
      </c>
      <c r="L4" s="48">
        <v>25</v>
      </c>
      <c r="M4" s="48">
        <v>0</v>
      </c>
      <c r="N4" s="48">
        <v>25</v>
      </c>
      <c r="O4" s="48">
        <v>0</v>
      </c>
      <c r="P4" s="49">
        <v>0</v>
      </c>
      <c r="Q4" s="49">
        <v>0</v>
      </c>
      <c r="R4" s="48">
        <v>1</v>
      </c>
      <c r="S4" s="48">
        <v>0</v>
      </c>
      <c r="T4" s="48">
        <v>24</v>
      </c>
      <c r="U4" s="48">
        <v>25</v>
      </c>
      <c r="V4" s="48">
        <v>3</v>
      </c>
      <c r="W4" s="49">
        <v>2.072917</v>
      </c>
      <c r="X4" s="49">
        <v>0.04528985507246377</v>
      </c>
      <c r="Y4" s="78" t="s">
        <v>2677</v>
      </c>
      <c r="Z4" s="78" t="s">
        <v>2693</v>
      </c>
      <c r="AA4" s="78" t="s">
        <v>594</v>
      </c>
      <c r="AB4" s="84" t="s">
        <v>2767</v>
      </c>
      <c r="AC4" s="84" t="s">
        <v>2815</v>
      </c>
      <c r="AD4" s="84" t="s">
        <v>2842</v>
      </c>
      <c r="AE4" s="84" t="s">
        <v>2845</v>
      </c>
      <c r="AF4" s="84" t="s">
        <v>2868</v>
      </c>
      <c r="AG4" s="120">
        <v>2</v>
      </c>
      <c r="AH4" s="123">
        <v>2.2222222222222223</v>
      </c>
      <c r="AI4" s="120">
        <v>3</v>
      </c>
      <c r="AJ4" s="123">
        <v>3.3333333333333335</v>
      </c>
      <c r="AK4" s="120">
        <v>0</v>
      </c>
      <c r="AL4" s="123">
        <v>0</v>
      </c>
      <c r="AM4" s="120">
        <v>85</v>
      </c>
      <c r="AN4" s="123">
        <v>94.44444444444444</v>
      </c>
      <c r="AO4" s="120">
        <v>90</v>
      </c>
    </row>
    <row r="5" spans="1:41" ht="15">
      <c r="A5" s="87" t="s">
        <v>2615</v>
      </c>
      <c r="B5" s="65" t="s">
        <v>2630</v>
      </c>
      <c r="C5" s="65" t="s">
        <v>56</v>
      </c>
      <c r="D5" s="109"/>
      <c r="E5" s="108"/>
      <c r="F5" s="110" t="s">
        <v>2615</v>
      </c>
      <c r="G5" s="111"/>
      <c r="H5" s="111"/>
      <c r="I5" s="112">
        <v>5</v>
      </c>
      <c r="J5" s="113"/>
      <c r="K5" s="48">
        <v>12</v>
      </c>
      <c r="L5" s="48">
        <v>11</v>
      </c>
      <c r="M5" s="48">
        <v>0</v>
      </c>
      <c r="N5" s="48">
        <v>11</v>
      </c>
      <c r="O5" s="48">
        <v>0</v>
      </c>
      <c r="P5" s="49">
        <v>0</v>
      </c>
      <c r="Q5" s="49">
        <v>0</v>
      </c>
      <c r="R5" s="48">
        <v>1</v>
      </c>
      <c r="S5" s="48">
        <v>0</v>
      </c>
      <c r="T5" s="48">
        <v>12</v>
      </c>
      <c r="U5" s="48">
        <v>11</v>
      </c>
      <c r="V5" s="48">
        <v>2</v>
      </c>
      <c r="W5" s="49">
        <v>1.680556</v>
      </c>
      <c r="X5" s="49">
        <v>0.08333333333333333</v>
      </c>
      <c r="Y5" s="78"/>
      <c r="Z5" s="78"/>
      <c r="AA5" s="78"/>
      <c r="AB5" s="84" t="s">
        <v>1072</v>
      </c>
      <c r="AC5" s="84" t="s">
        <v>1072</v>
      </c>
      <c r="AD5" s="84" t="s">
        <v>274</v>
      </c>
      <c r="AE5" s="84" t="s">
        <v>2846</v>
      </c>
      <c r="AF5" s="84" t="s">
        <v>2869</v>
      </c>
      <c r="AG5" s="120">
        <v>0</v>
      </c>
      <c r="AH5" s="123">
        <v>0</v>
      </c>
      <c r="AI5" s="120">
        <v>0</v>
      </c>
      <c r="AJ5" s="123">
        <v>0</v>
      </c>
      <c r="AK5" s="120">
        <v>0</v>
      </c>
      <c r="AL5" s="123">
        <v>0</v>
      </c>
      <c r="AM5" s="120">
        <v>12</v>
      </c>
      <c r="AN5" s="123">
        <v>100</v>
      </c>
      <c r="AO5" s="120">
        <v>12</v>
      </c>
    </row>
    <row r="6" spans="1:41" ht="15">
      <c r="A6" s="87" t="s">
        <v>2616</v>
      </c>
      <c r="B6" s="65" t="s">
        <v>2631</v>
      </c>
      <c r="C6" s="65" t="s">
        <v>56</v>
      </c>
      <c r="D6" s="109"/>
      <c r="E6" s="108"/>
      <c r="F6" s="110" t="s">
        <v>3277</v>
      </c>
      <c r="G6" s="111"/>
      <c r="H6" s="111"/>
      <c r="I6" s="112">
        <v>6</v>
      </c>
      <c r="J6" s="113"/>
      <c r="K6" s="48">
        <v>7</v>
      </c>
      <c r="L6" s="48">
        <v>6</v>
      </c>
      <c r="M6" s="48">
        <v>0</v>
      </c>
      <c r="N6" s="48">
        <v>6</v>
      </c>
      <c r="O6" s="48">
        <v>0</v>
      </c>
      <c r="P6" s="49">
        <v>0</v>
      </c>
      <c r="Q6" s="49">
        <v>0</v>
      </c>
      <c r="R6" s="48">
        <v>1</v>
      </c>
      <c r="S6" s="48">
        <v>0</v>
      </c>
      <c r="T6" s="48">
        <v>7</v>
      </c>
      <c r="U6" s="48">
        <v>6</v>
      </c>
      <c r="V6" s="48">
        <v>3</v>
      </c>
      <c r="W6" s="49">
        <v>1.714286</v>
      </c>
      <c r="X6" s="49">
        <v>0.14285714285714285</v>
      </c>
      <c r="Y6" s="78" t="s">
        <v>577</v>
      </c>
      <c r="Z6" s="78" t="s">
        <v>589</v>
      </c>
      <c r="AA6" s="78"/>
      <c r="AB6" s="84" t="s">
        <v>2768</v>
      </c>
      <c r="AC6" s="84" t="s">
        <v>2803</v>
      </c>
      <c r="AD6" s="84" t="s">
        <v>2768</v>
      </c>
      <c r="AE6" s="84" t="s">
        <v>2847</v>
      </c>
      <c r="AF6" s="84" t="s">
        <v>2870</v>
      </c>
      <c r="AG6" s="120">
        <v>4</v>
      </c>
      <c r="AH6" s="123">
        <v>9.30232558139535</v>
      </c>
      <c r="AI6" s="120">
        <v>2</v>
      </c>
      <c r="AJ6" s="123">
        <v>4.651162790697675</v>
      </c>
      <c r="AK6" s="120">
        <v>0</v>
      </c>
      <c r="AL6" s="123">
        <v>0</v>
      </c>
      <c r="AM6" s="120">
        <v>37</v>
      </c>
      <c r="AN6" s="123">
        <v>86.04651162790698</v>
      </c>
      <c r="AO6" s="120">
        <v>43</v>
      </c>
    </row>
    <row r="7" spans="1:41" ht="15">
      <c r="A7" s="87" t="s">
        <v>2617</v>
      </c>
      <c r="B7" s="65" t="s">
        <v>2632</v>
      </c>
      <c r="C7" s="65" t="s">
        <v>56</v>
      </c>
      <c r="D7" s="109"/>
      <c r="E7" s="108"/>
      <c r="F7" s="110" t="s">
        <v>3278</v>
      </c>
      <c r="G7" s="111"/>
      <c r="H7" s="111"/>
      <c r="I7" s="112">
        <v>7</v>
      </c>
      <c r="J7" s="113"/>
      <c r="K7" s="48">
        <v>7</v>
      </c>
      <c r="L7" s="48">
        <v>6</v>
      </c>
      <c r="M7" s="48">
        <v>0</v>
      </c>
      <c r="N7" s="48">
        <v>6</v>
      </c>
      <c r="O7" s="48">
        <v>0</v>
      </c>
      <c r="P7" s="49">
        <v>0</v>
      </c>
      <c r="Q7" s="49">
        <v>0</v>
      </c>
      <c r="R7" s="48">
        <v>1</v>
      </c>
      <c r="S7" s="48">
        <v>0</v>
      </c>
      <c r="T7" s="48">
        <v>7</v>
      </c>
      <c r="U7" s="48">
        <v>6</v>
      </c>
      <c r="V7" s="48">
        <v>4</v>
      </c>
      <c r="W7" s="49">
        <v>1.877551</v>
      </c>
      <c r="X7" s="49">
        <v>0.14285714285714285</v>
      </c>
      <c r="Y7" s="78"/>
      <c r="Z7" s="78"/>
      <c r="AA7" s="78"/>
      <c r="AB7" s="84" t="s">
        <v>2769</v>
      </c>
      <c r="AC7" s="84" t="s">
        <v>2805</v>
      </c>
      <c r="AD7" s="84" t="s">
        <v>241</v>
      </c>
      <c r="AE7" s="84" t="s">
        <v>2848</v>
      </c>
      <c r="AF7" s="84" t="s">
        <v>2871</v>
      </c>
      <c r="AG7" s="120">
        <v>2</v>
      </c>
      <c r="AH7" s="123">
        <v>6.451612903225806</v>
      </c>
      <c r="AI7" s="120">
        <v>1</v>
      </c>
      <c r="AJ7" s="123">
        <v>3.225806451612903</v>
      </c>
      <c r="AK7" s="120">
        <v>0</v>
      </c>
      <c r="AL7" s="123">
        <v>0</v>
      </c>
      <c r="AM7" s="120">
        <v>28</v>
      </c>
      <c r="AN7" s="123">
        <v>90.3225806451613</v>
      </c>
      <c r="AO7" s="120">
        <v>31</v>
      </c>
    </row>
    <row r="8" spans="1:41" ht="15">
      <c r="A8" s="87" t="s">
        <v>2618</v>
      </c>
      <c r="B8" s="65" t="s">
        <v>2633</v>
      </c>
      <c r="C8" s="65" t="s">
        <v>56</v>
      </c>
      <c r="D8" s="109"/>
      <c r="E8" s="108"/>
      <c r="F8" s="110" t="s">
        <v>3279</v>
      </c>
      <c r="G8" s="111"/>
      <c r="H8" s="111"/>
      <c r="I8" s="112">
        <v>8</v>
      </c>
      <c r="J8" s="113"/>
      <c r="K8" s="48">
        <v>6</v>
      </c>
      <c r="L8" s="48">
        <v>5</v>
      </c>
      <c r="M8" s="48">
        <v>0</v>
      </c>
      <c r="N8" s="48">
        <v>5</v>
      </c>
      <c r="O8" s="48">
        <v>0</v>
      </c>
      <c r="P8" s="49">
        <v>0</v>
      </c>
      <c r="Q8" s="49">
        <v>0</v>
      </c>
      <c r="R8" s="48">
        <v>1</v>
      </c>
      <c r="S8" s="48">
        <v>0</v>
      </c>
      <c r="T8" s="48">
        <v>6</v>
      </c>
      <c r="U8" s="48">
        <v>5</v>
      </c>
      <c r="V8" s="48">
        <v>2</v>
      </c>
      <c r="W8" s="49">
        <v>1.388889</v>
      </c>
      <c r="X8" s="49">
        <v>0.16666666666666666</v>
      </c>
      <c r="Y8" s="78"/>
      <c r="Z8" s="78"/>
      <c r="AA8" s="78"/>
      <c r="AB8" s="84" t="s">
        <v>2770</v>
      </c>
      <c r="AC8" s="84" t="s">
        <v>2816</v>
      </c>
      <c r="AD8" s="84" t="s">
        <v>241</v>
      </c>
      <c r="AE8" s="84" t="s">
        <v>2849</v>
      </c>
      <c r="AF8" s="84" t="s">
        <v>2872</v>
      </c>
      <c r="AG8" s="120">
        <v>0</v>
      </c>
      <c r="AH8" s="123">
        <v>0</v>
      </c>
      <c r="AI8" s="120">
        <v>0</v>
      </c>
      <c r="AJ8" s="123">
        <v>0</v>
      </c>
      <c r="AK8" s="120">
        <v>0</v>
      </c>
      <c r="AL8" s="123">
        <v>0</v>
      </c>
      <c r="AM8" s="120">
        <v>101</v>
      </c>
      <c r="AN8" s="123">
        <v>100</v>
      </c>
      <c r="AO8" s="120">
        <v>101</v>
      </c>
    </row>
    <row r="9" spans="1:41" ht="15">
      <c r="A9" s="87" t="s">
        <v>2619</v>
      </c>
      <c r="B9" s="65" t="s">
        <v>2634</v>
      </c>
      <c r="C9" s="65" t="s">
        <v>56</v>
      </c>
      <c r="D9" s="109"/>
      <c r="E9" s="108"/>
      <c r="F9" s="110" t="s">
        <v>2619</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c r="Z9" s="78"/>
      <c r="AA9" s="78"/>
      <c r="AB9" s="84" t="s">
        <v>1072</v>
      </c>
      <c r="AC9" s="84" t="s">
        <v>1072</v>
      </c>
      <c r="AD9" s="84" t="s">
        <v>241</v>
      </c>
      <c r="AE9" s="84" t="s">
        <v>2850</v>
      </c>
      <c r="AF9" s="84" t="s">
        <v>2873</v>
      </c>
      <c r="AG9" s="120">
        <v>0</v>
      </c>
      <c r="AH9" s="123">
        <v>0</v>
      </c>
      <c r="AI9" s="120">
        <v>0</v>
      </c>
      <c r="AJ9" s="123">
        <v>0</v>
      </c>
      <c r="AK9" s="120">
        <v>0</v>
      </c>
      <c r="AL9" s="123">
        <v>0</v>
      </c>
      <c r="AM9" s="120">
        <v>5</v>
      </c>
      <c r="AN9" s="123">
        <v>100</v>
      </c>
      <c r="AO9" s="120">
        <v>5</v>
      </c>
    </row>
    <row r="10" spans="1:41" ht="14.25" customHeight="1">
      <c r="A10" s="87" t="s">
        <v>2620</v>
      </c>
      <c r="B10" s="65" t="s">
        <v>2635</v>
      </c>
      <c r="C10" s="65" t="s">
        <v>56</v>
      </c>
      <c r="D10" s="109"/>
      <c r="E10" s="108"/>
      <c r="F10" s="110" t="s">
        <v>2620</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1072</v>
      </c>
      <c r="AC10" s="84" t="s">
        <v>1072</v>
      </c>
      <c r="AD10" s="84" t="s">
        <v>241</v>
      </c>
      <c r="AE10" s="84" t="s">
        <v>2851</v>
      </c>
      <c r="AF10" s="84" t="s">
        <v>2874</v>
      </c>
      <c r="AG10" s="120">
        <v>0</v>
      </c>
      <c r="AH10" s="123">
        <v>0</v>
      </c>
      <c r="AI10" s="120">
        <v>0</v>
      </c>
      <c r="AJ10" s="123">
        <v>0</v>
      </c>
      <c r="AK10" s="120">
        <v>0</v>
      </c>
      <c r="AL10" s="123">
        <v>0</v>
      </c>
      <c r="AM10" s="120">
        <v>3</v>
      </c>
      <c r="AN10" s="123">
        <v>100</v>
      </c>
      <c r="AO10" s="120">
        <v>3</v>
      </c>
    </row>
    <row r="11" spans="1:41" ht="15">
      <c r="A11" s="87" t="s">
        <v>2621</v>
      </c>
      <c r="B11" s="65" t="s">
        <v>2636</v>
      </c>
      <c r="C11" s="65" t="s">
        <v>56</v>
      </c>
      <c r="D11" s="109"/>
      <c r="E11" s="108"/>
      <c r="F11" s="110" t="s">
        <v>3280</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2678</v>
      </c>
      <c r="Z11" s="78" t="s">
        <v>588</v>
      </c>
      <c r="AA11" s="78" t="s">
        <v>2727</v>
      </c>
      <c r="AB11" s="84" t="s">
        <v>2771</v>
      </c>
      <c r="AC11" s="84" t="s">
        <v>1072</v>
      </c>
      <c r="AD11" s="84"/>
      <c r="AE11" s="84" t="s">
        <v>2852</v>
      </c>
      <c r="AF11" s="84" t="s">
        <v>2875</v>
      </c>
      <c r="AG11" s="120">
        <v>2</v>
      </c>
      <c r="AH11" s="123">
        <v>4.25531914893617</v>
      </c>
      <c r="AI11" s="120">
        <v>1</v>
      </c>
      <c r="AJ11" s="123">
        <v>2.127659574468085</v>
      </c>
      <c r="AK11" s="120">
        <v>0</v>
      </c>
      <c r="AL11" s="123">
        <v>0</v>
      </c>
      <c r="AM11" s="120">
        <v>44</v>
      </c>
      <c r="AN11" s="123">
        <v>93.61702127659575</v>
      </c>
      <c r="AO11" s="120">
        <v>47</v>
      </c>
    </row>
    <row r="12" spans="1:41" ht="15">
      <c r="A12" s="87" t="s">
        <v>2622</v>
      </c>
      <c r="B12" s="65" t="s">
        <v>2637</v>
      </c>
      <c r="C12" s="65" t="s">
        <v>56</v>
      </c>
      <c r="D12" s="109"/>
      <c r="E12" s="108"/>
      <c r="F12" s="110" t="s">
        <v>3281</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2772</v>
      </c>
      <c r="AC12" s="84" t="s">
        <v>2812</v>
      </c>
      <c r="AD12" s="84" t="s">
        <v>283</v>
      </c>
      <c r="AE12" s="84" t="s">
        <v>2853</v>
      </c>
      <c r="AF12" s="84" t="s">
        <v>2876</v>
      </c>
      <c r="AG12" s="120">
        <v>1</v>
      </c>
      <c r="AH12" s="123">
        <v>4.545454545454546</v>
      </c>
      <c r="AI12" s="120">
        <v>1</v>
      </c>
      <c r="AJ12" s="123">
        <v>4.545454545454546</v>
      </c>
      <c r="AK12" s="120">
        <v>0</v>
      </c>
      <c r="AL12" s="123">
        <v>0</v>
      </c>
      <c r="AM12" s="120">
        <v>20</v>
      </c>
      <c r="AN12" s="123">
        <v>90.9090909090909</v>
      </c>
      <c r="AO12" s="120">
        <v>22</v>
      </c>
    </row>
    <row r="13" spans="1:41" ht="15">
      <c r="A13" s="87" t="s">
        <v>2623</v>
      </c>
      <c r="B13" s="65" t="s">
        <v>2638</v>
      </c>
      <c r="C13" s="65" t="s">
        <v>56</v>
      </c>
      <c r="D13" s="109"/>
      <c r="E13" s="108"/>
      <c r="F13" s="110" t="s">
        <v>3282</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2773</v>
      </c>
      <c r="AC13" s="84" t="s">
        <v>1072</v>
      </c>
      <c r="AD13" s="84" t="s">
        <v>241</v>
      </c>
      <c r="AE13" s="84" t="s">
        <v>396</v>
      </c>
      <c r="AF13" s="84" t="s">
        <v>2877</v>
      </c>
      <c r="AG13" s="120">
        <v>0</v>
      </c>
      <c r="AH13" s="123">
        <v>0</v>
      </c>
      <c r="AI13" s="120">
        <v>0</v>
      </c>
      <c r="AJ13" s="123">
        <v>0</v>
      </c>
      <c r="AK13" s="120">
        <v>0</v>
      </c>
      <c r="AL13" s="123">
        <v>0</v>
      </c>
      <c r="AM13" s="120">
        <v>10</v>
      </c>
      <c r="AN13" s="123">
        <v>100</v>
      </c>
      <c r="AO13" s="120">
        <v>10</v>
      </c>
    </row>
    <row r="14" spans="1:41" ht="15">
      <c r="A14" s="87" t="s">
        <v>2624</v>
      </c>
      <c r="B14" s="65" t="s">
        <v>2639</v>
      </c>
      <c r="C14" s="65" t="s">
        <v>56</v>
      </c>
      <c r="D14" s="109"/>
      <c r="E14" s="108"/>
      <c r="F14" s="110" t="s">
        <v>3283</v>
      </c>
      <c r="G14" s="111"/>
      <c r="H14" s="111"/>
      <c r="I14" s="112">
        <v>14</v>
      </c>
      <c r="J14" s="113"/>
      <c r="K14" s="48">
        <v>2</v>
      </c>
      <c r="L14" s="48">
        <v>0</v>
      </c>
      <c r="M14" s="48">
        <v>2</v>
      </c>
      <c r="N14" s="48">
        <v>2</v>
      </c>
      <c r="O14" s="48">
        <v>0</v>
      </c>
      <c r="P14" s="49">
        <v>0</v>
      </c>
      <c r="Q14" s="49">
        <v>0</v>
      </c>
      <c r="R14" s="48">
        <v>1</v>
      </c>
      <c r="S14" s="48">
        <v>0</v>
      </c>
      <c r="T14" s="48">
        <v>2</v>
      </c>
      <c r="U14" s="48">
        <v>2</v>
      </c>
      <c r="V14" s="48">
        <v>1</v>
      </c>
      <c r="W14" s="49">
        <v>0.5</v>
      </c>
      <c r="X14" s="49">
        <v>0.5</v>
      </c>
      <c r="Y14" s="78"/>
      <c r="Z14" s="78"/>
      <c r="AA14" s="78"/>
      <c r="AB14" s="84" t="s">
        <v>2774</v>
      </c>
      <c r="AC14" s="84" t="s">
        <v>2817</v>
      </c>
      <c r="AD14" s="84" t="s">
        <v>241</v>
      </c>
      <c r="AE14" s="84" t="s">
        <v>315</v>
      </c>
      <c r="AF14" s="84" t="s">
        <v>2878</v>
      </c>
      <c r="AG14" s="120">
        <v>0</v>
      </c>
      <c r="AH14" s="123">
        <v>0</v>
      </c>
      <c r="AI14" s="120">
        <v>1</v>
      </c>
      <c r="AJ14" s="123">
        <v>7.142857142857143</v>
      </c>
      <c r="AK14" s="120">
        <v>0</v>
      </c>
      <c r="AL14" s="123">
        <v>0</v>
      </c>
      <c r="AM14" s="120">
        <v>13</v>
      </c>
      <c r="AN14" s="123">
        <v>92.85714285714286</v>
      </c>
      <c r="AO14" s="120">
        <v>14</v>
      </c>
    </row>
    <row r="15" spans="1:41" ht="15">
      <c r="A15" s="87" t="s">
        <v>2625</v>
      </c>
      <c r="B15" s="65" t="s">
        <v>2628</v>
      </c>
      <c r="C15" s="65" t="s">
        <v>59</v>
      </c>
      <c r="D15" s="109"/>
      <c r="E15" s="108"/>
      <c r="F15" s="110" t="s">
        <v>2625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598</v>
      </c>
      <c r="AB15" s="84" t="s">
        <v>1072</v>
      </c>
      <c r="AC15" s="84" t="s">
        <v>1072</v>
      </c>
      <c r="AD15" s="84" t="s">
        <v>241</v>
      </c>
      <c r="AE15" s="84" t="s">
        <v>293</v>
      </c>
      <c r="AF15" s="84" t="s">
        <v>2879</v>
      </c>
      <c r="AG15" s="120">
        <v>0</v>
      </c>
      <c r="AH15" s="123">
        <v>0</v>
      </c>
      <c r="AI15" s="120">
        <v>0</v>
      </c>
      <c r="AJ15" s="123">
        <v>0</v>
      </c>
      <c r="AK15" s="120">
        <v>0</v>
      </c>
      <c r="AL15" s="123">
        <v>0</v>
      </c>
      <c r="AM15" s="120">
        <v>6</v>
      </c>
      <c r="AN15" s="123">
        <v>100</v>
      </c>
      <c r="AO15" s="120">
        <v>6</v>
      </c>
    </row>
    <row r="16" spans="1:41" ht="15">
      <c r="A16" s="87" t="s">
        <v>2626</v>
      </c>
      <c r="B16" s="65" t="s">
        <v>2629</v>
      </c>
      <c r="C16" s="65" t="s">
        <v>59</v>
      </c>
      <c r="D16" s="109"/>
      <c r="E16" s="108"/>
      <c r="F16" s="110" t="s">
        <v>3284</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593</v>
      </c>
      <c r="AB16" s="84" t="s">
        <v>2775</v>
      </c>
      <c r="AC16" s="84" t="s">
        <v>1072</v>
      </c>
      <c r="AD16" s="84"/>
      <c r="AE16" s="84" t="s">
        <v>2854</v>
      </c>
      <c r="AF16" s="84" t="s">
        <v>2880</v>
      </c>
      <c r="AG16" s="120">
        <v>4</v>
      </c>
      <c r="AH16" s="123">
        <v>9.75609756097561</v>
      </c>
      <c r="AI16" s="120">
        <v>1</v>
      </c>
      <c r="AJ16" s="123">
        <v>2.4390243902439024</v>
      </c>
      <c r="AK16" s="120">
        <v>0</v>
      </c>
      <c r="AL16" s="123">
        <v>0</v>
      </c>
      <c r="AM16" s="120">
        <v>36</v>
      </c>
      <c r="AN16" s="123">
        <v>87.8048780487805</v>
      </c>
      <c r="AO16" s="120">
        <v>41</v>
      </c>
    </row>
    <row r="17" spans="1:41" ht="15">
      <c r="A17" s="87" t="s">
        <v>2627</v>
      </c>
      <c r="B17" s="65" t="s">
        <v>2630</v>
      </c>
      <c r="C17" s="65" t="s">
        <v>59</v>
      </c>
      <c r="D17" s="109"/>
      <c r="E17" s="108"/>
      <c r="F17" s="110" t="s">
        <v>2627</v>
      </c>
      <c r="G17" s="111"/>
      <c r="H17" s="111"/>
      <c r="I17" s="112">
        <v>17</v>
      </c>
      <c r="J17" s="113"/>
      <c r="K17" s="48"/>
      <c r="L17" s="48"/>
      <c r="M17" s="48"/>
      <c r="N17" s="48"/>
      <c r="O17" s="48"/>
      <c r="P17" s="49"/>
      <c r="Q17" s="49"/>
      <c r="R17" s="48"/>
      <c r="S17" s="48"/>
      <c r="T17" s="48"/>
      <c r="U17" s="48"/>
      <c r="V17" s="48"/>
      <c r="W17" s="49"/>
      <c r="X17" s="49"/>
      <c r="Y17" s="78"/>
      <c r="Z17" s="78"/>
      <c r="AA17" s="78"/>
      <c r="AB17" s="84" t="s">
        <v>1072</v>
      </c>
      <c r="AC17" s="84" t="s">
        <v>1072</v>
      </c>
      <c r="AD17" s="84"/>
      <c r="AE17" s="84"/>
      <c r="AF17" s="84"/>
      <c r="AG17" s="120">
        <v>0</v>
      </c>
      <c r="AH17" s="123">
        <v>0</v>
      </c>
      <c r="AI17" s="120">
        <v>0</v>
      </c>
      <c r="AJ17" s="123">
        <v>0</v>
      </c>
      <c r="AK17" s="120">
        <v>0</v>
      </c>
      <c r="AL17" s="123">
        <v>0</v>
      </c>
      <c r="AM17" s="120">
        <v>0</v>
      </c>
      <c r="AN17" s="123">
        <v>0</v>
      </c>
      <c r="AO17" s="120">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2613</v>
      </c>
      <c r="B2" s="84" t="s">
        <v>241</v>
      </c>
      <c r="C2" s="78">
        <f>VLOOKUP(GroupVertices[[#This Row],[Vertex]],Vertices[],MATCH("ID",Vertices[[#Headers],[Vertex]:[Vertex Content Word Count]],0),FALSE)</f>
        <v>6</v>
      </c>
    </row>
    <row r="3" spans="1:3" ht="15">
      <c r="A3" s="78" t="s">
        <v>2613</v>
      </c>
      <c r="B3" s="84" t="s">
        <v>400</v>
      </c>
      <c r="C3" s="78">
        <f>VLOOKUP(GroupVertices[[#This Row],[Vertex]],Vertices[],MATCH("ID",Vertices[[#Headers],[Vertex]:[Vertex Content Word Count]],0),FALSE)</f>
        <v>190</v>
      </c>
    </row>
    <row r="4" spans="1:3" ht="15">
      <c r="A4" s="78" t="s">
        <v>2613</v>
      </c>
      <c r="B4" s="84" t="s">
        <v>399</v>
      </c>
      <c r="C4" s="78">
        <f>VLOOKUP(GroupVertices[[#This Row],[Vertex]],Vertices[],MATCH("ID",Vertices[[#Headers],[Vertex]:[Vertex Content Word Count]],0),FALSE)</f>
        <v>189</v>
      </c>
    </row>
    <row r="5" spans="1:3" ht="15">
      <c r="A5" s="78" t="s">
        <v>2613</v>
      </c>
      <c r="B5" s="84" t="s">
        <v>398</v>
      </c>
      <c r="C5" s="78">
        <f>VLOOKUP(GroupVertices[[#This Row],[Vertex]],Vertices[],MATCH("ID",Vertices[[#Headers],[Vertex]:[Vertex Content Word Count]],0),FALSE)</f>
        <v>188</v>
      </c>
    </row>
    <row r="6" spans="1:3" ht="15">
      <c r="A6" s="78" t="s">
        <v>2613</v>
      </c>
      <c r="B6" s="84" t="s">
        <v>397</v>
      </c>
      <c r="C6" s="78">
        <f>VLOOKUP(GroupVertices[[#This Row],[Vertex]],Vertices[],MATCH("ID",Vertices[[#Headers],[Vertex]:[Vertex Content Word Count]],0),FALSE)</f>
        <v>187</v>
      </c>
    </row>
    <row r="7" spans="1:3" ht="15">
      <c r="A7" s="78" t="s">
        <v>2613</v>
      </c>
      <c r="B7" s="84" t="s">
        <v>395</v>
      </c>
      <c r="C7" s="78">
        <f>VLOOKUP(GroupVertices[[#This Row],[Vertex]],Vertices[],MATCH("ID",Vertices[[#Headers],[Vertex]:[Vertex Content Word Count]],0),FALSE)</f>
        <v>184</v>
      </c>
    </row>
    <row r="8" spans="1:3" ht="15">
      <c r="A8" s="78" t="s">
        <v>2613</v>
      </c>
      <c r="B8" s="84" t="s">
        <v>394</v>
      </c>
      <c r="C8" s="78">
        <f>VLOOKUP(GroupVertices[[#This Row],[Vertex]],Vertices[],MATCH("ID",Vertices[[#Headers],[Vertex]:[Vertex Content Word Count]],0),FALSE)</f>
        <v>183</v>
      </c>
    </row>
    <row r="9" spans="1:3" ht="15">
      <c r="A9" s="78" t="s">
        <v>2613</v>
      </c>
      <c r="B9" s="84" t="s">
        <v>393</v>
      </c>
      <c r="C9" s="78">
        <f>VLOOKUP(GroupVertices[[#This Row],[Vertex]],Vertices[],MATCH("ID",Vertices[[#Headers],[Vertex]:[Vertex Content Word Count]],0),FALSE)</f>
        <v>182</v>
      </c>
    </row>
    <row r="10" spans="1:3" ht="15">
      <c r="A10" s="78" t="s">
        <v>2613</v>
      </c>
      <c r="B10" s="84" t="s">
        <v>392</v>
      </c>
      <c r="C10" s="78">
        <f>VLOOKUP(GroupVertices[[#This Row],[Vertex]],Vertices[],MATCH("ID",Vertices[[#Headers],[Vertex]:[Vertex Content Word Count]],0),FALSE)</f>
        <v>181</v>
      </c>
    </row>
    <row r="11" spans="1:3" ht="15">
      <c r="A11" s="78" t="s">
        <v>2613</v>
      </c>
      <c r="B11" s="84" t="s">
        <v>391</v>
      </c>
      <c r="C11" s="78">
        <f>VLOOKUP(GroupVertices[[#This Row],[Vertex]],Vertices[],MATCH("ID",Vertices[[#Headers],[Vertex]:[Vertex Content Word Count]],0),FALSE)</f>
        <v>180</v>
      </c>
    </row>
    <row r="12" spans="1:3" ht="15">
      <c r="A12" s="78" t="s">
        <v>2613</v>
      </c>
      <c r="B12" s="84" t="s">
        <v>390</v>
      </c>
      <c r="C12" s="78">
        <f>VLOOKUP(GroupVertices[[#This Row],[Vertex]],Vertices[],MATCH("ID",Vertices[[#Headers],[Vertex]:[Vertex Content Word Count]],0),FALSE)</f>
        <v>179</v>
      </c>
    </row>
    <row r="13" spans="1:3" ht="15">
      <c r="A13" s="78" t="s">
        <v>2613</v>
      </c>
      <c r="B13" s="84" t="s">
        <v>389</v>
      </c>
      <c r="C13" s="78">
        <f>VLOOKUP(GroupVertices[[#This Row],[Vertex]],Vertices[],MATCH("ID",Vertices[[#Headers],[Vertex]:[Vertex Content Word Count]],0),FALSE)</f>
        <v>178</v>
      </c>
    </row>
    <row r="14" spans="1:3" ht="15">
      <c r="A14" s="78" t="s">
        <v>2613</v>
      </c>
      <c r="B14" s="84" t="s">
        <v>388</v>
      </c>
      <c r="C14" s="78">
        <f>VLOOKUP(GroupVertices[[#This Row],[Vertex]],Vertices[],MATCH("ID",Vertices[[#Headers],[Vertex]:[Vertex Content Word Count]],0),FALSE)</f>
        <v>177</v>
      </c>
    </row>
    <row r="15" spans="1:3" ht="15">
      <c r="A15" s="78" t="s">
        <v>2613</v>
      </c>
      <c r="B15" s="84" t="s">
        <v>387</v>
      </c>
      <c r="C15" s="78">
        <f>VLOOKUP(GroupVertices[[#This Row],[Vertex]],Vertices[],MATCH("ID",Vertices[[#Headers],[Vertex]:[Vertex Content Word Count]],0),FALSE)</f>
        <v>176</v>
      </c>
    </row>
    <row r="16" spans="1:3" ht="15">
      <c r="A16" s="78" t="s">
        <v>2613</v>
      </c>
      <c r="B16" s="84" t="s">
        <v>386</v>
      </c>
      <c r="C16" s="78">
        <f>VLOOKUP(GroupVertices[[#This Row],[Vertex]],Vertices[],MATCH("ID",Vertices[[#Headers],[Vertex]:[Vertex Content Word Count]],0),FALSE)</f>
        <v>175</v>
      </c>
    </row>
    <row r="17" spans="1:3" ht="15">
      <c r="A17" s="78" t="s">
        <v>2613</v>
      </c>
      <c r="B17" s="84" t="s">
        <v>385</v>
      </c>
      <c r="C17" s="78">
        <f>VLOOKUP(GroupVertices[[#This Row],[Vertex]],Vertices[],MATCH("ID",Vertices[[#Headers],[Vertex]:[Vertex Content Word Count]],0),FALSE)</f>
        <v>174</v>
      </c>
    </row>
    <row r="18" spans="1:3" ht="15">
      <c r="A18" s="78" t="s">
        <v>2613</v>
      </c>
      <c r="B18" s="84" t="s">
        <v>384</v>
      </c>
      <c r="C18" s="78">
        <f>VLOOKUP(GroupVertices[[#This Row],[Vertex]],Vertices[],MATCH("ID",Vertices[[#Headers],[Vertex]:[Vertex Content Word Count]],0),FALSE)</f>
        <v>173</v>
      </c>
    </row>
    <row r="19" spans="1:3" ht="15">
      <c r="A19" s="78" t="s">
        <v>2613</v>
      </c>
      <c r="B19" s="84" t="s">
        <v>383</v>
      </c>
      <c r="C19" s="78">
        <f>VLOOKUP(GroupVertices[[#This Row],[Vertex]],Vertices[],MATCH("ID",Vertices[[#Headers],[Vertex]:[Vertex Content Word Count]],0),FALSE)</f>
        <v>172</v>
      </c>
    </row>
    <row r="20" spans="1:3" ht="15">
      <c r="A20" s="78" t="s">
        <v>2613</v>
      </c>
      <c r="B20" s="84" t="s">
        <v>382</v>
      </c>
      <c r="C20" s="78">
        <f>VLOOKUP(GroupVertices[[#This Row],[Vertex]],Vertices[],MATCH("ID",Vertices[[#Headers],[Vertex]:[Vertex Content Word Count]],0),FALSE)</f>
        <v>171</v>
      </c>
    </row>
    <row r="21" spans="1:3" ht="15">
      <c r="A21" s="78" t="s">
        <v>2613</v>
      </c>
      <c r="B21" s="84" t="s">
        <v>380</v>
      </c>
      <c r="C21" s="78">
        <f>VLOOKUP(GroupVertices[[#This Row],[Vertex]],Vertices[],MATCH("ID",Vertices[[#Headers],[Vertex]:[Vertex Content Word Count]],0),FALSE)</f>
        <v>169</v>
      </c>
    </row>
    <row r="22" spans="1:3" ht="15">
      <c r="A22" s="78" t="s">
        <v>2613</v>
      </c>
      <c r="B22" s="84" t="s">
        <v>379</v>
      </c>
      <c r="C22" s="78">
        <f>VLOOKUP(GroupVertices[[#This Row],[Vertex]],Vertices[],MATCH("ID",Vertices[[#Headers],[Vertex]:[Vertex Content Word Count]],0),FALSE)</f>
        <v>168</v>
      </c>
    </row>
    <row r="23" spans="1:3" ht="15">
      <c r="A23" s="78" t="s">
        <v>2613</v>
      </c>
      <c r="B23" s="84" t="s">
        <v>378</v>
      </c>
      <c r="C23" s="78">
        <f>VLOOKUP(GroupVertices[[#This Row],[Vertex]],Vertices[],MATCH("ID",Vertices[[#Headers],[Vertex]:[Vertex Content Word Count]],0),FALSE)</f>
        <v>167</v>
      </c>
    </row>
    <row r="24" spans="1:3" ht="15">
      <c r="A24" s="78" t="s">
        <v>2613</v>
      </c>
      <c r="B24" s="84" t="s">
        <v>377</v>
      </c>
      <c r="C24" s="78">
        <f>VLOOKUP(GroupVertices[[#This Row],[Vertex]],Vertices[],MATCH("ID",Vertices[[#Headers],[Vertex]:[Vertex Content Word Count]],0),FALSE)</f>
        <v>166</v>
      </c>
    </row>
    <row r="25" spans="1:3" ht="15">
      <c r="A25" s="78" t="s">
        <v>2613</v>
      </c>
      <c r="B25" s="84" t="s">
        <v>376</v>
      </c>
      <c r="C25" s="78">
        <f>VLOOKUP(GroupVertices[[#This Row],[Vertex]],Vertices[],MATCH("ID",Vertices[[#Headers],[Vertex]:[Vertex Content Word Count]],0),FALSE)</f>
        <v>165</v>
      </c>
    </row>
    <row r="26" spans="1:3" ht="15">
      <c r="A26" s="78" t="s">
        <v>2613</v>
      </c>
      <c r="B26" s="84" t="s">
        <v>375</v>
      </c>
      <c r="C26" s="78">
        <f>VLOOKUP(GroupVertices[[#This Row],[Vertex]],Vertices[],MATCH("ID",Vertices[[#Headers],[Vertex]:[Vertex Content Word Count]],0),FALSE)</f>
        <v>164</v>
      </c>
    </row>
    <row r="27" spans="1:3" ht="15">
      <c r="A27" s="78" t="s">
        <v>2613</v>
      </c>
      <c r="B27" s="84" t="s">
        <v>374</v>
      </c>
      <c r="C27" s="78">
        <f>VLOOKUP(GroupVertices[[#This Row],[Vertex]],Vertices[],MATCH("ID",Vertices[[#Headers],[Vertex]:[Vertex Content Word Count]],0),FALSE)</f>
        <v>163</v>
      </c>
    </row>
    <row r="28" spans="1:3" ht="15">
      <c r="A28" s="78" t="s">
        <v>2613</v>
      </c>
      <c r="B28" s="84" t="s">
        <v>373</v>
      </c>
      <c r="C28" s="78">
        <f>VLOOKUP(GroupVertices[[#This Row],[Vertex]],Vertices[],MATCH("ID",Vertices[[#Headers],[Vertex]:[Vertex Content Word Count]],0),FALSE)</f>
        <v>162</v>
      </c>
    </row>
    <row r="29" spans="1:3" ht="15">
      <c r="A29" s="78" t="s">
        <v>2613</v>
      </c>
      <c r="B29" s="84" t="s">
        <v>372</v>
      </c>
      <c r="C29" s="78">
        <f>VLOOKUP(GroupVertices[[#This Row],[Vertex]],Vertices[],MATCH("ID",Vertices[[#Headers],[Vertex]:[Vertex Content Word Count]],0),FALSE)</f>
        <v>161</v>
      </c>
    </row>
    <row r="30" spans="1:3" ht="15">
      <c r="A30" s="78" t="s">
        <v>2613</v>
      </c>
      <c r="B30" s="84" t="s">
        <v>371</v>
      </c>
      <c r="C30" s="78">
        <f>VLOOKUP(GroupVertices[[#This Row],[Vertex]],Vertices[],MATCH("ID",Vertices[[#Headers],[Vertex]:[Vertex Content Word Count]],0),FALSE)</f>
        <v>160</v>
      </c>
    </row>
    <row r="31" spans="1:3" ht="15">
      <c r="A31" s="78" t="s">
        <v>2613</v>
      </c>
      <c r="B31" s="84" t="s">
        <v>370</v>
      </c>
      <c r="C31" s="78">
        <f>VLOOKUP(GroupVertices[[#This Row],[Vertex]],Vertices[],MATCH("ID",Vertices[[#Headers],[Vertex]:[Vertex Content Word Count]],0),FALSE)</f>
        <v>159</v>
      </c>
    </row>
    <row r="32" spans="1:3" ht="15">
      <c r="A32" s="78" t="s">
        <v>2613</v>
      </c>
      <c r="B32" s="84" t="s">
        <v>369</v>
      </c>
      <c r="C32" s="78">
        <f>VLOOKUP(GroupVertices[[#This Row],[Vertex]],Vertices[],MATCH("ID",Vertices[[#Headers],[Vertex]:[Vertex Content Word Count]],0),FALSE)</f>
        <v>158</v>
      </c>
    </row>
    <row r="33" spans="1:3" ht="15">
      <c r="A33" s="78" t="s">
        <v>2613</v>
      </c>
      <c r="B33" s="84" t="s">
        <v>368</v>
      </c>
      <c r="C33" s="78">
        <f>VLOOKUP(GroupVertices[[#This Row],[Vertex]],Vertices[],MATCH("ID",Vertices[[#Headers],[Vertex]:[Vertex Content Word Count]],0),FALSE)</f>
        <v>157</v>
      </c>
    </row>
    <row r="34" spans="1:3" ht="15">
      <c r="A34" s="78" t="s">
        <v>2613</v>
      </c>
      <c r="B34" s="84" t="s">
        <v>367</v>
      </c>
      <c r="C34" s="78">
        <f>VLOOKUP(GroupVertices[[#This Row],[Vertex]],Vertices[],MATCH("ID",Vertices[[#Headers],[Vertex]:[Vertex Content Word Count]],0),FALSE)</f>
        <v>156</v>
      </c>
    </row>
    <row r="35" spans="1:3" ht="15">
      <c r="A35" s="78" t="s">
        <v>2613</v>
      </c>
      <c r="B35" s="84" t="s">
        <v>366</v>
      </c>
      <c r="C35" s="78">
        <f>VLOOKUP(GroupVertices[[#This Row],[Vertex]],Vertices[],MATCH("ID",Vertices[[#Headers],[Vertex]:[Vertex Content Word Count]],0),FALSE)</f>
        <v>155</v>
      </c>
    </row>
    <row r="36" spans="1:3" ht="15">
      <c r="A36" s="78" t="s">
        <v>2613</v>
      </c>
      <c r="B36" s="84" t="s">
        <v>365</v>
      </c>
      <c r="C36" s="78">
        <f>VLOOKUP(GroupVertices[[#This Row],[Vertex]],Vertices[],MATCH("ID",Vertices[[#Headers],[Vertex]:[Vertex Content Word Count]],0),FALSE)</f>
        <v>154</v>
      </c>
    </row>
    <row r="37" spans="1:3" ht="15">
      <c r="A37" s="78" t="s">
        <v>2613</v>
      </c>
      <c r="B37" s="84" t="s">
        <v>364</v>
      </c>
      <c r="C37" s="78">
        <f>VLOOKUP(GroupVertices[[#This Row],[Vertex]],Vertices[],MATCH("ID",Vertices[[#Headers],[Vertex]:[Vertex Content Word Count]],0),FALSE)</f>
        <v>153</v>
      </c>
    </row>
    <row r="38" spans="1:3" ht="15">
      <c r="A38" s="78" t="s">
        <v>2613</v>
      </c>
      <c r="B38" s="84" t="s">
        <v>363</v>
      </c>
      <c r="C38" s="78">
        <f>VLOOKUP(GroupVertices[[#This Row],[Vertex]],Vertices[],MATCH("ID",Vertices[[#Headers],[Vertex]:[Vertex Content Word Count]],0),FALSE)</f>
        <v>152</v>
      </c>
    </row>
    <row r="39" spans="1:3" ht="15">
      <c r="A39" s="78" t="s">
        <v>2613</v>
      </c>
      <c r="B39" s="84" t="s">
        <v>362</v>
      </c>
      <c r="C39" s="78">
        <f>VLOOKUP(GroupVertices[[#This Row],[Vertex]],Vertices[],MATCH("ID",Vertices[[#Headers],[Vertex]:[Vertex Content Word Count]],0),FALSE)</f>
        <v>151</v>
      </c>
    </row>
    <row r="40" spans="1:3" ht="15">
      <c r="A40" s="78" t="s">
        <v>2613</v>
      </c>
      <c r="B40" s="84" t="s">
        <v>361</v>
      </c>
      <c r="C40" s="78">
        <f>VLOOKUP(GroupVertices[[#This Row],[Vertex]],Vertices[],MATCH("ID",Vertices[[#Headers],[Vertex]:[Vertex Content Word Count]],0),FALSE)</f>
        <v>150</v>
      </c>
    </row>
    <row r="41" spans="1:3" ht="15">
      <c r="A41" s="78" t="s">
        <v>2613</v>
      </c>
      <c r="B41" s="84" t="s">
        <v>360</v>
      </c>
      <c r="C41" s="78">
        <f>VLOOKUP(GroupVertices[[#This Row],[Vertex]],Vertices[],MATCH("ID",Vertices[[#Headers],[Vertex]:[Vertex Content Word Count]],0),FALSE)</f>
        <v>149</v>
      </c>
    </row>
    <row r="42" spans="1:3" ht="15">
      <c r="A42" s="78" t="s">
        <v>2613</v>
      </c>
      <c r="B42" s="84" t="s">
        <v>359</v>
      </c>
      <c r="C42" s="78">
        <f>VLOOKUP(GroupVertices[[#This Row],[Vertex]],Vertices[],MATCH("ID",Vertices[[#Headers],[Vertex]:[Vertex Content Word Count]],0),FALSE)</f>
        <v>148</v>
      </c>
    </row>
    <row r="43" spans="1:3" ht="15">
      <c r="A43" s="78" t="s">
        <v>2613</v>
      </c>
      <c r="B43" s="84" t="s">
        <v>358</v>
      </c>
      <c r="C43" s="78">
        <f>VLOOKUP(GroupVertices[[#This Row],[Vertex]],Vertices[],MATCH("ID",Vertices[[#Headers],[Vertex]:[Vertex Content Word Count]],0),FALSE)</f>
        <v>147</v>
      </c>
    </row>
    <row r="44" spans="1:3" ht="15">
      <c r="A44" s="78" t="s">
        <v>2613</v>
      </c>
      <c r="B44" s="84" t="s">
        <v>357</v>
      </c>
      <c r="C44" s="78">
        <f>VLOOKUP(GroupVertices[[#This Row],[Vertex]],Vertices[],MATCH("ID",Vertices[[#Headers],[Vertex]:[Vertex Content Word Count]],0),FALSE)</f>
        <v>146</v>
      </c>
    </row>
    <row r="45" spans="1:3" ht="15">
      <c r="A45" s="78" t="s">
        <v>2613</v>
      </c>
      <c r="B45" s="84" t="s">
        <v>250</v>
      </c>
      <c r="C45" s="78">
        <f>VLOOKUP(GroupVertices[[#This Row],[Vertex]],Vertices[],MATCH("ID",Vertices[[#Headers],[Vertex]:[Vertex Content Word Count]],0),FALSE)</f>
        <v>145</v>
      </c>
    </row>
    <row r="46" spans="1:3" ht="15">
      <c r="A46" s="78" t="s">
        <v>2613</v>
      </c>
      <c r="B46" s="84" t="s">
        <v>356</v>
      </c>
      <c r="C46" s="78">
        <f>VLOOKUP(GroupVertices[[#This Row],[Vertex]],Vertices[],MATCH("ID",Vertices[[#Headers],[Vertex]:[Vertex Content Word Count]],0),FALSE)</f>
        <v>144</v>
      </c>
    </row>
    <row r="47" spans="1:3" ht="15">
      <c r="A47" s="78" t="s">
        <v>2613</v>
      </c>
      <c r="B47" s="84" t="s">
        <v>355</v>
      </c>
      <c r="C47" s="78">
        <f>VLOOKUP(GroupVertices[[#This Row],[Vertex]],Vertices[],MATCH("ID",Vertices[[#Headers],[Vertex]:[Vertex Content Word Count]],0),FALSE)</f>
        <v>143</v>
      </c>
    </row>
    <row r="48" spans="1:3" ht="15">
      <c r="A48" s="78" t="s">
        <v>2613</v>
      </c>
      <c r="B48" s="84" t="s">
        <v>354</v>
      </c>
      <c r="C48" s="78">
        <f>VLOOKUP(GroupVertices[[#This Row],[Vertex]],Vertices[],MATCH("ID",Vertices[[#Headers],[Vertex]:[Vertex Content Word Count]],0),FALSE)</f>
        <v>142</v>
      </c>
    </row>
    <row r="49" spans="1:3" ht="15">
      <c r="A49" s="78" t="s">
        <v>2613</v>
      </c>
      <c r="B49" s="84" t="s">
        <v>353</v>
      </c>
      <c r="C49" s="78">
        <f>VLOOKUP(GroupVertices[[#This Row],[Vertex]],Vertices[],MATCH("ID",Vertices[[#Headers],[Vertex]:[Vertex Content Word Count]],0),FALSE)</f>
        <v>141</v>
      </c>
    </row>
    <row r="50" spans="1:3" ht="15">
      <c r="A50" s="78" t="s">
        <v>2613</v>
      </c>
      <c r="B50" s="84" t="s">
        <v>352</v>
      </c>
      <c r="C50" s="78">
        <f>VLOOKUP(GroupVertices[[#This Row],[Vertex]],Vertices[],MATCH("ID",Vertices[[#Headers],[Vertex]:[Vertex Content Word Count]],0),FALSE)</f>
        <v>140</v>
      </c>
    </row>
    <row r="51" spans="1:3" ht="15">
      <c r="A51" s="78" t="s">
        <v>2613</v>
      </c>
      <c r="B51" s="84" t="s">
        <v>351</v>
      </c>
      <c r="C51" s="78">
        <f>VLOOKUP(GroupVertices[[#This Row],[Vertex]],Vertices[],MATCH("ID",Vertices[[#Headers],[Vertex]:[Vertex Content Word Count]],0),FALSE)</f>
        <v>139</v>
      </c>
    </row>
    <row r="52" spans="1:3" ht="15">
      <c r="A52" s="78" t="s">
        <v>2613</v>
      </c>
      <c r="B52" s="84" t="s">
        <v>350</v>
      </c>
      <c r="C52" s="78">
        <f>VLOOKUP(GroupVertices[[#This Row],[Vertex]],Vertices[],MATCH("ID",Vertices[[#Headers],[Vertex]:[Vertex Content Word Count]],0),FALSE)</f>
        <v>138</v>
      </c>
    </row>
    <row r="53" spans="1:3" ht="15">
      <c r="A53" s="78" t="s">
        <v>2613</v>
      </c>
      <c r="B53" s="84" t="s">
        <v>349</v>
      </c>
      <c r="C53" s="78">
        <f>VLOOKUP(GroupVertices[[#This Row],[Vertex]],Vertices[],MATCH("ID",Vertices[[#Headers],[Vertex]:[Vertex Content Word Count]],0),FALSE)</f>
        <v>137</v>
      </c>
    </row>
    <row r="54" spans="1:3" ht="15">
      <c r="A54" s="78" t="s">
        <v>2613</v>
      </c>
      <c r="B54" s="84" t="s">
        <v>348</v>
      </c>
      <c r="C54" s="78">
        <f>VLOOKUP(GroupVertices[[#This Row],[Vertex]],Vertices[],MATCH("ID",Vertices[[#Headers],[Vertex]:[Vertex Content Word Count]],0),FALSE)</f>
        <v>136</v>
      </c>
    </row>
    <row r="55" spans="1:3" ht="15">
      <c r="A55" s="78" t="s">
        <v>2613</v>
      </c>
      <c r="B55" s="84" t="s">
        <v>347</v>
      </c>
      <c r="C55" s="78">
        <f>VLOOKUP(GroupVertices[[#This Row],[Vertex]],Vertices[],MATCH("ID",Vertices[[#Headers],[Vertex]:[Vertex Content Word Count]],0),FALSE)</f>
        <v>135</v>
      </c>
    </row>
    <row r="56" spans="1:3" ht="15">
      <c r="A56" s="78" t="s">
        <v>2613</v>
      </c>
      <c r="B56" s="84" t="s">
        <v>346</v>
      </c>
      <c r="C56" s="78">
        <f>VLOOKUP(GroupVertices[[#This Row],[Vertex]],Vertices[],MATCH("ID",Vertices[[#Headers],[Vertex]:[Vertex Content Word Count]],0),FALSE)</f>
        <v>134</v>
      </c>
    </row>
    <row r="57" spans="1:3" ht="15">
      <c r="A57" s="78" t="s">
        <v>2613</v>
      </c>
      <c r="B57" s="84" t="s">
        <v>345</v>
      </c>
      <c r="C57" s="78">
        <f>VLOOKUP(GroupVertices[[#This Row],[Vertex]],Vertices[],MATCH("ID",Vertices[[#Headers],[Vertex]:[Vertex Content Word Count]],0),FALSE)</f>
        <v>133</v>
      </c>
    </row>
    <row r="58" spans="1:3" ht="15">
      <c r="A58" s="78" t="s">
        <v>2613</v>
      </c>
      <c r="B58" s="84" t="s">
        <v>344</v>
      </c>
      <c r="C58" s="78">
        <f>VLOOKUP(GroupVertices[[#This Row],[Vertex]],Vertices[],MATCH("ID",Vertices[[#Headers],[Vertex]:[Vertex Content Word Count]],0),FALSE)</f>
        <v>132</v>
      </c>
    </row>
    <row r="59" spans="1:3" ht="15">
      <c r="A59" s="78" t="s">
        <v>2613</v>
      </c>
      <c r="B59" s="84" t="s">
        <v>343</v>
      </c>
      <c r="C59" s="78">
        <f>VLOOKUP(GroupVertices[[#This Row],[Vertex]],Vertices[],MATCH("ID",Vertices[[#Headers],[Vertex]:[Vertex Content Word Count]],0),FALSE)</f>
        <v>131</v>
      </c>
    </row>
    <row r="60" spans="1:3" ht="15">
      <c r="A60" s="78" t="s">
        <v>2613</v>
      </c>
      <c r="B60" s="84" t="s">
        <v>342</v>
      </c>
      <c r="C60" s="78">
        <f>VLOOKUP(GroupVertices[[#This Row],[Vertex]],Vertices[],MATCH("ID",Vertices[[#Headers],[Vertex]:[Vertex Content Word Count]],0),FALSE)</f>
        <v>130</v>
      </c>
    </row>
    <row r="61" spans="1:3" ht="15">
      <c r="A61" s="78" t="s">
        <v>2613</v>
      </c>
      <c r="B61" s="84" t="s">
        <v>341</v>
      </c>
      <c r="C61" s="78">
        <f>VLOOKUP(GroupVertices[[#This Row],[Vertex]],Vertices[],MATCH("ID",Vertices[[#Headers],[Vertex]:[Vertex Content Word Count]],0),FALSE)</f>
        <v>129</v>
      </c>
    </row>
    <row r="62" spans="1:3" ht="15">
      <c r="A62" s="78" t="s">
        <v>2613</v>
      </c>
      <c r="B62" s="84" t="s">
        <v>340</v>
      </c>
      <c r="C62" s="78">
        <f>VLOOKUP(GroupVertices[[#This Row],[Vertex]],Vertices[],MATCH("ID",Vertices[[#Headers],[Vertex]:[Vertex Content Word Count]],0),FALSE)</f>
        <v>128</v>
      </c>
    </row>
    <row r="63" spans="1:3" ht="15">
      <c r="A63" s="78" t="s">
        <v>2613</v>
      </c>
      <c r="B63" s="84" t="s">
        <v>339</v>
      </c>
      <c r="C63" s="78">
        <f>VLOOKUP(GroupVertices[[#This Row],[Vertex]],Vertices[],MATCH("ID",Vertices[[#Headers],[Vertex]:[Vertex Content Word Count]],0),FALSE)</f>
        <v>127</v>
      </c>
    </row>
    <row r="64" spans="1:3" ht="15">
      <c r="A64" s="78" t="s">
        <v>2613</v>
      </c>
      <c r="B64" s="84" t="s">
        <v>338</v>
      </c>
      <c r="C64" s="78">
        <f>VLOOKUP(GroupVertices[[#This Row],[Vertex]],Vertices[],MATCH("ID",Vertices[[#Headers],[Vertex]:[Vertex Content Word Count]],0),FALSE)</f>
        <v>126</v>
      </c>
    </row>
    <row r="65" spans="1:3" ht="15">
      <c r="A65" s="78" t="s">
        <v>2613</v>
      </c>
      <c r="B65" s="84" t="s">
        <v>337</v>
      </c>
      <c r="C65" s="78">
        <f>VLOOKUP(GroupVertices[[#This Row],[Vertex]],Vertices[],MATCH("ID",Vertices[[#Headers],[Vertex]:[Vertex Content Word Count]],0),FALSE)</f>
        <v>125</v>
      </c>
    </row>
    <row r="66" spans="1:3" ht="15">
      <c r="A66" s="78" t="s">
        <v>2613</v>
      </c>
      <c r="B66" s="84" t="s">
        <v>336</v>
      </c>
      <c r="C66" s="78">
        <f>VLOOKUP(GroupVertices[[#This Row],[Vertex]],Vertices[],MATCH("ID",Vertices[[#Headers],[Vertex]:[Vertex Content Word Count]],0),FALSE)</f>
        <v>124</v>
      </c>
    </row>
    <row r="67" spans="1:3" ht="15">
      <c r="A67" s="78" t="s">
        <v>2613</v>
      </c>
      <c r="B67" s="84" t="s">
        <v>248</v>
      </c>
      <c r="C67" s="78">
        <f>VLOOKUP(GroupVertices[[#This Row],[Vertex]],Vertices[],MATCH("ID",Vertices[[#Headers],[Vertex]:[Vertex Content Word Count]],0),FALSE)</f>
        <v>123</v>
      </c>
    </row>
    <row r="68" spans="1:3" ht="15">
      <c r="A68" s="78" t="s">
        <v>2613</v>
      </c>
      <c r="B68" s="84" t="s">
        <v>335</v>
      </c>
      <c r="C68" s="78">
        <f>VLOOKUP(GroupVertices[[#This Row],[Vertex]],Vertices[],MATCH("ID",Vertices[[#Headers],[Vertex]:[Vertex Content Word Count]],0),FALSE)</f>
        <v>122</v>
      </c>
    </row>
    <row r="69" spans="1:3" ht="15">
      <c r="A69" s="78" t="s">
        <v>2613</v>
      </c>
      <c r="B69" s="84" t="s">
        <v>334</v>
      </c>
      <c r="C69" s="78">
        <f>VLOOKUP(GroupVertices[[#This Row],[Vertex]],Vertices[],MATCH("ID",Vertices[[#Headers],[Vertex]:[Vertex Content Word Count]],0),FALSE)</f>
        <v>121</v>
      </c>
    </row>
    <row r="70" spans="1:3" ht="15">
      <c r="A70" s="78" t="s">
        <v>2613</v>
      </c>
      <c r="B70" s="84" t="s">
        <v>333</v>
      </c>
      <c r="C70" s="78">
        <f>VLOOKUP(GroupVertices[[#This Row],[Vertex]],Vertices[],MATCH("ID",Vertices[[#Headers],[Vertex]:[Vertex Content Word Count]],0),FALSE)</f>
        <v>120</v>
      </c>
    </row>
    <row r="71" spans="1:3" ht="15">
      <c r="A71" s="78" t="s">
        <v>2613</v>
      </c>
      <c r="B71" s="84" t="s">
        <v>332</v>
      </c>
      <c r="C71" s="78">
        <f>VLOOKUP(GroupVertices[[#This Row],[Vertex]],Vertices[],MATCH("ID",Vertices[[#Headers],[Vertex]:[Vertex Content Word Count]],0),FALSE)</f>
        <v>119</v>
      </c>
    </row>
    <row r="72" spans="1:3" ht="15">
      <c r="A72" s="78" t="s">
        <v>2613</v>
      </c>
      <c r="B72" s="84" t="s">
        <v>331</v>
      </c>
      <c r="C72" s="78">
        <f>VLOOKUP(GroupVertices[[#This Row],[Vertex]],Vertices[],MATCH("ID",Vertices[[#Headers],[Vertex]:[Vertex Content Word Count]],0),FALSE)</f>
        <v>118</v>
      </c>
    </row>
    <row r="73" spans="1:3" ht="15">
      <c r="A73" s="78" t="s">
        <v>2613</v>
      </c>
      <c r="B73" s="84" t="s">
        <v>330</v>
      </c>
      <c r="C73" s="78">
        <f>VLOOKUP(GroupVertices[[#This Row],[Vertex]],Vertices[],MATCH("ID",Vertices[[#Headers],[Vertex]:[Vertex Content Word Count]],0),FALSE)</f>
        <v>117</v>
      </c>
    </row>
    <row r="74" spans="1:3" ht="15">
      <c r="A74" s="78" t="s">
        <v>2613</v>
      </c>
      <c r="B74" s="84" t="s">
        <v>329</v>
      </c>
      <c r="C74" s="78">
        <f>VLOOKUP(GroupVertices[[#This Row],[Vertex]],Vertices[],MATCH("ID",Vertices[[#Headers],[Vertex]:[Vertex Content Word Count]],0),FALSE)</f>
        <v>116</v>
      </c>
    </row>
    <row r="75" spans="1:3" ht="15">
      <c r="A75" s="78" t="s">
        <v>2613</v>
      </c>
      <c r="B75" s="84" t="s">
        <v>326</v>
      </c>
      <c r="C75" s="78">
        <f>VLOOKUP(GroupVertices[[#This Row],[Vertex]],Vertices[],MATCH("ID",Vertices[[#Headers],[Vertex]:[Vertex Content Word Count]],0),FALSE)</f>
        <v>112</v>
      </c>
    </row>
    <row r="76" spans="1:3" ht="15">
      <c r="A76" s="78" t="s">
        <v>2613</v>
      </c>
      <c r="B76" s="84" t="s">
        <v>325</v>
      </c>
      <c r="C76" s="78">
        <f>VLOOKUP(GroupVertices[[#This Row],[Vertex]],Vertices[],MATCH("ID",Vertices[[#Headers],[Vertex]:[Vertex Content Word Count]],0),FALSE)</f>
        <v>111</v>
      </c>
    </row>
    <row r="77" spans="1:3" ht="15">
      <c r="A77" s="78" t="s">
        <v>2613</v>
      </c>
      <c r="B77" s="84" t="s">
        <v>324</v>
      </c>
      <c r="C77" s="78">
        <f>VLOOKUP(GroupVertices[[#This Row],[Vertex]],Vertices[],MATCH("ID",Vertices[[#Headers],[Vertex]:[Vertex Content Word Count]],0),FALSE)</f>
        <v>108</v>
      </c>
    </row>
    <row r="78" spans="1:3" ht="15">
      <c r="A78" s="78" t="s">
        <v>2613</v>
      </c>
      <c r="B78" s="84" t="s">
        <v>323</v>
      </c>
      <c r="C78" s="78">
        <f>VLOOKUP(GroupVertices[[#This Row],[Vertex]],Vertices[],MATCH("ID",Vertices[[#Headers],[Vertex]:[Vertex Content Word Count]],0),FALSE)</f>
        <v>107</v>
      </c>
    </row>
    <row r="79" spans="1:3" ht="15">
      <c r="A79" s="78" t="s">
        <v>2613</v>
      </c>
      <c r="B79" s="84" t="s">
        <v>322</v>
      </c>
      <c r="C79" s="78">
        <f>VLOOKUP(GroupVertices[[#This Row],[Vertex]],Vertices[],MATCH("ID",Vertices[[#Headers],[Vertex]:[Vertex Content Word Count]],0),FALSE)</f>
        <v>106</v>
      </c>
    </row>
    <row r="80" spans="1:3" ht="15">
      <c r="A80" s="78" t="s">
        <v>2613</v>
      </c>
      <c r="B80" s="84" t="s">
        <v>321</v>
      </c>
      <c r="C80" s="78">
        <f>VLOOKUP(GroupVertices[[#This Row],[Vertex]],Vertices[],MATCH("ID",Vertices[[#Headers],[Vertex]:[Vertex Content Word Count]],0),FALSE)</f>
        <v>105</v>
      </c>
    </row>
    <row r="81" spans="1:3" ht="15">
      <c r="A81" s="78" t="s">
        <v>2613</v>
      </c>
      <c r="B81" s="84" t="s">
        <v>320</v>
      </c>
      <c r="C81" s="78">
        <f>VLOOKUP(GroupVertices[[#This Row],[Vertex]],Vertices[],MATCH("ID",Vertices[[#Headers],[Vertex]:[Vertex Content Word Count]],0),FALSE)</f>
        <v>104</v>
      </c>
    </row>
    <row r="82" spans="1:3" ht="15">
      <c r="A82" s="78" t="s">
        <v>2613</v>
      </c>
      <c r="B82" s="84" t="s">
        <v>319</v>
      </c>
      <c r="C82" s="78">
        <f>VLOOKUP(GroupVertices[[#This Row],[Vertex]],Vertices[],MATCH("ID",Vertices[[#Headers],[Vertex]:[Vertex Content Word Count]],0),FALSE)</f>
        <v>103</v>
      </c>
    </row>
    <row r="83" spans="1:3" ht="15">
      <c r="A83" s="78" t="s">
        <v>2613</v>
      </c>
      <c r="B83" s="84" t="s">
        <v>318</v>
      </c>
      <c r="C83" s="78">
        <f>VLOOKUP(GroupVertices[[#This Row],[Vertex]],Vertices[],MATCH("ID",Vertices[[#Headers],[Vertex]:[Vertex Content Word Count]],0),FALSE)</f>
        <v>102</v>
      </c>
    </row>
    <row r="84" spans="1:3" ht="15">
      <c r="A84" s="78" t="s">
        <v>2613</v>
      </c>
      <c r="B84" s="84" t="s">
        <v>317</v>
      </c>
      <c r="C84" s="78">
        <f>VLOOKUP(GroupVertices[[#This Row],[Vertex]],Vertices[],MATCH("ID",Vertices[[#Headers],[Vertex]:[Vertex Content Word Count]],0),FALSE)</f>
        <v>101</v>
      </c>
    </row>
    <row r="85" spans="1:3" ht="15">
      <c r="A85" s="78" t="s">
        <v>2613</v>
      </c>
      <c r="B85" s="84" t="s">
        <v>314</v>
      </c>
      <c r="C85" s="78">
        <f>VLOOKUP(GroupVertices[[#This Row],[Vertex]],Vertices[],MATCH("ID",Vertices[[#Headers],[Vertex]:[Vertex Content Word Count]],0),FALSE)</f>
        <v>97</v>
      </c>
    </row>
    <row r="86" spans="1:3" ht="15">
      <c r="A86" s="78" t="s">
        <v>2613</v>
      </c>
      <c r="B86" s="84" t="s">
        <v>313</v>
      </c>
      <c r="C86" s="78">
        <f>VLOOKUP(GroupVertices[[#This Row],[Vertex]],Vertices[],MATCH("ID",Vertices[[#Headers],[Vertex]:[Vertex Content Word Count]],0),FALSE)</f>
        <v>96</v>
      </c>
    </row>
    <row r="87" spans="1:3" ht="15">
      <c r="A87" s="78" t="s">
        <v>2613</v>
      </c>
      <c r="B87" s="84" t="s">
        <v>312</v>
      </c>
      <c r="C87" s="78">
        <f>VLOOKUP(GroupVertices[[#This Row],[Vertex]],Vertices[],MATCH("ID",Vertices[[#Headers],[Vertex]:[Vertex Content Word Count]],0),FALSE)</f>
        <v>95</v>
      </c>
    </row>
    <row r="88" spans="1:3" ht="15">
      <c r="A88" s="78" t="s">
        <v>2613</v>
      </c>
      <c r="B88" s="84" t="s">
        <v>311</v>
      </c>
      <c r="C88" s="78">
        <f>VLOOKUP(GroupVertices[[#This Row],[Vertex]],Vertices[],MATCH("ID",Vertices[[#Headers],[Vertex]:[Vertex Content Word Count]],0),FALSE)</f>
        <v>94</v>
      </c>
    </row>
    <row r="89" spans="1:3" ht="15">
      <c r="A89" s="78" t="s">
        <v>2613</v>
      </c>
      <c r="B89" s="84" t="s">
        <v>308</v>
      </c>
      <c r="C89" s="78">
        <f>VLOOKUP(GroupVertices[[#This Row],[Vertex]],Vertices[],MATCH("ID",Vertices[[#Headers],[Vertex]:[Vertex Content Word Count]],0),FALSE)</f>
        <v>91</v>
      </c>
    </row>
    <row r="90" spans="1:3" ht="15">
      <c r="A90" s="78" t="s">
        <v>2613</v>
      </c>
      <c r="B90" s="84" t="s">
        <v>307</v>
      </c>
      <c r="C90" s="78">
        <f>VLOOKUP(GroupVertices[[#This Row],[Vertex]],Vertices[],MATCH("ID",Vertices[[#Headers],[Vertex]:[Vertex Content Word Count]],0),FALSE)</f>
        <v>90</v>
      </c>
    </row>
    <row r="91" spans="1:3" ht="15">
      <c r="A91" s="78" t="s">
        <v>2613</v>
      </c>
      <c r="B91" s="84" t="s">
        <v>306</v>
      </c>
      <c r="C91" s="78">
        <f>VLOOKUP(GroupVertices[[#This Row],[Vertex]],Vertices[],MATCH("ID",Vertices[[#Headers],[Vertex]:[Vertex Content Word Count]],0),FALSE)</f>
        <v>89</v>
      </c>
    </row>
    <row r="92" spans="1:3" ht="15">
      <c r="A92" s="78" t="s">
        <v>2613</v>
      </c>
      <c r="B92" s="84" t="s">
        <v>305</v>
      </c>
      <c r="C92" s="78">
        <f>VLOOKUP(GroupVertices[[#This Row],[Vertex]],Vertices[],MATCH("ID",Vertices[[#Headers],[Vertex]:[Vertex Content Word Count]],0),FALSE)</f>
        <v>88</v>
      </c>
    </row>
    <row r="93" spans="1:3" ht="15">
      <c r="A93" s="78" t="s">
        <v>2613</v>
      </c>
      <c r="B93" s="84" t="s">
        <v>302</v>
      </c>
      <c r="C93" s="78">
        <f>VLOOKUP(GroupVertices[[#This Row],[Vertex]],Vertices[],MATCH("ID",Vertices[[#Headers],[Vertex]:[Vertex Content Word Count]],0),FALSE)</f>
        <v>84</v>
      </c>
    </row>
    <row r="94" spans="1:3" ht="15">
      <c r="A94" s="78" t="s">
        <v>2613</v>
      </c>
      <c r="B94" s="84" t="s">
        <v>299</v>
      </c>
      <c r="C94" s="78">
        <f>VLOOKUP(GroupVertices[[#This Row],[Vertex]],Vertices[],MATCH("ID",Vertices[[#Headers],[Vertex]:[Vertex Content Word Count]],0),FALSE)</f>
        <v>80</v>
      </c>
    </row>
    <row r="95" spans="1:3" ht="15">
      <c r="A95" s="78" t="s">
        <v>2613</v>
      </c>
      <c r="B95" s="84" t="s">
        <v>298</v>
      </c>
      <c r="C95" s="78">
        <f>VLOOKUP(GroupVertices[[#This Row],[Vertex]],Vertices[],MATCH("ID",Vertices[[#Headers],[Vertex]:[Vertex Content Word Count]],0),FALSE)</f>
        <v>79</v>
      </c>
    </row>
    <row r="96" spans="1:3" ht="15">
      <c r="A96" s="78" t="s">
        <v>2613</v>
      </c>
      <c r="B96" s="84" t="s">
        <v>297</v>
      </c>
      <c r="C96" s="78">
        <f>VLOOKUP(GroupVertices[[#This Row],[Vertex]],Vertices[],MATCH("ID",Vertices[[#Headers],[Vertex]:[Vertex Content Word Count]],0),FALSE)</f>
        <v>78</v>
      </c>
    </row>
    <row r="97" spans="1:3" ht="15">
      <c r="A97" s="78" t="s">
        <v>2613</v>
      </c>
      <c r="B97" s="84" t="s">
        <v>296</v>
      </c>
      <c r="C97" s="78">
        <f>VLOOKUP(GroupVertices[[#This Row],[Vertex]],Vertices[],MATCH("ID",Vertices[[#Headers],[Vertex]:[Vertex Content Word Count]],0),FALSE)</f>
        <v>77</v>
      </c>
    </row>
    <row r="98" spans="1:3" ht="15">
      <c r="A98" s="78" t="s">
        <v>2613</v>
      </c>
      <c r="B98" s="84" t="s">
        <v>295</v>
      </c>
      <c r="C98" s="78">
        <f>VLOOKUP(GroupVertices[[#This Row],[Vertex]],Vertices[],MATCH("ID",Vertices[[#Headers],[Vertex]:[Vertex Content Word Count]],0),FALSE)</f>
        <v>76</v>
      </c>
    </row>
    <row r="99" spans="1:3" ht="15">
      <c r="A99" s="78" t="s">
        <v>2613</v>
      </c>
      <c r="B99" s="84" t="s">
        <v>294</v>
      </c>
      <c r="C99" s="78">
        <f>VLOOKUP(GroupVertices[[#This Row],[Vertex]],Vertices[],MATCH("ID",Vertices[[#Headers],[Vertex]:[Vertex Content Word Count]],0),FALSE)</f>
        <v>75</v>
      </c>
    </row>
    <row r="100" spans="1:3" ht="15">
      <c r="A100" s="78" t="s">
        <v>2613</v>
      </c>
      <c r="B100" s="84" t="s">
        <v>239</v>
      </c>
      <c r="C100" s="78">
        <f>VLOOKUP(GroupVertices[[#This Row],[Vertex]],Vertices[],MATCH("ID",Vertices[[#Headers],[Vertex]:[Vertex Content Word Count]],0),FALSE)</f>
        <v>72</v>
      </c>
    </row>
    <row r="101" spans="1:3" ht="15">
      <c r="A101" s="78" t="s">
        <v>2613</v>
      </c>
      <c r="B101" s="84" t="s">
        <v>238</v>
      </c>
      <c r="C101" s="78">
        <f>VLOOKUP(GroupVertices[[#This Row],[Vertex]],Vertices[],MATCH("ID",Vertices[[#Headers],[Vertex]:[Vertex Content Word Count]],0),FALSE)</f>
        <v>71</v>
      </c>
    </row>
    <row r="102" spans="1:3" ht="15">
      <c r="A102" s="78" t="s">
        <v>2613</v>
      </c>
      <c r="B102" s="84" t="s">
        <v>237</v>
      </c>
      <c r="C102" s="78">
        <f>VLOOKUP(GroupVertices[[#This Row],[Vertex]],Vertices[],MATCH("ID",Vertices[[#Headers],[Vertex]:[Vertex Content Word Count]],0),FALSE)</f>
        <v>70</v>
      </c>
    </row>
    <row r="103" spans="1:3" ht="15">
      <c r="A103" s="78" t="s">
        <v>2613</v>
      </c>
      <c r="B103" s="84" t="s">
        <v>235</v>
      </c>
      <c r="C103" s="78">
        <f>VLOOKUP(GroupVertices[[#This Row],[Vertex]],Vertices[],MATCH("ID",Vertices[[#Headers],[Vertex]:[Vertex Content Word Count]],0),FALSE)</f>
        <v>68</v>
      </c>
    </row>
    <row r="104" spans="1:3" ht="15">
      <c r="A104" s="78" t="s">
        <v>2613</v>
      </c>
      <c r="B104" s="84" t="s">
        <v>233</v>
      </c>
      <c r="C104" s="78">
        <f>VLOOKUP(GroupVertices[[#This Row],[Vertex]],Vertices[],MATCH("ID",Vertices[[#Headers],[Vertex]:[Vertex Content Word Count]],0),FALSE)</f>
        <v>57</v>
      </c>
    </row>
    <row r="105" spans="1:3" ht="15">
      <c r="A105" s="78" t="s">
        <v>2613</v>
      </c>
      <c r="B105" s="84" t="s">
        <v>231</v>
      </c>
      <c r="C105" s="78">
        <f>VLOOKUP(GroupVertices[[#This Row],[Vertex]],Vertices[],MATCH("ID",Vertices[[#Headers],[Vertex]:[Vertex Content Word Count]],0),FALSE)</f>
        <v>53</v>
      </c>
    </row>
    <row r="106" spans="1:3" ht="15">
      <c r="A106" s="78" t="s">
        <v>2613</v>
      </c>
      <c r="B106" s="84" t="s">
        <v>230</v>
      </c>
      <c r="C106" s="78">
        <f>VLOOKUP(GroupVertices[[#This Row],[Vertex]],Vertices[],MATCH("ID",Vertices[[#Headers],[Vertex]:[Vertex Content Word Count]],0),FALSE)</f>
        <v>52</v>
      </c>
    </row>
    <row r="107" spans="1:3" ht="15">
      <c r="A107" s="78" t="s">
        <v>2613</v>
      </c>
      <c r="B107" s="84" t="s">
        <v>229</v>
      </c>
      <c r="C107" s="78">
        <f>VLOOKUP(GroupVertices[[#This Row],[Vertex]],Vertices[],MATCH("ID",Vertices[[#Headers],[Vertex]:[Vertex Content Word Count]],0),FALSE)</f>
        <v>51</v>
      </c>
    </row>
    <row r="108" spans="1:3" ht="15">
      <c r="A108" s="78" t="s">
        <v>2613</v>
      </c>
      <c r="B108" s="84" t="s">
        <v>228</v>
      </c>
      <c r="C108" s="78">
        <f>VLOOKUP(GroupVertices[[#This Row],[Vertex]],Vertices[],MATCH("ID",Vertices[[#Headers],[Vertex]:[Vertex Content Word Count]],0),FALSE)</f>
        <v>50</v>
      </c>
    </row>
    <row r="109" spans="1:3" ht="15">
      <c r="A109" s="78" t="s">
        <v>2613</v>
      </c>
      <c r="B109" s="84" t="s">
        <v>226</v>
      </c>
      <c r="C109" s="78">
        <f>VLOOKUP(GroupVertices[[#This Row],[Vertex]],Vertices[],MATCH("ID",Vertices[[#Headers],[Vertex]:[Vertex Content Word Count]],0),FALSE)</f>
        <v>47</v>
      </c>
    </row>
    <row r="110" spans="1:3" ht="15">
      <c r="A110" s="78" t="s">
        <v>2613</v>
      </c>
      <c r="B110" s="84" t="s">
        <v>224</v>
      </c>
      <c r="C110" s="78">
        <f>VLOOKUP(GroupVertices[[#This Row],[Vertex]],Vertices[],MATCH("ID",Vertices[[#Headers],[Vertex]:[Vertex Content Word Count]],0),FALSE)</f>
        <v>45</v>
      </c>
    </row>
    <row r="111" spans="1:3" ht="15">
      <c r="A111" s="78" t="s">
        <v>2613</v>
      </c>
      <c r="B111" s="84" t="s">
        <v>217</v>
      </c>
      <c r="C111" s="78">
        <f>VLOOKUP(GroupVertices[[#This Row],[Vertex]],Vertices[],MATCH("ID",Vertices[[#Headers],[Vertex]:[Vertex Content Word Count]],0),FALSE)</f>
        <v>37</v>
      </c>
    </row>
    <row r="112" spans="1:3" ht="15">
      <c r="A112" s="78" t="s">
        <v>2613</v>
      </c>
      <c r="B112" s="84" t="s">
        <v>213</v>
      </c>
      <c r="C112" s="78">
        <f>VLOOKUP(GroupVertices[[#This Row],[Vertex]],Vertices[],MATCH("ID",Vertices[[#Headers],[Vertex]:[Vertex Content Word Count]],0),FALSE)</f>
        <v>7</v>
      </c>
    </row>
    <row r="113" spans="1:3" ht="15">
      <c r="A113" s="78" t="s">
        <v>2614</v>
      </c>
      <c r="B113" s="84" t="s">
        <v>316</v>
      </c>
      <c r="C113" s="78">
        <f>VLOOKUP(GroupVertices[[#This Row],[Vertex]],Vertices[],MATCH("ID",Vertices[[#Headers],[Vertex]:[Vertex Content Word Count]],0),FALSE)</f>
        <v>100</v>
      </c>
    </row>
    <row r="114" spans="1:3" ht="15">
      <c r="A114" s="78" t="s">
        <v>2614</v>
      </c>
      <c r="B114" s="84" t="s">
        <v>245</v>
      </c>
      <c r="C114" s="78">
        <f>VLOOKUP(GroupVertices[[#This Row],[Vertex]],Vertices[],MATCH("ID",Vertices[[#Headers],[Vertex]:[Vertex Content Word Count]],0),FALSE)</f>
        <v>29</v>
      </c>
    </row>
    <row r="115" spans="1:3" ht="15">
      <c r="A115" s="78" t="s">
        <v>2614</v>
      </c>
      <c r="B115" s="84" t="s">
        <v>225</v>
      </c>
      <c r="C115" s="78">
        <f>VLOOKUP(GroupVertices[[#This Row],[Vertex]],Vertices[],MATCH("ID",Vertices[[#Headers],[Vertex]:[Vertex Content Word Count]],0),FALSE)</f>
        <v>46</v>
      </c>
    </row>
    <row r="116" spans="1:3" ht="15">
      <c r="A116" s="78" t="s">
        <v>2614</v>
      </c>
      <c r="B116" s="84" t="s">
        <v>223</v>
      </c>
      <c r="C116" s="78">
        <f>VLOOKUP(GroupVertices[[#This Row],[Vertex]],Vertices[],MATCH("ID",Vertices[[#Headers],[Vertex]:[Vertex Content Word Count]],0),FALSE)</f>
        <v>44</v>
      </c>
    </row>
    <row r="117" spans="1:3" ht="15">
      <c r="A117" s="78" t="s">
        <v>2614</v>
      </c>
      <c r="B117" s="84" t="s">
        <v>276</v>
      </c>
      <c r="C117" s="78">
        <f>VLOOKUP(GroupVertices[[#This Row],[Vertex]],Vertices[],MATCH("ID",Vertices[[#Headers],[Vertex]:[Vertex Content Word Count]],0),FALSE)</f>
        <v>31</v>
      </c>
    </row>
    <row r="118" spans="1:3" ht="15">
      <c r="A118" s="78" t="s">
        <v>2614</v>
      </c>
      <c r="B118" s="84" t="s">
        <v>218</v>
      </c>
      <c r="C118" s="78">
        <f>VLOOKUP(GroupVertices[[#This Row],[Vertex]],Vertices[],MATCH("ID",Vertices[[#Headers],[Vertex]:[Vertex Content Word Count]],0),FALSE)</f>
        <v>38</v>
      </c>
    </row>
    <row r="119" spans="1:3" ht="15">
      <c r="A119" s="78" t="s">
        <v>2614</v>
      </c>
      <c r="B119" s="84" t="s">
        <v>215</v>
      </c>
      <c r="C119" s="78">
        <f>VLOOKUP(GroupVertices[[#This Row],[Vertex]],Vertices[],MATCH("ID",Vertices[[#Headers],[Vertex]:[Vertex Content Word Count]],0),FALSE)</f>
        <v>10</v>
      </c>
    </row>
    <row r="120" spans="1:3" ht="15">
      <c r="A120" s="78" t="s">
        <v>2614</v>
      </c>
      <c r="B120" s="84" t="s">
        <v>273</v>
      </c>
      <c r="C120" s="78">
        <f>VLOOKUP(GroupVertices[[#This Row],[Vertex]],Vertices[],MATCH("ID",Vertices[[#Headers],[Vertex]:[Vertex Content Word Count]],0),FALSE)</f>
        <v>27</v>
      </c>
    </row>
    <row r="121" spans="1:3" ht="15">
      <c r="A121" s="78" t="s">
        <v>2614</v>
      </c>
      <c r="B121" s="84" t="s">
        <v>272</v>
      </c>
      <c r="C121" s="78">
        <f>VLOOKUP(GroupVertices[[#This Row],[Vertex]],Vertices[],MATCH("ID",Vertices[[#Headers],[Vertex]:[Vertex Content Word Count]],0),FALSE)</f>
        <v>26</v>
      </c>
    </row>
    <row r="122" spans="1:3" ht="15">
      <c r="A122" s="78" t="s">
        <v>2614</v>
      </c>
      <c r="B122" s="84" t="s">
        <v>271</v>
      </c>
      <c r="C122" s="78">
        <f>VLOOKUP(GroupVertices[[#This Row],[Vertex]],Vertices[],MATCH("ID",Vertices[[#Headers],[Vertex]:[Vertex Content Word Count]],0),FALSE)</f>
        <v>25</v>
      </c>
    </row>
    <row r="123" spans="1:3" ht="15">
      <c r="A123" s="78" t="s">
        <v>2614</v>
      </c>
      <c r="B123" s="84" t="s">
        <v>270</v>
      </c>
      <c r="C123" s="78">
        <f>VLOOKUP(GroupVertices[[#This Row],[Vertex]],Vertices[],MATCH("ID",Vertices[[#Headers],[Vertex]:[Vertex Content Word Count]],0),FALSE)</f>
        <v>24</v>
      </c>
    </row>
    <row r="124" spans="1:3" ht="15">
      <c r="A124" s="78" t="s">
        <v>2614</v>
      </c>
      <c r="B124" s="84" t="s">
        <v>269</v>
      </c>
      <c r="C124" s="78">
        <f>VLOOKUP(GroupVertices[[#This Row],[Vertex]],Vertices[],MATCH("ID",Vertices[[#Headers],[Vertex]:[Vertex Content Word Count]],0),FALSE)</f>
        <v>23</v>
      </c>
    </row>
    <row r="125" spans="1:3" ht="15">
      <c r="A125" s="78" t="s">
        <v>2614</v>
      </c>
      <c r="B125" s="84" t="s">
        <v>268</v>
      </c>
      <c r="C125" s="78">
        <f>VLOOKUP(GroupVertices[[#This Row],[Vertex]],Vertices[],MATCH("ID",Vertices[[#Headers],[Vertex]:[Vertex Content Word Count]],0),FALSE)</f>
        <v>22</v>
      </c>
    </row>
    <row r="126" spans="1:3" ht="15">
      <c r="A126" s="78" t="s">
        <v>2614</v>
      </c>
      <c r="B126" s="84" t="s">
        <v>267</v>
      </c>
      <c r="C126" s="78">
        <f>VLOOKUP(GroupVertices[[#This Row],[Vertex]],Vertices[],MATCH("ID",Vertices[[#Headers],[Vertex]:[Vertex Content Word Count]],0),FALSE)</f>
        <v>21</v>
      </c>
    </row>
    <row r="127" spans="1:3" ht="15">
      <c r="A127" s="78" t="s">
        <v>2614</v>
      </c>
      <c r="B127" s="84" t="s">
        <v>266</v>
      </c>
      <c r="C127" s="78">
        <f>VLOOKUP(GroupVertices[[#This Row],[Vertex]],Vertices[],MATCH("ID",Vertices[[#Headers],[Vertex]:[Vertex Content Word Count]],0),FALSE)</f>
        <v>20</v>
      </c>
    </row>
    <row r="128" spans="1:3" ht="15">
      <c r="A128" s="78" t="s">
        <v>2614</v>
      </c>
      <c r="B128" s="84" t="s">
        <v>265</v>
      </c>
      <c r="C128" s="78">
        <f>VLOOKUP(GroupVertices[[#This Row],[Vertex]],Vertices[],MATCH("ID",Vertices[[#Headers],[Vertex]:[Vertex Content Word Count]],0),FALSE)</f>
        <v>19</v>
      </c>
    </row>
    <row r="129" spans="1:3" ht="15">
      <c r="A129" s="78" t="s">
        <v>2614</v>
      </c>
      <c r="B129" s="84" t="s">
        <v>264</v>
      </c>
      <c r="C129" s="78">
        <f>VLOOKUP(GroupVertices[[#This Row],[Vertex]],Vertices[],MATCH("ID",Vertices[[#Headers],[Vertex]:[Vertex Content Word Count]],0),FALSE)</f>
        <v>18</v>
      </c>
    </row>
    <row r="130" spans="1:3" ht="15">
      <c r="A130" s="78" t="s">
        <v>2614</v>
      </c>
      <c r="B130" s="84" t="s">
        <v>263</v>
      </c>
      <c r="C130" s="78">
        <f>VLOOKUP(GroupVertices[[#This Row],[Vertex]],Vertices[],MATCH("ID",Vertices[[#Headers],[Vertex]:[Vertex Content Word Count]],0),FALSE)</f>
        <v>17</v>
      </c>
    </row>
    <row r="131" spans="1:3" ht="15">
      <c r="A131" s="78" t="s">
        <v>2614</v>
      </c>
      <c r="B131" s="84" t="s">
        <v>262</v>
      </c>
      <c r="C131" s="78">
        <f>VLOOKUP(GroupVertices[[#This Row],[Vertex]],Vertices[],MATCH("ID",Vertices[[#Headers],[Vertex]:[Vertex Content Word Count]],0),FALSE)</f>
        <v>16</v>
      </c>
    </row>
    <row r="132" spans="1:3" ht="15">
      <c r="A132" s="78" t="s">
        <v>2614</v>
      </c>
      <c r="B132" s="84" t="s">
        <v>261</v>
      </c>
      <c r="C132" s="78">
        <f>VLOOKUP(GroupVertices[[#This Row],[Vertex]],Vertices[],MATCH("ID",Vertices[[#Headers],[Vertex]:[Vertex Content Word Count]],0),FALSE)</f>
        <v>15</v>
      </c>
    </row>
    <row r="133" spans="1:3" ht="15">
      <c r="A133" s="78" t="s">
        <v>2614</v>
      </c>
      <c r="B133" s="84" t="s">
        <v>260</v>
      </c>
      <c r="C133" s="78">
        <f>VLOOKUP(GroupVertices[[#This Row],[Vertex]],Vertices[],MATCH("ID",Vertices[[#Headers],[Vertex]:[Vertex Content Word Count]],0),FALSE)</f>
        <v>14</v>
      </c>
    </row>
    <row r="134" spans="1:3" ht="15">
      <c r="A134" s="78" t="s">
        <v>2614</v>
      </c>
      <c r="B134" s="84" t="s">
        <v>259</v>
      </c>
      <c r="C134" s="78">
        <f>VLOOKUP(GroupVertices[[#This Row],[Vertex]],Vertices[],MATCH("ID",Vertices[[#Headers],[Vertex]:[Vertex Content Word Count]],0),FALSE)</f>
        <v>13</v>
      </c>
    </row>
    <row r="135" spans="1:3" ht="15">
      <c r="A135" s="78" t="s">
        <v>2614</v>
      </c>
      <c r="B135" s="84" t="s">
        <v>258</v>
      </c>
      <c r="C135" s="78">
        <f>VLOOKUP(GroupVertices[[#This Row],[Vertex]],Vertices[],MATCH("ID",Vertices[[#Headers],[Vertex]:[Vertex Content Word Count]],0),FALSE)</f>
        <v>12</v>
      </c>
    </row>
    <row r="136" spans="1:3" ht="15">
      <c r="A136" s="78" t="s">
        <v>2614</v>
      </c>
      <c r="B136" s="84" t="s">
        <v>257</v>
      </c>
      <c r="C136" s="78">
        <f>VLOOKUP(GroupVertices[[#This Row],[Vertex]],Vertices[],MATCH("ID",Vertices[[#Headers],[Vertex]:[Vertex Content Word Count]],0),FALSE)</f>
        <v>11</v>
      </c>
    </row>
    <row r="137" spans="1:3" ht="15">
      <c r="A137" s="78" t="s">
        <v>2615</v>
      </c>
      <c r="B137" s="84" t="s">
        <v>234</v>
      </c>
      <c r="C137" s="78">
        <f>VLOOKUP(GroupVertices[[#This Row],[Vertex]],Vertices[],MATCH("ID",Vertices[[#Headers],[Vertex]:[Vertex Content Word Count]],0),FALSE)</f>
        <v>58</v>
      </c>
    </row>
    <row r="138" spans="1:3" ht="15">
      <c r="A138" s="78" t="s">
        <v>2615</v>
      </c>
      <c r="B138" s="84" t="s">
        <v>292</v>
      </c>
      <c r="C138" s="78">
        <f>VLOOKUP(GroupVertices[[#This Row],[Vertex]],Vertices[],MATCH("ID",Vertices[[#Headers],[Vertex]:[Vertex Content Word Count]],0),FALSE)</f>
        <v>67</v>
      </c>
    </row>
    <row r="139" spans="1:3" ht="15">
      <c r="A139" s="78" t="s">
        <v>2615</v>
      </c>
      <c r="B139" s="84" t="s">
        <v>291</v>
      </c>
      <c r="C139" s="78">
        <f>VLOOKUP(GroupVertices[[#This Row],[Vertex]],Vertices[],MATCH("ID",Vertices[[#Headers],[Vertex]:[Vertex Content Word Count]],0),FALSE)</f>
        <v>66</v>
      </c>
    </row>
    <row r="140" spans="1:3" ht="15">
      <c r="A140" s="78" t="s">
        <v>2615</v>
      </c>
      <c r="B140" s="84" t="s">
        <v>290</v>
      </c>
      <c r="C140" s="78">
        <f>VLOOKUP(GroupVertices[[#This Row],[Vertex]],Vertices[],MATCH("ID",Vertices[[#Headers],[Vertex]:[Vertex Content Word Count]],0),FALSE)</f>
        <v>65</v>
      </c>
    </row>
    <row r="141" spans="1:3" ht="15">
      <c r="A141" s="78" t="s">
        <v>2615</v>
      </c>
      <c r="B141" s="84" t="s">
        <v>289</v>
      </c>
      <c r="C141" s="78">
        <f>VLOOKUP(GroupVertices[[#This Row],[Vertex]],Vertices[],MATCH("ID",Vertices[[#Headers],[Vertex]:[Vertex Content Word Count]],0),FALSE)</f>
        <v>64</v>
      </c>
    </row>
    <row r="142" spans="1:3" ht="15">
      <c r="A142" s="78" t="s">
        <v>2615</v>
      </c>
      <c r="B142" s="84" t="s">
        <v>288</v>
      </c>
      <c r="C142" s="78">
        <f>VLOOKUP(GroupVertices[[#This Row],[Vertex]],Vertices[],MATCH("ID",Vertices[[#Headers],[Vertex]:[Vertex Content Word Count]],0),FALSE)</f>
        <v>63</v>
      </c>
    </row>
    <row r="143" spans="1:3" ht="15">
      <c r="A143" s="78" t="s">
        <v>2615</v>
      </c>
      <c r="B143" s="84" t="s">
        <v>287</v>
      </c>
      <c r="C143" s="78">
        <f>VLOOKUP(GroupVertices[[#This Row],[Vertex]],Vertices[],MATCH("ID",Vertices[[#Headers],[Vertex]:[Vertex Content Word Count]],0),FALSE)</f>
        <v>62</v>
      </c>
    </row>
    <row r="144" spans="1:3" ht="15">
      <c r="A144" s="78" t="s">
        <v>2615</v>
      </c>
      <c r="B144" s="84" t="s">
        <v>286</v>
      </c>
      <c r="C144" s="78">
        <f>VLOOKUP(GroupVertices[[#This Row],[Vertex]],Vertices[],MATCH("ID",Vertices[[#Headers],[Vertex]:[Vertex Content Word Count]],0),FALSE)</f>
        <v>61</v>
      </c>
    </row>
    <row r="145" spans="1:3" ht="15">
      <c r="A145" s="78" t="s">
        <v>2615</v>
      </c>
      <c r="B145" s="84" t="s">
        <v>285</v>
      </c>
      <c r="C145" s="78">
        <f>VLOOKUP(GroupVertices[[#This Row],[Vertex]],Vertices[],MATCH("ID",Vertices[[#Headers],[Vertex]:[Vertex Content Word Count]],0),FALSE)</f>
        <v>60</v>
      </c>
    </row>
    <row r="146" spans="1:3" ht="15">
      <c r="A146" s="78" t="s">
        <v>2615</v>
      </c>
      <c r="B146" s="84" t="s">
        <v>284</v>
      </c>
      <c r="C146" s="78">
        <f>VLOOKUP(GroupVertices[[#This Row],[Vertex]],Vertices[],MATCH("ID",Vertices[[#Headers],[Vertex]:[Vertex Content Word Count]],0),FALSE)</f>
        <v>59</v>
      </c>
    </row>
    <row r="147" spans="1:3" ht="15">
      <c r="A147" s="78" t="s">
        <v>2615</v>
      </c>
      <c r="B147" s="84" t="s">
        <v>274</v>
      </c>
      <c r="C147" s="78">
        <f>VLOOKUP(GroupVertices[[#This Row],[Vertex]],Vertices[],MATCH("ID",Vertices[[#Headers],[Vertex]:[Vertex Content Word Count]],0),FALSE)</f>
        <v>28</v>
      </c>
    </row>
    <row r="148" spans="1:3" ht="15">
      <c r="A148" s="78" t="s">
        <v>2615</v>
      </c>
      <c r="B148" s="84" t="s">
        <v>275</v>
      </c>
      <c r="C148" s="78">
        <f>VLOOKUP(GroupVertices[[#This Row],[Vertex]],Vertices[],MATCH("ID",Vertices[[#Headers],[Vertex]:[Vertex Content Word Count]],0),FALSE)</f>
        <v>30</v>
      </c>
    </row>
    <row r="149" spans="1:3" ht="15">
      <c r="A149" s="78" t="s">
        <v>2616</v>
      </c>
      <c r="B149" s="84" t="s">
        <v>253</v>
      </c>
      <c r="C149" s="78">
        <f>VLOOKUP(GroupVertices[[#This Row],[Vertex]],Vertices[],MATCH("ID",Vertices[[#Headers],[Vertex]:[Vertex Content Word Count]],0),FALSE)</f>
        <v>191</v>
      </c>
    </row>
    <row r="150" spans="1:3" ht="15">
      <c r="A150" s="78" t="s">
        <v>2616</v>
      </c>
      <c r="B150" s="84" t="s">
        <v>251</v>
      </c>
      <c r="C150" s="78">
        <f>VLOOKUP(GroupVertices[[#This Row],[Vertex]],Vertices[],MATCH("ID",Vertices[[#Headers],[Vertex]:[Vertex Content Word Count]],0),FALSE)</f>
        <v>110</v>
      </c>
    </row>
    <row r="151" spans="1:3" ht="15">
      <c r="A151" s="78" t="s">
        <v>2616</v>
      </c>
      <c r="B151" s="84" t="s">
        <v>381</v>
      </c>
      <c r="C151" s="78">
        <f>VLOOKUP(GroupVertices[[#This Row],[Vertex]],Vertices[],MATCH("ID",Vertices[[#Headers],[Vertex]:[Vertex Content Word Count]],0),FALSE)</f>
        <v>170</v>
      </c>
    </row>
    <row r="152" spans="1:3" ht="15">
      <c r="A152" s="78" t="s">
        <v>2616</v>
      </c>
      <c r="B152" s="84" t="s">
        <v>328</v>
      </c>
      <c r="C152" s="78">
        <f>VLOOKUP(GroupVertices[[#This Row],[Vertex]],Vertices[],MATCH("ID",Vertices[[#Headers],[Vertex]:[Vertex Content Word Count]],0),FALSE)</f>
        <v>115</v>
      </c>
    </row>
    <row r="153" spans="1:3" ht="15">
      <c r="A153" s="78" t="s">
        <v>2616</v>
      </c>
      <c r="B153" s="84" t="s">
        <v>247</v>
      </c>
      <c r="C153" s="78">
        <f>VLOOKUP(GroupVertices[[#This Row],[Vertex]],Vertices[],MATCH("ID",Vertices[[#Headers],[Vertex]:[Vertex Content Word Count]],0),FALSE)</f>
        <v>113</v>
      </c>
    </row>
    <row r="154" spans="1:3" ht="15">
      <c r="A154" s="78" t="s">
        <v>2616</v>
      </c>
      <c r="B154" s="84" t="s">
        <v>327</v>
      </c>
      <c r="C154" s="78">
        <f>VLOOKUP(GroupVertices[[#This Row],[Vertex]],Vertices[],MATCH("ID",Vertices[[#Headers],[Vertex]:[Vertex Content Word Count]],0),FALSE)</f>
        <v>114</v>
      </c>
    </row>
    <row r="155" spans="1:3" ht="15">
      <c r="A155" s="78" t="s">
        <v>2616</v>
      </c>
      <c r="B155" s="84" t="s">
        <v>246</v>
      </c>
      <c r="C155" s="78">
        <f>VLOOKUP(GroupVertices[[#This Row],[Vertex]],Vertices[],MATCH("ID",Vertices[[#Headers],[Vertex]:[Vertex Content Word Count]],0),FALSE)</f>
        <v>109</v>
      </c>
    </row>
    <row r="156" spans="1:3" ht="15">
      <c r="A156" s="78" t="s">
        <v>2617</v>
      </c>
      <c r="B156" s="84" t="s">
        <v>310</v>
      </c>
      <c r="C156" s="78">
        <f>VLOOKUP(GroupVertices[[#This Row],[Vertex]],Vertices[],MATCH("ID",Vertices[[#Headers],[Vertex]:[Vertex Content Word Count]],0),FALSE)</f>
        <v>93</v>
      </c>
    </row>
    <row r="157" spans="1:3" ht="15">
      <c r="A157" s="78" t="s">
        <v>2617</v>
      </c>
      <c r="B157" s="84" t="s">
        <v>227</v>
      </c>
      <c r="C157" s="78">
        <f>VLOOKUP(GroupVertices[[#This Row],[Vertex]],Vertices[],MATCH("ID",Vertices[[#Headers],[Vertex]:[Vertex Content Word Count]],0),FALSE)</f>
        <v>48</v>
      </c>
    </row>
    <row r="158" spans="1:3" ht="15">
      <c r="A158" s="78" t="s">
        <v>2617</v>
      </c>
      <c r="B158" s="84" t="s">
        <v>309</v>
      </c>
      <c r="C158" s="78">
        <f>VLOOKUP(GroupVertices[[#This Row],[Vertex]],Vertices[],MATCH("ID",Vertices[[#Headers],[Vertex]:[Vertex Content Word Count]],0),FALSE)</f>
        <v>92</v>
      </c>
    </row>
    <row r="159" spans="1:3" ht="15">
      <c r="A159" s="78" t="s">
        <v>2617</v>
      </c>
      <c r="B159" s="84" t="s">
        <v>281</v>
      </c>
      <c r="C159" s="78">
        <f>VLOOKUP(GroupVertices[[#This Row],[Vertex]],Vertices[],MATCH("ID",Vertices[[#Headers],[Vertex]:[Vertex Content Word Count]],0),FALSE)</f>
        <v>49</v>
      </c>
    </row>
    <row r="160" spans="1:3" ht="15">
      <c r="A160" s="78" t="s">
        <v>2617</v>
      </c>
      <c r="B160" s="84" t="s">
        <v>255</v>
      </c>
      <c r="C160" s="78">
        <f>VLOOKUP(GroupVertices[[#This Row],[Vertex]],Vertices[],MATCH("ID",Vertices[[#Headers],[Vertex]:[Vertex Content Word Count]],0),FALSE)</f>
        <v>5</v>
      </c>
    </row>
    <row r="161" spans="1:3" ht="15">
      <c r="A161" s="78" t="s">
        <v>2617</v>
      </c>
      <c r="B161" s="84" t="s">
        <v>212</v>
      </c>
      <c r="C161" s="78">
        <f>VLOOKUP(GroupVertices[[#This Row],[Vertex]],Vertices[],MATCH("ID",Vertices[[#Headers],[Vertex]:[Vertex Content Word Count]],0),FALSE)</f>
        <v>3</v>
      </c>
    </row>
    <row r="162" spans="1:3" ht="15">
      <c r="A162" s="78" t="s">
        <v>2617</v>
      </c>
      <c r="B162" s="84" t="s">
        <v>254</v>
      </c>
      <c r="C162" s="78">
        <f>VLOOKUP(GroupVertices[[#This Row],[Vertex]],Vertices[],MATCH("ID",Vertices[[#Headers],[Vertex]:[Vertex Content Word Count]],0),FALSE)</f>
        <v>4</v>
      </c>
    </row>
    <row r="163" spans="1:3" ht="15">
      <c r="A163" s="78" t="s">
        <v>2618</v>
      </c>
      <c r="B163" s="84" t="s">
        <v>236</v>
      </c>
      <c r="C163" s="78">
        <f>VLOOKUP(GroupVertices[[#This Row],[Vertex]],Vertices[],MATCH("ID",Vertices[[#Headers],[Vertex]:[Vertex Content Word Count]],0),FALSE)</f>
        <v>69</v>
      </c>
    </row>
    <row r="164" spans="1:3" ht="15">
      <c r="A164" s="78" t="s">
        <v>2618</v>
      </c>
      <c r="B164" s="84" t="s">
        <v>249</v>
      </c>
      <c r="C164" s="78">
        <f>VLOOKUP(GroupVertices[[#This Row],[Vertex]],Vertices[],MATCH("ID",Vertices[[#Headers],[Vertex]:[Vertex Content Word Count]],0),FALSE)</f>
        <v>40</v>
      </c>
    </row>
    <row r="165" spans="1:3" ht="15">
      <c r="A165" s="78" t="s">
        <v>2618</v>
      </c>
      <c r="B165" s="84" t="s">
        <v>222</v>
      </c>
      <c r="C165" s="78">
        <f>VLOOKUP(GroupVertices[[#This Row],[Vertex]],Vertices[],MATCH("ID",Vertices[[#Headers],[Vertex]:[Vertex Content Word Count]],0),FALSE)</f>
        <v>43</v>
      </c>
    </row>
    <row r="166" spans="1:3" ht="15">
      <c r="A166" s="78" t="s">
        <v>2618</v>
      </c>
      <c r="B166" s="84" t="s">
        <v>221</v>
      </c>
      <c r="C166" s="78">
        <f>VLOOKUP(GroupVertices[[#This Row],[Vertex]],Vertices[],MATCH("ID",Vertices[[#Headers],[Vertex]:[Vertex Content Word Count]],0),FALSE)</f>
        <v>42</v>
      </c>
    </row>
    <row r="167" spans="1:3" ht="15">
      <c r="A167" s="78" t="s">
        <v>2618</v>
      </c>
      <c r="B167" s="84" t="s">
        <v>220</v>
      </c>
      <c r="C167" s="78">
        <f>VLOOKUP(GroupVertices[[#This Row],[Vertex]],Vertices[],MATCH("ID",Vertices[[#Headers],[Vertex]:[Vertex Content Word Count]],0),FALSE)</f>
        <v>41</v>
      </c>
    </row>
    <row r="168" spans="1:3" ht="15">
      <c r="A168" s="78" t="s">
        <v>2618</v>
      </c>
      <c r="B168" s="84" t="s">
        <v>219</v>
      </c>
      <c r="C168" s="78">
        <f>VLOOKUP(GroupVertices[[#This Row],[Vertex]],Vertices[],MATCH("ID",Vertices[[#Headers],[Vertex]:[Vertex Content Word Count]],0),FALSE)</f>
        <v>39</v>
      </c>
    </row>
    <row r="169" spans="1:3" ht="15">
      <c r="A169" s="78" t="s">
        <v>2619</v>
      </c>
      <c r="B169" s="84" t="s">
        <v>280</v>
      </c>
      <c r="C169" s="78">
        <f>VLOOKUP(GroupVertices[[#This Row],[Vertex]],Vertices[],MATCH("ID",Vertices[[#Headers],[Vertex]:[Vertex Content Word Count]],0),FALSE)</f>
        <v>36</v>
      </c>
    </row>
    <row r="170" spans="1:3" ht="15">
      <c r="A170" s="78" t="s">
        <v>2619</v>
      </c>
      <c r="B170" s="84" t="s">
        <v>216</v>
      </c>
      <c r="C170" s="78">
        <f>VLOOKUP(GroupVertices[[#This Row],[Vertex]],Vertices[],MATCH("ID",Vertices[[#Headers],[Vertex]:[Vertex Content Word Count]],0),FALSE)</f>
        <v>32</v>
      </c>
    </row>
    <row r="171" spans="1:3" ht="15">
      <c r="A171" s="78" t="s">
        <v>2619</v>
      </c>
      <c r="B171" s="84" t="s">
        <v>279</v>
      </c>
      <c r="C171" s="78">
        <f>VLOOKUP(GroupVertices[[#This Row],[Vertex]],Vertices[],MATCH("ID",Vertices[[#Headers],[Vertex]:[Vertex Content Word Count]],0),FALSE)</f>
        <v>35</v>
      </c>
    </row>
    <row r="172" spans="1:3" ht="15">
      <c r="A172" s="78" t="s">
        <v>2619</v>
      </c>
      <c r="B172" s="84" t="s">
        <v>278</v>
      </c>
      <c r="C172" s="78">
        <f>VLOOKUP(GroupVertices[[#This Row],[Vertex]],Vertices[],MATCH("ID",Vertices[[#Headers],[Vertex]:[Vertex Content Word Count]],0),FALSE)</f>
        <v>34</v>
      </c>
    </row>
    <row r="173" spans="1:3" ht="15">
      <c r="A173" s="78" t="s">
        <v>2619</v>
      </c>
      <c r="B173" s="84" t="s">
        <v>277</v>
      </c>
      <c r="C173" s="78">
        <f>VLOOKUP(GroupVertices[[#This Row],[Vertex]],Vertices[],MATCH("ID",Vertices[[#Headers],[Vertex]:[Vertex Content Word Count]],0),FALSE)</f>
        <v>33</v>
      </c>
    </row>
    <row r="174" spans="1:3" ht="15">
      <c r="A174" s="78" t="s">
        <v>2620</v>
      </c>
      <c r="B174" s="84" t="s">
        <v>304</v>
      </c>
      <c r="C174" s="78">
        <f>VLOOKUP(GroupVertices[[#This Row],[Vertex]],Vertices[],MATCH("ID",Vertices[[#Headers],[Vertex]:[Vertex Content Word Count]],0),FALSE)</f>
        <v>87</v>
      </c>
    </row>
    <row r="175" spans="1:3" ht="15">
      <c r="A175" s="78" t="s">
        <v>2620</v>
      </c>
      <c r="B175" s="84" t="s">
        <v>243</v>
      </c>
      <c r="C175" s="78">
        <f>VLOOKUP(GroupVertices[[#This Row],[Vertex]],Vertices[],MATCH("ID",Vertices[[#Headers],[Vertex]:[Vertex Content Word Count]],0),FALSE)</f>
        <v>85</v>
      </c>
    </row>
    <row r="176" spans="1:3" ht="15">
      <c r="A176" s="78" t="s">
        <v>2620</v>
      </c>
      <c r="B176" s="84" t="s">
        <v>303</v>
      </c>
      <c r="C176" s="78">
        <f>VLOOKUP(GroupVertices[[#This Row],[Vertex]],Vertices[],MATCH("ID",Vertices[[#Headers],[Vertex]:[Vertex Content Word Count]],0),FALSE)</f>
        <v>86</v>
      </c>
    </row>
    <row r="177" spans="1:3" ht="15">
      <c r="A177" s="78" t="s">
        <v>2621</v>
      </c>
      <c r="B177" s="84" t="s">
        <v>301</v>
      </c>
      <c r="C177" s="78">
        <f>VLOOKUP(GroupVertices[[#This Row],[Vertex]],Vertices[],MATCH("ID",Vertices[[#Headers],[Vertex]:[Vertex Content Word Count]],0),FALSE)</f>
        <v>83</v>
      </c>
    </row>
    <row r="178" spans="1:3" ht="15">
      <c r="A178" s="78" t="s">
        <v>2621</v>
      </c>
      <c r="B178" s="84" t="s">
        <v>242</v>
      </c>
      <c r="C178" s="78">
        <f>VLOOKUP(GroupVertices[[#This Row],[Vertex]],Vertices[],MATCH("ID",Vertices[[#Headers],[Vertex]:[Vertex Content Word Count]],0),FALSE)</f>
        <v>81</v>
      </c>
    </row>
    <row r="179" spans="1:3" ht="15">
      <c r="A179" s="78" t="s">
        <v>2621</v>
      </c>
      <c r="B179" s="84" t="s">
        <v>300</v>
      </c>
      <c r="C179" s="78">
        <f>VLOOKUP(GroupVertices[[#This Row],[Vertex]],Vertices[],MATCH("ID",Vertices[[#Headers],[Vertex]:[Vertex Content Word Count]],0),FALSE)</f>
        <v>82</v>
      </c>
    </row>
    <row r="180" spans="1:3" ht="15">
      <c r="A180" s="78" t="s">
        <v>2622</v>
      </c>
      <c r="B180" s="84" t="s">
        <v>232</v>
      </c>
      <c r="C180" s="78">
        <f>VLOOKUP(GroupVertices[[#This Row],[Vertex]],Vertices[],MATCH("ID",Vertices[[#Headers],[Vertex]:[Vertex Content Word Count]],0),FALSE)</f>
        <v>54</v>
      </c>
    </row>
    <row r="181" spans="1:3" ht="15">
      <c r="A181" s="78" t="s">
        <v>2622</v>
      </c>
      <c r="B181" s="84" t="s">
        <v>283</v>
      </c>
      <c r="C181" s="78">
        <f>VLOOKUP(GroupVertices[[#This Row],[Vertex]],Vertices[],MATCH("ID",Vertices[[#Headers],[Vertex]:[Vertex Content Word Count]],0),FALSE)</f>
        <v>56</v>
      </c>
    </row>
    <row r="182" spans="1:3" ht="15">
      <c r="A182" s="78" t="s">
        <v>2622</v>
      </c>
      <c r="B182" s="84" t="s">
        <v>282</v>
      </c>
      <c r="C182" s="78">
        <f>VLOOKUP(GroupVertices[[#This Row],[Vertex]],Vertices[],MATCH("ID",Vertices[[#Headers],[Vertex]:[Vertex Content Word Count]],0),FALSE)</f>
        <v>55</v>
      </c>
    </row>
    <row r="183" spans="1:3" ht="15">
      <c r="A183" s="78" t="s">
        <v>2623</v>
      </c>
      <c r="B183" s="84" t="s">
        <v>396</v>
      </c>
      <c r="C183" s="78">
        <f>VLOOKUP(GroupVertices[[#This Row],[Vertex]],Vertices[],MATCH("ID",Vertices[[#Headers],[Vertex]:[Vertex Content Word Count]],0),FALSE)</f>
        <v>186</v>
      </c>
    </row>
    <row r="184" spans="1:3" ht="15">
      <c r="A184" s="78" t="s">
        <v>2623</v>
      </c>
      <c r="B184" s="84" t="s">
        <v>252</v>
      </c>
      <c r="C184" s="78">
        <f>VLOOKUP(GroupVertices[[#This Row],[Vertex]],Vertices[],MATCH("ID",Vertices[[#Headers],[Vertex]:[Vertex Content Word Count]],0),FALSE)</f>
        <v>185</v>
      </c>
    </row>
    <row r="185" spans="1:3" ht="15">
      <c r="A185" s="78" t="s">
        <v>2624</v>
      </c>
      <c r="B185" s="84" t="s">
        <v>315</v>
      </c>
      <c r="C185" s="78">
        <f>VLOOKUP(GroupVertices[[#This Row],[Vertex]],Vertices[],MATCH("ID",Vertices[[#Headers],[Vertex]:[Vertex Content Word Count]],0),FALSE)</f>
        <v>99</v>
      </c>
    </row>
    <row r="186" spans="1:3" ht="15">
      <c r="A186" s="78" t="s">
        <v>2624</v>
      </c>
      <c r="B186" s="84" t="s">
        <v>244</v>
      </c>
      <c r="C186" s="78">
        <f>VLOOKUP(GroupVertices[[#This Row],[Vertex]],Vertices[],MATCH("ID",Vertices[[#Headers],[Vertex]:[Vertex Content Word Count]],0),FALSE)</f>
        <v>98</v>
      </c>
    </row>
    <row r="187" spans="1:3" ht="15">
      <c r="A187" s="78" t="s">
        <v>2625</v>
      </c>
      <c r="B187" s="84" t="s">
        <v>240</v>
      </c>
      <c r="C187" s="78">
        <f>VLOOKUP(GroupVertices[[#This Row],[Vertex]],Vertices[],MATCH("ID",Vertices[[#Headers],[Vertex]:[Vertex Content Word Count]],0),FALSE)</f>
        <v>73</v>
      </c>
    </row>
    <row r="188" spans="1:3" ht="15">
      <c r="A188" s="78" t="s">
        <v>2625</v>
      </c>
      <c r="B188" s="84" t="s">
        <v>293</v>
      </c>
      <c r="C188" s="78">
        <f>VLOOKUP(GroupVertices[[#This Row],[Vertex]],Vertices[],MATCH("ID",Vertices[[#Headers],[Vertex]:[Vertex Content Word Count]],0),FALSE)</f>
        <v>74</v>
      </c>
    </row>
    <row r="189" spans="1:3" ht="15">
      <c r="A189" s="78" t="s">
        <v>2626</v>
      </c>
      <c r="B189" s="84" t="s">
        <v>214</v>
      </c>
      <c r="C189" s="78">
        <f>VLOOKUP(GroupVertices[[#This Row],[Vertex]],Vertices[],MATCH("ID",Vertices[[#Headers],[Vertex]:[Vertex Content Word Count]],0),FALSE)</f>
        <v>8</v>
      </c>
    </row>
    <row r="190" spans="1:3" ht="15">
      <c r="A190" s="78" t="s">
        <v>2626</v>
      </c>
      <c r="B190" s="84" t="s">
        <v>256</v>
      </c>
      <c r="C190" s="78">
        <f>VLOOKUP(GroupVertices[[#This Row],[Vertex]],Vertices[],MATCH("ID",Vertices[[#Headers],[Vertex]:[Vertex Content Word Count]],0),FALSE)</f>
        <v>9</v>
      </c>
    </row>
    <row r="191" spans="1:3" ht="15">
      <c r="A191" s="78" t="s">
        <v>2627</v>
      </c>
      <c r="B191" s="84" t="s">
        <v>1217</v>
      </c>
      <c r="C191" s="78">
        <f>VLOOKUP(GroupVertices[[#This Row],[Vertex]],Vertices[],MATCH("ID",Vertices[[#Headers],[Vertex]:[Vertex Content Word Count]],0),FALSE)</f>
        <v>192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2646</v>
      </c>
      <c r="B2" s="34" t="s">
        <v>2574</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178</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35</v>
      </c>
      <c r="P2" s="37">
        <f>MIN(Vertices[PageRank])</f>
        <v>0</v>
      </c>
      <c r="Q2" s="38">
        <f>COUNTIF(Vertices[PageRank],"&gt;= "&amp;P2)-COUNTIF(Vertices[PageRank],"&gt;="&amp;P3)</f>
        <v>173</v>
      </c>
      <c r="R2" s="37">
        <f>MIN(Vertices[Clustering Coefficient])</f>
        <v>0</v>
      </c>
      <c r="S2" s="43">
        <f>COUNTIF(Vertices[Clustering Coefficient],"&gt;= "&amp;R2)-COUNTIF(Vertices[Clustering Coefficient],"&gt;="&amp;R3)</f>
        <v>152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136</v>
      </c>
      <c r="H3" s="39">
        <f aca="true" t="shared" si="3" ref="H3:H26">H2+($H$57-$H$2)/BinDivisor</f>
        <v>2.272727272727273</v>
      </c>
      <c r="I3" s="40">
        <f>COUNTIF(Vertices[Out-Degree],"&gt;= "&amp;H3)-COUNTIF(Vertices[Out-Degree],"&gt;="&amp;H4)</f>
        <v>7</v>
      </c>
      <c r="J3" s="39">
        <f aca="true" t="shared" si="4" ref="J3:J26">J2+($J$57-$J$2)/BinDivisor</f>
        <v>619.9818181818182</v>
      </c>
      <c r="K3" s="40">
        <f>COUNTIF(Vertices[Betweenness Centrality],"&gt;= "&amp;J3)-COUNTIF(Vertices[Betweenness Centrality],"&gt;="&amp;J4)</f>
        <v>1</v>
      </c>
      <c r="L3" s="39">
        <f aca="true" t="shared" si="5" ref="L3:L26">L2+($L$57-$L$2)/BinDivisor</f>
        <v>8.152727272727273E-05</v>
      </c>
      <c r="M3" s="40">
        <f>COUNTIF(Vertices[Closeness Centrality],"&gt;= "&amp;L3)-COUNTIF(Vertices[Closeness Centrality],"&gt;="&amp;L4)</f>
        <v>0</v>
      </c>
      <c r="N3" s="39">
        <f aca="true" t="shared" si="6" ref="N3:N26">N2+($N$57-$N$2)/BinDivisor</f>
        <v>0.001358418181818182</v>
      </c>
      <c r="O3" s="40">
        <f>COUNTIF(Vertices[Eigenvector Centrality],"&gt;= "&amp;N3)-COUNTIF(Vertices[Eigenvector Centrality],"&gt;="&amp;N4)</f>
        <v>1</v>
      </c>
      <c r="P3" s="39">
        <f aca="true" t="shared" si="7" ref="P3:P26">P2+($P$57-$P$2)/BinDivisor</f>
        <v>1.0939920363636364</v>
      </c>
      <c r="Q3" s="40">
        <f>COUNTIF(Vertices[PageRank],"&gt;= "&amp;P3)-COUNTIF(Vertices[PageRank],"&gt;="&amp;P4)</f>
        <v>14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190</v>
      </c>
      <c r="D4" s="32">
        <f t="shared" si="1"/>
        <v>0</v>
      </c>
      <c r="E4" s="3">
        <f>COUNTIF(Vertices[Degree],"&gt;= "&amp;D4)-COUNTIF(Vertices[Degree],"&gt;="&amp;D5)</f>
        <v>0</v>
      </c>
      <c r="F4" s="37">
        <f t="shared" si="2"/>
        <v>1.5272727272727273</v>
      </c>
      <c r="G4" s="38">
        <f>COUNTIF(Vertices[In-Degree],"&gt;= "&amp;F4)-COUNTIF(Vertices[In-Degree],"&gt;="&amp;F5)</f>
        <v>18</v>
      </c>
      <c r="H4" s="37">
        <f t="shared" si="3"/>
        <v>4.545454545454546</v>
      </c>
      <c r="I4" s="38">
        <f>COUNTIF(Vertices[Out-Degree],"&gt;= "&amp;H4)-COUNTIF(Vertices[Out-Degree],"&gt;="&amp;H5)</f>
        <v>2</v>
      </c>
      <c r="J4" s="37">
        <f t="shared" si="4"/>
        <v>1239.9636363636364</v>
      </c>
      <c r="K4" s="38">
        <f>COUNTIF(Vertices[Betweenness Centrality],"&gt;= "&amp;J4)-COUNTIF(Vertices[Betweenness Centrality],"&gt;="&amp;J5)</f>
        <v>0</v>
      </c>
      <c r="L4" s="37">
        <f t="shared" si="5"/>
        <v>0.00016305454545454545</v>
      </c>
      <c r="M4" s="38">
        <f>COUNTIF(Vertices[Closeness Centrality],"&gt;= "&amp;L4)-COUNTIF(Vertices[Closeness Centrality],"&gt;="&amp;L5)</f>
        <v>0</v>
      </c>
      <c r="N4" s="37">
        <f t="shared" si="6"/>
        <v>0.002716836363636364</v>
      </c>
      <c r="O4" s="38">
        <f>COUNTIF(Vertices[Eigenvector Centrality],"&gt;= "&amp;N4)-COUNTIF(Vertices[Eigenvector Centrality],"&gt;="&amp;N5)</f>
        <v>0</v>
      </c>
      <c r="P4" s="37">
        <f t="shared" si="7"/>
        <v>2.187984072727273</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2.290909090909091</v>
      </c>
      <c r="G5" s="40">
        <f>COUNTIF(Vertices[In-Degree],"&gt;= "&amp;F5)-COUNTIF(Vertices[In-Degree],"&gt;="&amp;F6)</f>
        <v>2</v>
      </c>
      <c r="H5" s="39">
        <f t="shared" si="3"/>
        <v>6.818181818181818</v>
      </c>
      <c r="I5" s="40">
        <f>COUNTIF(Vertices[Out-Degree],"&gt;= "&amp;H5)-COUNTIF(Vertices[Out-Degree],"&gt;="&amp;H6)</f>
        <v>0</v>
      </c>
      <c r="J5" s="39">
        <f t="shared" si="4"/>
        <v>1859.9454545454546</v>
      </c>
      <c r="K5" s="40">
        <f>COUNTIF(Vertices[Betweenness Centrality],"&gt;= "&amp;J5)-COUNTIF(Vertices[Betweenness Centrality],"&gt;="&amp;J6)</f>
        <v>0</v>
      </c>
      <c r="L5" s="39">
        <f t="shared" si="5"/>
        <v>0.0002445818181818182</v>
      </c>
      <c r="M5" s="40">
        <f>COUNTIF(Vertices[Closeness Centrality],"&gt;= "&amp;L5)-COUNTIF(Vertices[Closeness Centrality],"&gt;="&amp;L6)</f>
        <v>0</v>
      </c>
      <c r="N5" s="39">
        <f t="shared" si="6"/>
        <v>0.004075254545454546</v>
      </c>
      <c r="O5" s="40">
        <f>COUNTIF(Vertices[Eigenvector Centrality],"&gt;= "&amp;N5)-COUNTIF(Vertices[Eigenvector Centrality],"&gt;="&amp;N6)</f>
        <v>0</v>
      </c>
      <c r="P5" s="39">
        <f t="shared" si="7"/>
        <v>3.281976109090909</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205</v>
      </c>
      <c r="D6" s="32">
        <f t="shared" si="1"/>
        <v>0</v>
      </c>
      <c r="E6" s="3">
        <f>COUNTIF(Vertices[Degree],"&gt;= "&amp;D6)-COUNTIF(Vertices[Degree],"&gt;="&amp;D7)</f>
        <v>0</v>
      </c>
      <c r="F6" s="37">
        <f t="shared" si="2"/>
        <v>3.0545454545454547</v>
      </c>
      <c r="G6" s="38">
        <f>COUNTIF(Vertices[In-Degree],"&gt;= "&amp;F6)-COUNTIF(Vertices[In-Degree],"&gt;="&amp;F7)</f>
        <v>0</v>
      </c>
      <c r="H6" s="37">
        <f t="shared" si="3"/>
        <v>9.090909090909092</v>
      </c>
      <c r="I6" s="38">
        <f>COUNTIF(Vertices[Out-Degree],"&gt;= "&amp;H6)-COUNTIF(Vertices[Out-Degree],"&gt;="&amp;H7)</f>
        <v>0</v>
      </c>
      <c r="J6" s="37">
        <f t="shared" si="4"/>
        <v>2479.927272727273</v>
      </c>
      <c r="K6" s="38">
        <f>COUNTIF(Vertices[Betweenness Centrality],"&gt;= "&amp;J6)-COUNTIF(Vertices[Betweenness Centrality],"&gt;="&amp;J7)</f>
        <v>0</v>
      </c>
      <c r="L6" s="37">
        <f t="shared" si="5"/>
        <v>0.0003261090909090909</v>
      </c>
      <c r="M6" s="38">
        <f>COUNTIF(Vertices[Closeness Centrality],"&gt;= "&amp;L6)-COUNTIF(Vertices[Closeness Centrality],"&gt;="&amp;L7)</f>
        <v>0</v>
      </c>
      <c r="N6" s="37">
        <f t="shared" si="6"/>
        <v>0.005433672727272728</v>
      </c>
      <c r="O6" s="38">
        <f>COUNTIF(Vertices[Eigenvector Centrality],"&gt;= "&amp;N6)-COUNTIF(Vertices[Eigenvector Centrality],"&gt;="&amp;N7)</f>
        <v>146</v>
      </c>
      <c r="P6" s="37">
        <f t="shared" si="7"/>
        <v>4.375968145454546</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95</v>
      </c>
      <c r="D7" s="32">
        <f t="shared" si="1"/>
        <v>0</v>
      </c>
      <c r="E7" s="3">
        <f>COUNTIF(Vertices[Degree],"&gt;= "&amp;D7)-COUNTIF(Vertices[Degree],"&gt;="&amp;D8)</f>
        <v>0</v>
      </c>
      <c r="F7" s="39">
        <f t="shared" si="2"/>
        <v>3.8181818181818183</v>
      </c>
      <c r="G7" s="40">
        <f>COUNTIF(Vertices[In-Degree],"&gt;= "&amp;F7)-COUNTIF(Vertices[In-Degree],"&gt;="&amp;F8)</f>
        <v>1</v>
      </c>
      <c r="H7" s="39">
        <f t="shared" si="3"/>
        <v>11.363636363636365</v>
      </c>
      <c r="I7" s="40">
        <f>COUNTIF(Vertices[Out-Degree],"&gt;= "&amp;H7)-COUNTIF(Vertices[Out-Degree],"&gt;="&amp;H8)</f>
        <v>1</v>
      </c>
      <c r="J7" s="39">
        <f t="shared" si="4"/>
        <v>3099.909090909091</v>
      </c>
      <c r="K7" s="40">
        <f>COUNTIF(Vertices[Betweenness Centrality],"&gt;= "&amp;J7)-COUNTIF(Vertices[Betweenness Centrality],"&gt;="&amp;J8)</f>
        <v>1</v>
      </c>
      <c r="L7" s="39">
        <f t="shared" si="5"/>
        <v>0.0004076363636363636</v>
      </c>
      <c r="M7" s="40">
        <f>COUNTIF(Vertices[Closeness Centrality],"&gt;= "&amp;L7)-COUNTIF(Vertices[Closeness Centrality],"&gt;="&amp;L8)</f>
        <v>0</v>
      </c>
      <c r="N7" s="39">
        <f t="shared" si="6"/>
        <v>0.00679209090909091</v>
      </c>
      <c r="O7" s="40">
        <f>COUNTIF(Vertices[Eigenvector Centrality],"&gt;= "&amp;N7)-COUNTIF(Vertices[Eigenvector Centrality],"&gt;="&amp;N8)</f>
        <v>6</v>
      </c>
      <c r="P7" s="39">
        <f t="shared" si="7"/>
        <v>5.469960181818182</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300</v>
      </c>
      <c r="D8" s="32">
        <f t="shared" si="1"/>
        <v>0</v>
      </c>
      <c r="E8" s="3">
        <f>COUNTIF(Vertices[Degree],"&gt;= "&amp;D8)-COUNTIF(Vertices[Degree],"&gt;="&amp;D9)</f>
        <v>0</v>
      </c>
      <c r="F8" s="37">
        <f t="shared" si="2"/>
        <v>4.581818181818182</v>
      </c>
      <c r="G8" s="38">
        <f>COUNTIF(Vertices[In-Degree],"&gt;= "&amp;F8)-COUNTIF(Vertices[In-Degree],"&gt;="&amp;F9)</f>
        <v>1</v>
      </c>
      <c r="H8" s="37">
        <f t="shared" si="3"/>
        <v>13.636363636363638</v>
      </c>
      <c r="I8" s="38">
        <f>COUNTIF(Vertices[Out-Degree],"&gt;= "&amp;H8)-COUNTIF(Vertices[Out-Degree],"&gt;="&amp;H9)</f>
        <v>0</v>
      </c>
      <c r="J8" s="37">
        <f t="shared" si="4"/>
        <v>3719.890909090909</v>
      </c>
      <c r="K8" s="38">
        <f>COUNTIF(Vertices[Betweenness Centrality],"&gt;= "&amp;J8)-COUNTIF(Vertices[Betweenness Centrality],"&gt;="&amp;J9)</f>
        <v>0</v>
      </c>
      <c r="L8" s="37">
        <f t="shared" si="5"/>
        <v>0.0004891636363636363</v>
      </c>
      <c r="M8" s="38">
        <f>COUNTIF(Vertices[Closeness Centrality],"&gt;= "&amp;L8)-COUNTIF(Vertices[Closeness Centrality],"&gt;="&amp;L9)</f>
        <v>0</v>
      </c>
      <c r="N8" s="37">
        <f t="shared" si="6"/>
        <v>0.008150509090909091</v>
      </c>
      <c r="O8" s="38">
        <f>COUNTIF(Vertices[Eigenvector Centrality],"&gt;= "&amp;N8)-COUNTIF(Vertices[Eigenvector Centrality],"&gt;="&amp;N9)</f>
        <v>1</v>
      </c>
      <c r="P8" s="37">
        <f t="shared" si="7"/>
        <v>6.563952218181819</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5.345454545454546</v>
      </c>
      <c r="G9" s="40">
        <f>COUNTIF(Vertices[In-Degree],"&gt;= "&amp;F9)-COUNTIF(Vertices[In-Degree],"&gt;="&amp;F10)</f>
        <v>1</v>
      </c>
      <c r="H9" s="39">
        <f t="shared" si="3"/>
        <v>15.909090909090912</v>
      </c>
      <c r="I9" s="40">
        <f>COUNTIF(Vertices[Out-Degree],"&gt;= "&amp;H9)-COUNTIF(Vertices[Out-Degree],"&gt;="&amp;H10)</f>
        <v>0</v>
      </c>
      <c r="J9" s="39">
        <f t="shared" si="4"/>
        <v>4339.872727272727</v>
      </c>
      <c r="K9" s="40">
        <f>COUNTIF(Vertices[Betweenness Centrality],"&gt;= "&amp;J9)-COUNTIF(Vertices[Betweenness Centrality],"&gt;="&amp;J10)</f>
        <v>0</v>
      </c>
      <c r="L9" s="39">
        <f t="shared" si="5"/>
        <v>0.000570690909090909</v>
      </c>
      <c r="M9" s="40">
        <f>COUNTIF(Vertices[Closeness Centrality],"&gt;= "&amp;L9)-COUNTIF(Vertices[Closeness Centrality],"&gt;="&amp;L10)</f>
        <v>0</v>
      </c>
      <c r="N9" s="39">
        <f t="shared" si="6"/>
        <v>0.009508927272727273</v>
      </c>
      <c r="O9" s="40">
        <f>COUNTIF(Vertices[Eigenvector Centrality],"&gt;= "&amp;N9)-COUNTIF(Vertices[Eigenvector Centrality],"&gt;="&amp;N10)</f>
        <v>0</v>
      </c>
      <c r="P9" s="39">
        <f t="shared" si="7"/>
        <v>7.6579442545454555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2647</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18.181818181818183</v>
      </c>
      <c r="I10" s="38">
        <f>COUNTIF(Vertices[Out-Degree],"&gt;= "&amp;H10)-COUNTIF(Vertices[Out-Degree],"&gt;="&amp;H11)</f>
        <v>0</v>
      </c>
      <c r="J10" s="37">
        <f t="shared" si="4"/>
        <v>4959.854545454546</v>
      </c>
      <c r="K10" s="38">
        <f>COUNTIF(Vertices[Betweenness Centrality],"&gt;= "&amp;J10)-COUNTIF(Vertices[Betweenness Centrality],"&gt;="&amp;J11)</f>
        <v>0</v>
      </c>
      <c r="L10" s="37">
        <f t="shared" si="5"/>
        <v>0.0006522181818181817</v>
      </c>
      <c r="M10" s="38">
        <f>COUNTIF(Vertices[Closeness Centrality],"&gt;= "&amp;L10)-COUNTIF(Vertices[Closeness Centrality],"&gt;="&amp;L11)</f>
        <v>0</v>
      </c>
      <c r="N10" s="37">
        <f t="shared" si="6"/>
        <v>0.010867345454545456</v>
      </c>
      <c r="O10" s="38">
        <f>COUNTIF(Vertices[Eigenvector Centrality],"&gt;= "&amp;N10)-COUNTIF(Vertices[Eigenvector Centrality],"&gt;="&amp;N11)</f>
        <v>0</v>
      </c>
      <c r="P10" s="37">
        <f t="shared" si="7"/>
        <v>8.751936290909091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6.872727272727273</v>
      </c>
      <c r="G11" s="40">
        <f>COUNTIF(Vertices[In-Degree],"&gt;= "&amp;F11)-COUNTIF(Vertices[In-Degree],"&gt;="&amp;F12)</f>
        <v>0</v>
      </c>
      <c r="H11" s="39">
        <f t="shared" si="3"/>
        <v>20.454545454545457</v>
      </c>
      <c r="I11" s="40">
        <f>COUNTIF(Vertices[Out-Degree],"&gt;= "&amp;H11)-COUNTIF(Vertices[Out-Degree],"&gt;="&amp;H12)</f>
        <v>1</v>
      </c>
      <c r="J11" s="39">
        <f t="shared" si="4"/>
        <v>5579.836363636364</v>
      </c>
      <c r="K11" s="40">
        <f>COUNTIF(Vertices[Betweenness Centrality],"&gt;= "&amp;J11)-COUNTIF(Vertices[Betweenness Centrality],"&gt;="&amp;J12)</f>
        <v>0</v>
      </c>
      <c r="L11" s="39">
        <f t="shared" si="5"/>
        <v>0.0007337454545454544</v>
      </c>
      <c r="M11" s="40">
        <f>COUNTIF(Vertices[Closeness Centrality],"&gt;= "&amp;L11)-COUNTIF(Vertices[Closeness Centrality],"&gt;="&amp;L12)</f>
        <v>0</v>
      </c>
      <c r="N11" s="39">
        <f t="shared" si="6"/>
        <v>0.012225763636363638</v>
      </c>
      <c r="O11" s="40">
        <f>COUNTIF(Vertices[Eigenvector Centrality],"&gt;= "&amp;N11)-COUNTIF(Vertices[Eigenvector Centrality],"&gt;="&amp;N12)</f>
        <v>0</v>
      </c>
      <c r="P11" s="39">
        <f t="shared" si="7"/>
        <v>9.845928327272727</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402</v>
      </c>
      <c r="B12" s="34">
        <v>138</v>
      </c>
      <c r="D12" s="32">
        <f t="shared" si="1"/>
        <v>0</v>
      </c>
      <c r="E12" s="3">
        <f>COUNTIF(Vertices[Degree],"&gt;= "&amp;D12)-COUNTIF(Vertices[Degree],"&gt;="&amp;D13)</f>
        <v>0</v>
      </c>
      <c r="F12" s="37">
        <f t="shared" si="2"/>
        <v>7.636363636363637</v>
      </c>
      <c r="G12" s="38">
        <f>COUNTIF(Vertices[In-Degree],"&gt;= "&amp;F12)-COUNTIF(Vertices[In-Degree],"&gt;="&amp;F13)</f>
        <v>0</v>
      </c>
      <c r="H12" s="37">
        <f t="shared" si="3"/>
        <v>22.72727272727273</v>
      </c>
      <c r="I12" s="38">
        <f>COUNTIF(Vertices[Out-Degree],"&gt;= "&amp;H12)-COUNTIF(Vertices[Out-Degree],"&gt;="&amp;H13)</f>
        <v>0</v>
      </c>
      <c r="J12" s="37">
        <f t="shared" si="4"/>
        <v>6199.818181818182</v>
      </c>
      <c r="K12" s="38">
        <f>COUNTIF(Vertices[Betweenness Centrality],"&gt;= "&amp;J12)-COUNTIF(Vertices[Betweenness Centrality],"&gt;="&amp;J13)</f>
        <v>1</v>
      </c>
      <c r="L12" s="37">
        <f t="shared" si="5"/>
        <v>0.0008152727272727271</v>
      </c>
      <c r="M12" s="38">
        <f>COUNTIF(Vertices[Closeness Centrality],"&gt;= "&amp;L12)-COUNTIF(Vertices[Closeness Centrality],"&gt;="&amp;L13)</f>
        <v>0</v>
      </c>
      <c r="N12" s="37">
        <f t="shared" si="6"/>
        <v>0.01358418181818182</v>
      </c>
      <c r="O12" s="38">
        <f>COUNTIF(Vertices[Eigenvector Centrality],"&gt;= "&amp;N12)-COUNTIF(Vertices[Eigenvector Centrality],"&gt;="&amp;N13)</f>
        <v>0</v>
      </c>
      <c r="P12" s="37">
        <f t="shared" si="7"/>
        <v>10.939920363636363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401</v>
      </c>
      <c r="B13" s="34">
        <v>155</v>
      </c>
      <c r="D13" s="32">
        <f t="shared" si="1"/>
        <v>0</v>
      </c>
      <c r="E13" s="3">
        <f>COUNTIF(Vertices[Degree],"&gt;= "&amp;D13)-COUNTIF(Vertices[Degree],"&gt;="&amp;D14)</f>
        <v>0</v>
      </c>
      <c r="F13" s="39">
        <f t="shared" si="2"/>
        <v>8.4</v>
      </c>
      <c r="G13" s="40">
        <f>COUNTIF(Vertices[In-Degree],"&gt;= "&amp;F13)-COUNTIF(Vertices[In-Degree],"&gt;="&amp;F14)</f>
        <v>0</v>
      </c>
      <c r="H13" s="39">
        <f t="shared" si="3"/>
        <v>25.000000000000004</v>
      </c>
      <c r="I13" s="40">
        <f>COUNTIF(Vertices[Out-Degree],"&gt;= "&amp;H13)-COUNTIF(Vertices[Out-Degree],"&gt;="&amp;H14)</f>
        <v>0</v>
      </c>
      <c r="J13" s="39">
        <f t="shared" si="4"/>
        <v>6819.8</v>
      </c>
      <c r="K13" s="40">
        <f>COUNTIF(Vertices[Betweenness Centrality],"&gt;= "&amp;J13)-COUNTIF(Vertices[Betweenness Centrality],"&gt;="&amp;J14)</f>
        <v>0</v>
      </c>
      <c r="L13" s="39">
        <f t="shared" si="5"/>
        <v>0.0008967999999999998</v>
      </c>
      <c r="M13" s="40">
        <f>COUNTIF(Vertices[Closeness Centrality],"&gt;= "&amp;L13)-COUNTIF(Vertices[Closeness Centrality],"&gt;="&amp;L14)</f>
        <v>0</v>
      </c>
      <c r="N13" s="39">
        <f t="shared" si="6"/>
        <v>0.014942600000000002</v>
      </c>
      <c r="O13" s="40">
        <f>COUNTIF(Vertices[Eigenvector Centrality],"&gt;= "&amp;N13)-COUNTIF(Vertices[Eigenvector Centrality],"&gt;="&amp;N14)</f>
        <v>0</v>
      </c>
      <c r="P13" s="39">
        <f t="shared" si="7"/>
        <v>12.033912399999998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7</v>
      </c>
      <c r="D14" s="32">
        <f t="shared" si="1"/>
        <v>0</v>
      </c>
      <c r="E14" s="3">
        <f>COUNTIF(Vertices[Degree],"&gt;= "&amp;D14)-COUNTIF(Vertices[Degree],"&gt;="&amp;D15)</f>
        <v>0</v>
      </c>
      <c r="F14" s="37">
        <f t="shared" si="2"/>
        <v>9.163636363636364</v>
      </c>
      <c r="G14" s="38">
        <f>COUNTIF(Vertices[In-Degree],"&gt;= "&amp;F14)-COUNTIF(Vertices[In-Degree],"&gt;="&amp;F15)</f>
        <v>0</v>
      </c>
      <c r="H14" s="37">
        <f t="shared" si="3"/>
        <v>27.272727272727277</v>
      </c>
      <c r="I14" s="38">
        <f>COUNTIF(Vertices[Out-Degree],"&gt;= "&amp;H14)-COUNTIF(Vertices[Out-Degree],"&gt;="&amp;H15)</f>
        <v>0</v>
      </c>
      <c r="J14" s="37">
        <f t="shared" si="4"/>
        <v>7439.781818181818</v>
      </c>
      <c r="K14" s="38">
        <f>COUNTIF(Vertices[Betweenness Centrality],"&gt;= "&amp;J14)-COUNTIF(Vertices[Betweenness Centrality],"&gt;="&amp;J15)</f>
        <v>0</v>
      </c>
      <c r="L14" s="37">
        <f t="shared" si="5"/>
        <v>0.0009783272727272726</v>
      </c>
      <c r="M14" s="38">
        <f>COUNTIF(Vertices[Closeness Centrality],"&gt;= "&amp;L14)-COUNTIF(Vertices[Closeness Centrality],"&gt;="&amp;L15)</f>
        <v>0</v>
      </c>
      <c r="N14" s="37">
        <f t="shared" si="6"/>
        <v>0.016301018181818182</v>
      </c>
      <c r="O14" s="38">
        <f>COUNTIF(Vertices[Eigenvector Centrality],"&gt;= "&amp;N14)-COUNTIF(Vertices[Eigenvector Centrality],"&gt;="&amp;N15)</f>
        <v>0</v>
      </c>
      <c r="P14" s="37">
        <f t="shared" si="7"/>
        <v>13.127904436363634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9.927272727272728</v>
      </c>
      <c r="G15" s="40">
        <f>COUNTIF(Vertices[In-Degree],"&gt;= "&amp;F15)-COUNTIF(Vertices[In-Degree],"&gt;="&amp;F16)</f>
        <v>0</v>
      </c>
      <c r="H15" s="39">
        <f t="shared" si="3"/>
        <v>29.54545454545455</v>
      </c>
      <c r="I15" s="40">
        <f>COUNTIF(Vertices[Out-Degree],"&gt;= "&amp;H15)-COUNTIF(Vertices[Out-Degree],"&gt;="&amp;H16)</f>
        <v>0</v>
      </c>
      <c r="J15" s="39">
        <f t="shared" si="4"/>
        <v>8059.763636363637</v>
      </c>
      <c r="K15" s="40">
        <f>COUNTIF(Vertices[Betweenness Centrality],"&gt;= "&amp;J15)-COUNTIF(Vertices[Betweenness Centrality],"&gt;="&amp;J16)</f>
        <v>0</v>
      </c>
      <c r="L15" s="39">
        <f t="shared" si="5"/>
        <v>0.0010598545454545453</v>
      </c>
      <c r="M15" s="40">
        <f>COUNTIF(Vertices[Closeness Centrality],"&gt;= "&amp;L15)-COUNTIF(Vertices[Closeness Centrality],"&gt;="&amp;L16)</f>
        <v>0</v>
      </c>
      <c r="N15" s="39">
        <f t="shared" si="6"/>
        <v>0.017659436363636365</v>
      </c>
      <c r="O15" s="40">
        <f>COUNTIF(Vertices[Eigenvector Centrality],"&gt;= "&amp;N15)-COUNTIF(Vertices[Eigenvector Centrality],"&gt;="&amp;N16)</f>
        <v>0</v>
      </c>
      <c r="P15" s="39">
        <f t="shared" si="7"/>
        <v>14.22189647272727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10.690909090909091</v>
      </c>
      <c r="G16" s="38">
        <f>COUNTIF(Vertices[In-Degree],"&gt;= "&amp;F16)-COUNTIF(Vertices[In-Degree],"&gt;="&amp;F17)</f>
        <v>0</v>
      </c>
      <c r="H16" s="37">
        <f t="shared" si="3"/>
        <v>31.818181818181824</v>
      </c>
      <c r="I16" s="38">
        <f>COUNTIF(Vertices[Out-Degree],"&gt;= "&amp;H16)-COUNTIF(Vertices[Out-Degree],"&gt;="&amp;H17)</f>
        <v>0</v>
      </c>
      <c r="J16" s="37">
        <f t="shared" si="4"/>
        <v>8679.745454545455</v>
      </c>
      <c r="K16" s="38">
        <f>COUNTIF(Vertices[Betweenness Centrality],"&gt;= "&amp;J16)-COUNTIF(Vertices[Betweenness Centrality],"&gt;="&amp;J17)</f>
        <v>0</v>
      </c>
      <c r="L16" s="37">
        <f t="shared" si="5"/>
        <v>0.001141381818181818</v>
      </c>
      <c r="M16" s="38">
        <f>COUNTIF(Vertices[Closeness Centrality],"&gt;= "&amp;L16)-COUNTIF(Vertices[Closeness Centrality],"&gt;="&amp;L17)</f>
        <v>0</v>
      </c>
      <c r="N16" s="37">
        <f t="shared" si="6"/>
        <v>0.019017854545454547</v>
      </c>
      <c r="O16" s="38">
        <f>COUNTIF(Vertices[Eigenvector Centrality],"&gt;= "&amp;N16)-COUNTIF(Vertices[Eigenvector Centrality],"&gt;="&amp;N17)</f>
        <v>0</v>
      </c>
      <c r="P16" s="37">
        <f t="shared" si="7"/>
        <v>15.315888509090906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11.454545454545455</v>
      </c>
      <c r="G17" s="40">
        <f>COUNTIF(Vertices[In-Degree],"&gt;= "&amp;F17)-COUNTIF(Vertices[In-Degree],"&gt;="&amp;F18)</f>
        <v>0</v>
      </c>
      <c r="H17" s="39">
        <f t="shared" si="3"/>
        <v>34.09090909090909</v>
      </c>
      <c r="I17" s="40">
        <f>COUNTIF(Vertices[Out-Degree],"&gt;= "&amp;H17)-COUNTIF(Vertices[Out-Degree],"&gt;="&amp;H18)</f>
        <v>0</v>
      </c>
      <c r="J17" s="39">
        <f t="shared" si="4"/>
        <v>9299.727272727272</v>
      </c>
      <c r="K17" s="40">
        <f>COUNTIF(Vertices[Betweenness Centrality],"&gt;= "&amp;J17)-COUNTIF(Vertices[Betweenness Centrality],"&gt;="&amp;J18)</f>
        <v>0</v>
      </c>
      <c r="L17" s="39">
        <f t="shared" si="5"/>
        <v>0.0012229090909090907</v>
      </c>
      <c r="M17" s="40">
        <f>COUNTIF(Vertices[Closeness Centrality],"&gt;= "&amp;L17)-COUNTIF(Vertices[Closeness Centrality],"&gt;="&amp;L18)</f>
        <v>0</v>
      </c>
      <c r="N17" s="39">
        <f t="shared" si="6"/>
        <v>0.02037627272727273</v>
      </c>
      <c r="O17" s="40">
        <f>COUNTIF(Vertices[Eigenvector Centrality],"&gt;= "&amp;N17)-COUNTIF(Vertices[Eigenvector Centrality],"&gt;="&amp;N18)</f>
        <v>0</v>
      </c>
      <c r="P17" s="39">
        <f t="shared" si="7"/>
        <v>16.40988054545454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0.05405405405405406</v>
      </c>
      <c r="D18" s="32">
        <f t="shared" si="1"/>
        <v>0</v>
      </c>
      <c r="E18" s="3">
        <f>COUNTIF(Vertices[Degree],"&gt;= "&amp;D18)-COUNTIF(Vertices[Degree],"&gt;="&amp;D19)</f>
        <v>0</v>
      </c>
      <c r="F18" s="37">
        <f t="shared" si="2"/>
        <v>12.218181818181819</v>
      </c>
      <c r="G18" s="38">
        <f>COUNTIF(Vertices[In-Degree],"&gt;= "&amp;F18)-COUNTIF(Vertices[In-Degree],"&gt;="&amp;F19)</f>
        <v>0</v>
      </c>
      <c r="H18" s="37">
        <f t="shared" si="3"/>
        <v>36.36363636363637</v>
      </c>
      <c r="I18" s="38">
        <f>COUNTIF(Vertices[Out-Degree],"&gt;= "&amp;H18)-COUNTIF(Vertices[Out-Degree],"&gt;="&amp;H19)</f>
        <v>0</v>
      </c>
      <c r="J18" s="37">
        <f t="shared" si="4"/>
        <v>9919.709090909091</v>
      </c>
      <c r="K18" s="38">
        <f>COUNTIF(Vertices[Betweenness Centrality],"&gt;= "&amp;J18)-COUNTIF(Vertices[Betweenness Centrality],"&gt;="&amp;J19)</f>
        <v>0</v>
      </c>
      <c r="L18" s="37">
        <f t="shared" si="5"/>
        <v>0.0013044363636363634</v>
      </c>
      <c r="M18" s="38">
        <f>COUNTIF(Vertices[Closeness Centrality],"&gt;= "&amp;L18)-COUNTIF(Vertices[Closeness Centrality],"&gt;="&amp;L19)</f>
        <v>0</v>
      </c>
      <c r="N18" s="37">
        <f t="shared" si="6"/>
        <v>0.02173469090909091</v>
      </c>
      <c r="O18" s="38">
        <f>COUNTIF(Vertices[Eigenvector Centrality],"&gt;= "&amp;N18)-COUNTIF(Vertices[Eigenvector Centrality],"&gt;="&amp;N19)</f>
        <v>0</v>
      </c>
      <c r="P18" s="37">
        <f t="shared" si="7"/>
        <v>17.50387258181818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0.10256410256410256</v>
      </c>
      <c r="D19" s="32">
        <f t="shared" si="1"/>
        <v>0</v>
      </c>
      <c r="E19" s="3">
        <f>COUNTIF(Vertices[Degree],"&gt;= "&amp;D19)-COUNTIF(Vertices[Degree],"&gt;="&amp;D20)</f>
        <v>0</v>
      </c>
      <c r="F19" s="39">
        <f t="shared" si="2"/>
        <v>12.981818181818182</v>
      </c>
      <c r="G19" s="40">
        <f>COUNTIF(Vertices[In-Degree],"&gt;= "&amp;F19)-COUNTIF(Vertices[In-Degree],"&gt;="&amp;F20)</f>
        <v>0</v>
      </c>
      <c r="H19" s="39">
        <f t="shared" si="3"/>
        <v>38.63636363636364</v>
      </c>
      <c r="I19" s="40">
        <f>COUNTIF(Vertices[Out-Degree],"&gt;= "&amp;H19)-COUNTIF(Vertices[Out-Degree],"&gt;="&amp;H20)</f>
        <v>0</v>
      </c>
      <c r="J19" s="39">
        <f t="shared" si="4"/>
        <v>10539.69090909091</v>
      </c>
      <c r="K19" s="40">
        <f>COUNTIF(Vertices[Betweenness Centrality],"&gt;= "&amp;J19)-COUNTIF(Vertices[Betweenness Centrality],"&gt;="&amp;J20)</f>
        <v>0</v>
      </c>
      <c r="L19" s="39">
        <f t="shared" si="5"/>
        <v>0.001385963636363636</v>
      </c>
      <c r="M19" s="40">
        <f>COUNTIF(Vertices[Closeness Centrality],"&gt;= "&amp;L19)-COUNTIF(Vertices[Closeness Centrality],"&gt;="&amp;L20)</f>
        <v>0</v>
      </c>
      <c r="N19" s="39">
        <f t="shared" si="6"/>
        <v>0.023093109090909093</v>
      </c>
      <c r="O19" s="40">
        <f>COUNTIF(Vertices[Eigenvector Centrality],"&gt;= "&amp;N19)-COUNTIF(Vertices[Eigenvector Centrality],"&gt;="&amp;N20)</f>
        <v>0</v>
      </c>
      <c r="P19" s="39">
        <f t="shared" si="7"/>
        <v>18.597864618181816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13.745454545454546</v>
      </c>
      <c r="G20" s="38">
        <f>COUNTIF(Vertices[In-Degree],"&gt;= "&amp;F20)-COUNTIF(Vertices[In-Degree],"&gt;="&amp;F21)</f>
        <v>0</v>
      </c>
      <c r="H20" s="37">
        <f t="shared" si="3"/>
        <v>40.909090909090914</v>
      </c>
      <c r="I20" s="38">
        <f>COUNTIF(Vertices[Out-Degree],"&gt;= "&amp;H20)-COUNTIF(Vertices[Out-Degree],"&gt;="&amp;H21)</f>
        <v>0</v>
      </c>
      <c r="J20" s="37">
        <f t="shared" si="4"/>
        <v>11159.67272727273</v>
      </c>
      <c r="K20" s="38">
        <f>COUNTIF(Vertices[Betweenness Centrality],"&gt;= "&amp;J20)-COUNTIF(Vertices[Betweenness Centrality],"&gt;="&amp;J21)</f>
        <v>0</v>
      </c>
      <c r="L20" s="37">
        <f t="shared" si="5"/>
        <v>0.0014674909090909088</v>
      </c>
      <c r="M20" s="38">
        <f>COUNTIF(Vertices[Closeness Centrality],"&gt;= "&amp;L20)-COUNTIF(Vertices[Closeness Centrality],"&gt;="&amp;L21)</f>
        <v>0</v>
      </c>
      <c r="N20" s="37">
        <f t="shared" si="6"/>
        <v>0.024451527272727275</v>
      </c>
      <c r="O20" s="38">
        <f>COUNTIF(Vertices[Eigenvector Centrality],"&gt;= "&amp;N20)-COUNTIF(Vertices[Eigenvector Centrality],"&gt;="&amp;N21)</f>
        <v>0</v>
      </c>
      <c r="P20" s="37">
        <f t="shared" si="7"/>
        <v>19.691856654545454</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14.50909090909091</v>
      </c>
      <c r="G21" s="40">
        <f>COUNTIF(Vertices[In-Degree],"&gt;= "&amp;F21)-COUNTIF(Vertices[In-Degree],"&gt;="&amp;F22)</f>
        <v>0</v>
      </c>
      <c r="H21" s="39">
        <f t="shared" si="3"/>
        <v>43.18181818181819</v>
      </c>
      <c r="I21" s="40">
        <f>COUNTIF(Vertices[Out-Degree],"&gt;= "&amp;H21)-COUNTIF(Vertices[Out-Degree],"&gt;="&amp;H22)</f>
        <v>0</v>
      </c>
      <c r="J21" s="39">
        <f t="shared" si="4"/>
        <v>11779.654545454548</v>
      </c>
      <c r="K21" s="40">
        <f>COUNTIF(Vertices[Betweenness Centrality],"&gt;= "&amp;J21)-COUNTIF(Vertices[Betweenness Centrality],"&gt;="&amp;J22)</f>
        <v>0</v>
      </c>
      <c r="L21" s="39">
        <f t="shared" si="5"/>
        <v>0.0015490181818181815</v>
      </c>
      <c r="M21" s="40">
        <f>COUNTIF(Vertices[Closeness Centrality],"&gt;= "&amp;L21)-COUNTIF(Vertices[Closeness Centrality],"&gt;="&amp;L22)</f>
        <v>0</v>
      </c>
      <c r="N21" s="39">
        <f t="shared" si="6"/>
        <v>0.025809945454545458</v>
      </c>
      <c r="O21" s="40">
        <f>COUNTIF(Vertices[Eigenvector Centrality],"&gt;= "&amp;N21)-COUNTIF(Vertices[Eigenvector Centrality],"&gt;="&amp;N22)</f>
        <v>0</v>
      </c>
      <c r="P21" s="39">
        <f t="shared" si="7"/>
        <v>20.78584869090909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15.272727272727273</v>
      </c>
      <c r="G22" s="38">
        <f>COUNTIF(Vertices[In-Degree],"&gt;= "&amp;F22)-COUNTIF(Vertices[In-Degree],"&gt;="&amp;F23)</f>
        <v>0</v>
      </c>
      <c r="H22" s="37">
        <f t="shared" si="3"/>
        <v>45.45454545454546</v>
      </c>
      <c r="I22" s="38">
        <f>COUNTIF(Vertices[Out-Degree],"&gt;= "&amp;H22)-COUNTIF(Vertices[Out-Degree],"&gt;="&amp;H23)</f>
        <v>0</v>
      </c>
      <c r="J22" s="37">
        <f t="shared" si="4"/>
        <v>12399.636363636368</v>
      </c>
      <c r="K22" s="38">
        <f>COUNTIF(Vertices[Betweenness Centrality],"&gt;= "&amp;J22)-COUNTIF(Vertices[Betweenness Centrality],"&gt;="&amp;J23)</f>
        <v>0</v>
      </c>
      <c r="L22" s="37">
        <f t="shared" si="5"/>
        <v>0.0016305454545454542</v>
      </c>
      <c r="M22" s="38">
        <f>COUNTIF(Vertices[Closeness Centrality],"&gt;= "&amp;L22)-COUNTIF(Vertices[Closeness Centrality],"&gt;="&amp;L23)</f>
        <v>6</v>
      </c>
      <c r="N22" s="37">
        <f t="shared" si="6"/>
        <v>0.02716836363636364</v>
      </c>
      <c r="O22" s="38">
        <f>COUNTIF(Vertices[Eigenvector Centrality],"&gt;= "&amp;N22)-COUNTIF(Vertices[Eigenvector Centrality],"&gt;="&amp;N23)</f>
        <v>0</v>
      </c>
      <c r="P22" s="37">
        <f t="shared" si="7"/>
        <v>21.87984072727273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189</v>
      </c>
      <c r="D23" s="32">
        <f t="shared" si="1"/>
        <v>0</v>
      </c>
      <c r="E23" s="3">
        <f>COUNTIF(Vertices[Degree],"&gt;= "&amp;D23)-COUNTIF(Vertices[Degree],"&gt;="&amp;D24)</f>
        <v>0</v>
      </c>
      <c r="F23" s="39">
        <f t="shared" si="2"/>
        <v>16.03636363636364</v>
      </c>
      <c r="G23" s="40">
        <f>COUNTIF(Vertices[In-Degree],"&gt;= "&amp;F23)-COUNTIF(Vertices[In-Degree],"&gt;="&amp;F24)</f>
        <v>0</v>
      </c>
      <c r="H23" s="39">
        <f t="shared" si="3"/>
        <v>47.727272727272734</v>
      </c>
      <c r="I23" s="40">
        <f>COUNTIF(Vertices[Out-Degree],"&gt;= "&amp;H23)-COUNTIF(Vertices[Out-Degree],"&gt;="&amp;H24)</f>
        <v>0</v>
      </c>
      <c r="J23" s="39">
        <f t="shared" si="4"/>
        <v>13019.618181818187</v>
      </c>
      <c r="K23" s="40">
        <f>COUNTIF(Vertices[Betweenness Centrality],"&gt;= "&amp;J23)-COUNTIF(Vertices[Betweenness Centrality],"&gt;="&amp;J24)</f>
        <v>0</v>
      </c>
      <c r="L23" s="39">
        <f t="shared" si="5"/>
        <v>0.0017120727272727269</v>
      </c>
      <c r="M23" s="40">
        <f>COUNTIF(Vertices[Closeness Centrality],"&gt;= "&amp;L23)-COUNTIF(Vertices[Closeness Centrality],"&gt;="&amp;L24)</f>
        <v>9</v>
      </c>
      <c r="N23" s="39">
        <f t="shared" si="6"/>
        <v>0.028526781818181822</v>
      </c>
      <c r="O23" s="40">
        <f>COUNTIF(Vertices[Eigenvector Centrality],"&gt;= "&amp;N23)-COUNTIF(Vertices[Eigenvector Centrality],"&gt;="&amp;N24)</f>
        <v>0</v>
      </c>
      <c r="P23" s="39">
        <f t="shared" si="7"/>
        <v>22.973832763636366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300</v>
      </c>
      <c r="D24" s="32">
        <f t="shared" si="1"/>
        <v>0</v>
      </c>
      <c r="E24" s="3">
        <f>COUNTIF(Vertices[Degree],"&gt;= "&amp;D24)-COUNTIF(Vertices[Degree],"&gt;="&amp;D25)</f>
        <v>0</v>
      </c>
      <c r="F24" s="37">
        <f t="shared" si="2"/>
        <v>16.800000000000004</v>
      </c>
      <c r="G24" s="38">
        <f>COUNTIF(Vertices[In-Degree],"&gt;= "&amp;F24)-COUNTIF(Vertices[In-Degree],"&gt;="&amp;F25)</f>
        <v>0</v>
      </c>
      <c r="H24" s="37">
        <f t="shared" si="3"/>
        <v>50.00000000000001</v>
      </c>
      <c r="I24" s="38">
        <f>COUNTIF(Vertices[Out-Degree],"&gt;= "&amp;H24)-COUNTIF(Vertices[Out-Degree],"&gt;="&amp;H25)</f>
        <v>0</v>
      </c>
      <c r="J24" s="37">
        <f t="shared" si="4"/>
        <v>13639.600000000006</v>
      </c>
      <c r="K24" s="38">
        <f>COUNTIF(Vertices[Betweenness Centrality],"&gt;= "&amp;J24)-COUNTIF(Vertices[Betweenness Centrality],"&gt;="&amp;J25)</f>
        <v>0</v>
      </c>
      <c r="L24" s="37">
        <f t="shared" si="5"/>
        <v>0.0017935999999999996</v>
      </c>
      <c r="M24" s="38">
        <f>COUNTIF(Vertices[Closeness Centrality],"&gt;= "&amp;L24)-COUNTIF(Vertices[Closeness Centrality],"&gt;="&amp;L25)</f>
        <v>20</v>
      </c>
      <c r="N24" s="37">
        <f t="shared" si="6"/>
        <v>0.029885200000000004</v>
      </c>
      <c r="O24" s="38">
        <f>COUNTIF(Vertices[Eigenvector Centrality],"&gt;= "&amp;N24)-COUNTIF(Vertices[Eigenvector Centrality],"&gt;="&amp;N25)</f>
        <v>0</v>
      </c>
      <c r="P24" s="37">
        <f t="shared" si="7"/>
        <v>24.067824800000004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17.56363636363637</v>
      </c>
      <c r="G25" s="40">
        <f>COUNTIF(Vertices[In-Degree],"&gt;= "&amp;F25)-COUNTIF(Vertices[In-Degree],"&gt;="&amp;F26)</f>
        <v>0</v>
      </c>
      <c r="H25" s="39">
        <f t="shared" si="3"/>
        <v>52.27272727272728</v>
      </c>
      <c r="I25" s="40">
        <f>COUNTIF(Vertices[Out-Degree],"&gt;= "&amp;H25)-COUNTIF(Vertices[Out-Degree],"&gt;="&amp;H26)</f>
        <v>0</v>
      </c>
      <c r="J25" s="39">
        <f t="shared" si="4"/>
        <v>14259.581818181825</v>
      </c>
      <c r="K25" s="40">
        <f>COUNTIF(Vertices[Betweenness Centrality],"&gt;= "&amp;J25)-COUNTIF(Vertices[Betweenness Centrality],"&gt;="&amp;J26)</f>
        <v>0</v>
      </c>
      <c r="L25" s="39">
        <f t="shared" si="5"/>
        <v>0.0018751272727272723</v>
      </c>
      <c r="M25" s="40">
        <f>COUNTIF(Vertices[Closeness Centrality],"&gt;= "&amp;L25)-COUNTIF(Vertices[Closeness Centrality],"&gt;="&amp;L26)</f>
        <v>0</v>
      </c>
      <c r="N25" s="39">
        <f t="shared" si="6"/>
        <v>0.031243618181818186</v>
      </c>
      <c r="O25" s="40">
        <f>COUNTIF(Vertices[Eigenvector Centrality],"&gt;= "&amp;N25)-COUNTIF(Vertices[Eigenvector Centrality],"&gt;="&amp;N26)</f>
        <v>0</v>
      </c>
      <c r="P25" s="39">
        <f t="shared" si="7"/>
        <v>25.16181683636364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18.327272727272735</v>
      </c>
      <c r="G26" s="38">
        <f>COUNTIF(Vertices[In-Degree],"&gt;= "&amp;F26)-COUNTIF(Vertices[In-Degree],"&gt;="&amp;F28)</f>
        <v>0</v>
      </c>
      <c r="H26" s="37">
        <f t="shared" si="3"/>
        <v>54.545454545454554</v>
      </c>
      <c r="I26" s="38">
        <f>COUNTIF(Vertices[Out-Degree],"&gt;= "&amp;H26)-COUNTIF(Vertices[Out-Degree],"&gt;="&amp;H28)</f>
        <v>0</v>
      </c>
      <c r="J26" s="37">
        <f t="shared" si="4"/>
        <v>14879.563636363644</v>
      </c>
      <c r="K26" s="38">
        <f>COUNTIF(Vertices[Betweenness Centrality],"&gt;= "&amp;J26)-COUNTIF(Vertices[Betweenness Centrality],"&gt;="&amp;J28)</f>
        <v>0</v>
      </c>
      <c r="L26" s="37">
        <f t="shared" si="5"/>
        <v>0.001956654545454545</v>
      </c>
      <c r="M26" s="38">
        <f>COUNTIF(Vertices[Closeness Centrality],"&gt;= "&amp;L26)-COUNTIF(Vertices[Closeness Centrality],"&gt;="&amp;L28)</f>
        <v>0</v>
      </c>
      <c r="N26" s="37">
        <f t="shared" si="6"/>
        <v>0.032602036363636365</v>
      </c>
      <c r="O26" s="38">
        <f>COUNTIF(Vertices[Eigenvector Centrality],"&gt;= "&amp;N26)-COUNTIF(Vertices[Eigenvector Centrality],"&gt;="&amp;N28)</f>
        <v>0</v>
      </c>
      <c r="P26" s="37">
        <f t="shared" si="7"/>
        <v>26.25580887272728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2.312477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-154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56.81818181818183</v>
      </c>
      <c r="I28" s="40">
        <f>COUNTIF(Vertices[Out-Degree],"&gt;= "&amp;H28)-COUNTIF(Vertices[Out-Degree],"&gt;="&amp;H40)</f>
        <v>0</v>
      </c>
      <c r="J28" s="39">
        <f>J26+($J$57-$J$2)/BinDivisor</f>
        <v>15499.545454545463</v>
      </c>
      <c r="K28" s="40">
        <f>COUNTIF(Vertices[Betweenness Centrality],"&gt;= "&amp;J28)-COUNTIF(Vertices[Betweenness Centrality],"&gt;="&amp;J40)</f>
        <v>0</v>
      </c>
      <c r="L28" s="39">
        <f>L26+($L$57-$L$2)/BinDivisor</f>
        <v>0.002038181818181818</v>
      </c>
      <c r="M28" s="40">
        <f>COUNTIF(Vertices[Closeness Centrality],"&gt;= "&amp;L28)-COUNTIF(Vertices[Closeness Centrality],"&gt;="&amp;L40)</f>
        <v>0</v>
      </c>
      <c r="N28" s="39">
        <f>N26+($N$57-$N$2)/BinDivisor</f>
        <v>0.033960454545454544</v>
      </c>
      <c r="O28" s="40">
        <f>COUNTIF(Vertices[Eigenvector Centrality],"&gt;= "&amp;N28)-COUNTIF(Vertices[Eigenvector Centrality],"&gt;="&amp;N40)</f>
        <v>0</v>
      </c>
      <c r="P28" s="39">
        <f>P26+($P$57-$P$2)/BinDivisor</f>
        <v>27.349800909090916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0.006516290726817042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2648</v>
      </c>
      <c r="B30" s="34">
        <v>0.383519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2649</v>
      </c>
      <c r="B32" s="34" t="s">
        <v>2650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-154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-154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59.0909090909091</v>
      </c>
      <c r="I40" s="38">
        <f>COUNTIF(Vertices[Out-Degree],"&gt;= "&amp;H40)-COUNTIF(Vertices[Out-Degree],"&gt;="&amp;H41)</f>
        <v>0</v>
      </c>
      <c r="J40" s="37">
        <f>J28+($J$57-$J$2)/BinDivisor</f>
        <v>16119.527272727282</v>
      </c>
      <c r="K40" s="38">
        <f>COUNTIF(Vertices[Betweenness Centrality],"&gt;= "&amp;J40)-COUNTIF(Vertices[Betweenness Centrality],"&gt;="&amp;J41)</f>
        <v>0</v>
      </c>
      <c r="L40" s="37">
        <f>L28+($L$57-$L$2)/BinDivisor</f>
        <v>0.0021197090909090906</v>
      </c>
      <c r="M40" s="38">
        <f>COUNTIF(Vertices[Closeness Centrality],"&gt;= "&amp;L40)-COUNTIF(Vertices[Closeness Centrality],"&gt;="&amp;L41)</f>
        <v>0</v>
      </c>
      <c r="N40" s="37">
        <f>N28+($N$57-$N$2)/BinDivisor</f>
        <v>0.03531887272727272</v>
      </c>
      <c r="O40" s="38">
        <f>COUNTIF(Vertices[Eigenvector Centrality],"&gt;= "&amp;N40)-COUNTIF(Vertices[Eigenvector Centrality],"&gt;="&amp;N41)</f>
        <v>0</v>
      </c>
      <c r="P40" s="37">
        <f>P28+($P$57-$P$2)/BinDivisor</f>
        <v>28.443792945454554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61.363636363636374</v>
      </c>
      <c r="I41" s="40">
        <f>COUNTIF(Vertices[Out-Degree],"&gt;= "&amp;H41)-COUNTIF(Vertices[Out-Degree],"&gt;="&amp;H42)</f>
        <v>0</v>
      </c>
      <c r="J41" s="39">
        <f aca="true" t="shared" si="13" ref="J41:J56">J40+($J$57-$J$2)/BinDivisor</f>
        <v>16739.5090909091</v>
      </c>
      <c r="K41" s="40">
        <f>COUNTIF(Vertices[Betweenness Centrality],"&gt;= "&amp;J41)-COUNTIF(Vertices[Betweenness Centrality],"&gt;="&amp;J42)</f>
        <v>0</v>
      </c>
      <c r="L41" s="39">
        <f aca="true" t="shared" si="14" ref="L41:L56">L40+($L$57-$L$2)/BinDivisor</f>
        <v>0.0022012363636363633</v>
      </c>
      <c r="M41" s="40">
        <f>COUNTIF(Vertices[Closeness Centrality],"&gt;= "&amp;L41)-COUNTIF(Vertices[Closeness Centrality],"&gt;="&amp;L42)</f>
        <v>0</v>
      </c>
      <c r="N41" s="39">
        <f aca="true" t="shared" si="15" ref="N41:N56">N40+($N$57-$N$2)/BinDivisor</f>
        <v>0.0366772909090909</v>
      </c>
      <c r="O41" s="40">
        <f>COUNTIF(Vertices[Eigenvector Centrality],"&gt;= "&amp;N41)-COUNTIF(Vertices[Eigenvector Centrality],"&gt;="&amp;N42)</f>
        <v>0</v>
      </c>
      <c r="P41" s="39">
        <f aca="true" t="shared" si="16" ref="P41:P56">P40+($P$57-$P$2)/BinDivisor</f>
        <v>29.53778498181819</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63.63636363636365</v>
      </c>
      <c r="I42" s="38">
        <f>COUNTIF(Vertices[Out-Degree],"&gt;= "&amp;H42)-COUNTIF(Vertices[Out-Degree],"&gt;="&amp;H43)</f>
        <v>0</v>
      </c>
      <c r="J42" s="37">
        <f t="shared" si="13"/>
        <v>17359.49090909092</v>
      </c>
      <c r="K42" s="38">
        <f>COUNTIF(Vertices[Betweenness Centrality],"&gt;= "&amp;J42)-COUNTIF(Vertices[Betweenness Centrality],"&gt;="&amp;J43)</f>
        <v>0</v>
      </c>
      <c r="L42" s="37">
        <f t="shared" si="14"/>
        <v>0.002282763636363636</v>
      </c>
      <c r="M42" s="38">
        <f>COUNTIF(Vertices[Closeness Centrality],"&gt;= "&amp;L42)-COUNTIF(Vertices[Closeness Centrality],"&gt;="&amp;L43)</f>
        <v>0</v>
      </c>
      <c r="N42" s="37">
        <f t="shared" si="15"/>
        <v>0.03803570909090908</v>
      </c>
      <c r="O42" s="38">
        <f>COUNTIF(Vertices[Eigenvector Centrality],"&gt;= "&amp;N42)-COUNTIF(Vertices[Eigenvector Centrality],"&gt;="&amp;N43)</f>
        <v>0</v>
      </c>
      <c r="P42" s="37">
        <f t="shared" si="16"/>
        <v>30.63177701818183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65.90909090909092</v>
      </c>
      <c r="I43" s="40">
        <f>COUNTIF(Vertices[Out-Degree],"&gt;= "&amp;H43)-COUNTIF(Vertices[Out-Degree],"&gt;="&amp;H44)</f>
        <v>0</v>
      </c>
      <c r="J43" s="39">
        <f t="shared" si="13"/>
        <v>17979.47272727274</v>
      </c>
      <c r="K43" s="40">
        <f>COUNTIF(Vertices[Betweenness Centrality],"&gt;= "&amp;J43)-COUNTIF(Vertices[Betweenness Centrality],"&gt;="&amp;J44)</f>
        <v>0</v>
      </c>
      <c r="L43" s="39">
        <f t="shared" si="14"/>
        <v>0.0023642909090909087</v>
      </c>
      <c r="M43" s="40">
        <f>COUNTIF(Vertices[Closeness Centrality],"&gt;= "&amp;L43)-COUNTIF(Vertices[Closeness Centrality],"&gt;="&amp;L44)</f>
        <v>134</v>
      </c>
      <c r="N43" s="39">
        <f t="shared" si="15"/>
        <v>0.03939412727272726</v>
      </c>
      <c r="O43" s="40">
        <f>COUNTIF(Vertices[Eigenvector Centrality],"&gt;= "&amp;N43)-COUNTIF(Vertices[Eigenvector Centrality],"&gt;="&amp;N44)</f>
        <v>0</v>
      </c>
      <c r="P43" s="39">
        <f t="shared" si="16"/>
        <v>31.725769054545466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68.18181818181819</v>
      </c>
      <c r="I44" s="38">
        <f>COUNTIF(Vertices[Out-Degree],"&gt;= "&amp;H44)-COUNTIF(Vertices[Out-Degree],"&gt;="&amp;H45)</f>
        <v>0</v>
      </c>
      <c r="J44" s="37">
        <f t="shared" si="13"/>
        <v>18599.45454545456</v>
      </c>
      <c r="K44" s="38">
        <f>COUNTIF(Vertices[Betweenness Centrality],"&gt;= "&amp;J44)-COUNTIF(Vertices[Betweenness Centrality],"&gt;="&amp;J45)</f>
        <v>0</v>
      </c>
      <c r="L44" s="37">
        <f t="shared" si="14"/>
        <v>0.0024458181818181814</v>
      </c>
      <c r="M44" s="38">
        <f>COUNTIF(Vertices[Closeness Centrality],"&gt;= "&amp;L44)-COUNTIF(Vertices[Closeness Centrality],"&gt;="&amp;L45)</f>
        <v>16</v>
      </c>
      <c r="N44" s="37">
        <f t="shared" si="15"/>
        <v>0.04075254545454544</v>
      </c>
      <c r="O44" s="38">
        <f>COUNTIF(Vertices[Eigenvector Centrality],"&gt;= "&amp;N44)-COUNTIF(Vertices[Eigenvector Centrality],"&gt;="&amp;N45)</f>
        <v>0</v>
      </c>
      <c r="P44" s="37">
        <f t="shared" si="16"/>
        <v>32.819761090909104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70.45454545454545</v>
      </c>
      <c r="I45" s="40">
        <f>COUNTIF(Vertices[Out-Degree],"&gt;= "&amp;H45)-COUNTIF(Vertices[Out-Degree],"&gt;="&amp;H46)</f>
        <v>0</v>
      </c>
      <c r="J45" s="39">
        <f t="shared" si="13"/>
        <v>19219.436363636378</v>
      </c>
      <c r="K45" s="40">
        <f>COUNTIF(Vertices[Betweenness Centrality],"&gt;= "&amp;J45)-COUNTIF(Vertices[Betweenness Centrality],"&gt;="&amp;J46)</f>
        <v>0</v>
      </c>
      <c r="L45" s="39">
        <f t="shared" si="14"/>
        <v>0.002527345454545454</v>
      </c>
      <c r="M45" s="40">
        <f>COUNTIF(Vertices[Closeness Centrality],"&gt;= "&amp;L45)-COUNTIF(Vertices[Closeness Centrality],"&gt;="&amp;L46)</f>
        <v>2</v>
      </c>
      <c r="N45" s="39">
        <f t="shared" si="15"/>
        <v>0.042110963636363616</v>
      </c>
      <c r="O45" s="40">
        <f>COUNTIF(Vertices[Eigenvector Centrality],"&gt;= "&amp;N45)-COUNTIF(Vertices[Eigenvector Centrality],"&gt;="&amp;N46)</f>
        <v>0</v>
      </c>
      <c r="P45" s="39">
        <f t="shared" si="16"/>
        <v>33.91375312727274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72.72727272727272</v>
      </c>
      <c r="I46" s="38">
        <f>COUNTIF(Vertices[Out-Degree],"&gt;= "&amp;H46)-COUNTIF(Vertices[Out-Degree],"&gt;="&amp;H47)</f>
        <v>0</v>
      </c>
      <c r="J46" s="37">
        <f t="shared" si="13"/>
        <v>19839.418181818197</v>
      </c>
      <c r="K46" s="38">
        <f>COUNTIF(Vertices[Betweenness Centrality],"&gt;= "&amp;J46)-COUNTIF(Vertices[Betweenness Centrality],"&gt;="&amp;J47)</f>
        <v>0</v>
      </c>
      <c r="L46" s="37">
        <f t="shared" si="14"/>
        <v>0.0026088727272727268</v>
      </c>
      <c r="M46" s="38">
        <f>COUNTIF(Vertices[Closeness Centrality],"&gt;= "&amp;L46)-COUNTIF(Vertices[Closeness Centrality],"&gt;="&amp;L47)</f>
        <v>0</v>
      </c>
      <c r="N46" s="37">
        <f t="shared" si="15"/>
        <v>0.043469381818181795</v>
      </c>
      <c r="O46" s="38">
        <f>COUNTIF(Vertices[Eigenvector Centrality],"&gt;= "&amp;N46)-COUNTIF(Vertices[Eigenvector Centrality],"&gt;="&amp;N47)</f>
        <v>0</v>
      </c>
      <c r="P46" s="37">
        <f t="shared" si="16"/>
        <v>35.00774516363638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74.99999999999999</v>
      </c>
      <c r="I47" s="40">
        <f>COUNTIF(Vertices[Out-Degree],"&gt;= "&amp;H47)-COUNTIF(Vertices[Out-Degree],"&gt;="&amp;H48)</f>
        <v>0</v>
      </c>
      <c r="J47" s="39">
        <f t="shared" si="13"/>
        <v>20459.400000000016</v>
      </c>
      <c r="K47" s="40">
        <f>COUNTIF(Vertices[Betweenness Centrality],"&gt;= "&amp;J47)-COUNTIF(Vertices[Betweenness Centrality],"&gt;="&amp;J48)</f>
        <v>0</v>
      </c>
      <c r="L47" s="39">
        <f t="shared" si="14"/>
        <v>0.0026903999999999995</v>
      </c>
      <c r="M47" s="40">
        <f>COUNTIF(Vertices[Closeness Centrality],"&gt;= "&amp;L47)-COUNTIF(Vertices[Closeness Centrality],"&gt;="&amp;L48)</f>
        <v>1</v>
      </c>
      <c r="N47" s="39">
        <f t="shared" si="15"/>
        <v>0.04482779999999997</v>
      </c>
      <c r="O47" s="40">
        <f>COUNTIF(Vertices[Eigenvector Centrality],"&gt;= "&amp;N47)-COUNTIF(Vertices[Eigenvector Centrality],"&gt;="&amp;N48)</f>
        <v>0</v>
      </c>
      <c r="P47" s="39">
        <f t="shared" si="16"/>
        <v>36.10173720000002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77.27272727272725</v>
      </c>
      <c r="I48" s="38">
        <f>COUNTIF(Vertices[Out-Degree],"&gt;= "&amp;H48)-COUNTIF(Vertices[Out-Degree],"&gt;="&amp;H49)</f>
        <v>0</v>
      </c>
      <c r="J48" s="37">
        <f t="shared" si="13"/>
        <v>21079.381818181835</v>
      </c>
      <c r="K48" s="38">
        <f>COUNTIF(Vertices[Betweenness Centrality],"&gt;= "&amp;J48)-COUNTIF(Vertices[Betweenness Centrality],"&gt;="&amp;J49)</f>
        <v>0</v>
      </c>
      <c r="L48" s="37">
        <f t="shared" si="14"/>
        <v>0.002771927272727272</v>
      </c>
      <c r="M48" s="38">
        <f>COUNTIF(Vertices[Closeness Centrality],"&gt;= "&amp;L48)-COUNTIF(Vertices[Closeness Centrality],"&gt;="&amp;L49)</f>
        <v>0</v>
      </c>
      <c r="N48" s="37">
        <f t="shared" si="15"/>
        <v>0.04618621818181815</v>
      </c>
      <c r="O48" s="38">
        <f>COUNTIF(Vertices[Eigenvector Centrality],"&gt;= "&amp;N48)-COUNTIF(Vertices[Eigenvector Centrality],"&gt;="&amp;N49)</f>
        <v>0</v>
      </c>
      <c r="P48" s="37">
        <f t="shared" si="16"/>
        <v>37.195729236363654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79.54545454545452</v>
      </c>
      <c r="I49" s="40">
        <f>COUNTIF(Vertices[Out-Degree],"&gt;= "&amp;H49)-COUNTIF(Vertices[Out-Degree],"&gt;="&amp;H50)</f>
        <v>0</v>
      </c>
      <c r="J49" s="39">
        <f t="shared" si="13"/>
        <v>21699.363636363654</v>
      </c>
      <c r="K49" s="40">
        <f>COUNTIF(Vertices[Betweenness Centrality],"&gt;= "&amp;J49)-COUNTIF(Vertices[Betweenness Centrality],"&gt;="&amp;J50)</f>
        <v>0</v>
      </c>
      <c r="L49" s="39">
        <f t="shared" si="14"/>
        <v>0.002853454545454545</v>
      </c>
      <c r="M49" s="40">
        <f>COUNTIF(Vertices[Closeness Centrality],"&gt;= "&amp;L49)-COUNTIF(Vertices[Closeness Centrality],"&gt;="&amp;L50)</f>
        <v>0</v>
      </c>
      <c r="N49" s="39">
        <f t="shared" si="15"/>
        <v>0.04754463636363633</v>
      </c>
      <c r="O49" s="40">
        <f>COUNTIF(Vertices[Eigenvector Centrality],"&gt;= "&amp;N49)-COUNTIF(Vertices[Eigenvector Centrality],"&gt;="&amp;N50)</f>
        <v>0</v>
      </c>
      <c r="P49" s="39">
        <f t="shared" si="16"/>
        <v>38.28972127272729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81.81818181818178</v>
      </c>
      <c r="I50" s="38">
        <f>COUNTIF(Vertices[Out-Degree],"&gt;= "&amp;H50)-COUNTIF(Vertices[Out-Degree],"&gt;="&amp;H51)</f>
        <v>0</v>
      </c>
      <c r="J50" s="37">
        <f t="shared" si="13"/>
        <v>22319.345454545473</v>
      </c>
      <c r="K50" s="38">
        <f>COUNTIF(Vertices[Betweenness Centrality],"&gt;= "&amp;J50)-COUNTIF(Vertices[Betweenness Centrality],"&gt;="&amp;J51)</f>
        <v>0</v>
      </c>
      <c r="L50" s="37">
        <f t="shared" si="14"/>
        <v>0.0029349818181818176</v>
      </c>
      <c r="M50" s="38">
        <f>COUNTIF(Vertices[Closeness Centrality],"&gt;= "&amp;L50)-COUNTIF(Vertices[Closeness Centrality],"&gt;="&amp;L51)</f>
        <v>0</v>
      </c>
      <c r="N50" s="37">
        <f t="shared" si="15"/>
        <v>0.04890305454545451</v>
      </c>
      <c r="O50" s="38">
        <f>COUNTIF(Vertices[Eigenvector Centrality],"&gt;= "&amp;N50)-COUNTIF(Vertices[Eigenvector Centrality],"&gt;="&amp;N51)</f>
        <v>0</v>
      </c>
      <c r="P50" s="37">
        <f t="shared" si="16"/>
        <v>39.38371330909093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84.09090909090905</v>
      </c>
      <c r="I51" s="40">
        <f>COUNTIF(Vertices[Out-Degree],"&gt;= "&amp;H51)-COUNTIF(Vertices[Out-Degree],"&gt;="&amp;H52)</f>
        <v>0</v>
      </c>
      <c r="J51" s="39">
        <f t="shared" si="13"/>
        <v>22939.327272727292</v>
      </c>
      <c r="K51" s="40">
        <f>COUNTIF(Vertices[Betweenness Centrality],"&gt;= "&amp;J51)-COUNTIF(Vertices[Betweenness Centrality],"&gt;="&amp;J52)</f>
        <v>0</v>
      </c>
      <c r="L51" s="39">
        <f t="shared" si="14"/>
        <v>0.0030165090909090903</v>
      </c>
      <c r="M51" s="40">
        <f>COUNTIF(Vertices[Closeness Centrality],"&gt;= "&amp;L51)-COUNTIF(Vertices[Closeness Centrality],"&gt;="&amp;L52)</f>
        <v>0</v>
      </c>
      <c r="N51" s="39">
        <f t="shared" si="15"/>
        <v>0.05026147272727269</v>
      </c>
      <c r="O51" s="40">
        <f>COUNTIF(Vertices[Eigenvector Centrality],"&gt;= "&amp;N51)-COUNTIF(Vertices[Eigenvector Centrality],"&gt;="&amp;N52)</f>
        <v>0</v>
      </c>
      <c r="P51" s="39">
        <f t="shared" si="16"/>
        <v>40.47770534545457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86.36363636363632</v>
      </c>
      <c r="I52" s="38">
        <f>COUNTIF(Vertices[Out-Degree],"&gt;= "&amp;H52)-COUNTIF(Vertices[Out-Degree],"&gt;="&amp;H53)</f>
        <v>0</v>
      </c>
      <c r="J52" s="37">
        <f t="shared" si="13"/>
        <v>23559.30909090911</v>
      </c>
      <c r="K52" s="38">
        <f>COUNTIF(Vertices[Betweenness Centrality],"&gt;= "&amp;J52)-COUNTIF(Vertices[Betweenness Centrality],"&gt;="&amp;J53)</f>
        <v>0</v>
      </c>
      <c r="L52" s="37">
        <f t="shared" si="14"/>
        <v>0.003098036363636363</v>
      </c>
      <c r="M52" s="38">
        <f>COUNTIF(Vertices[Closeness Centrality],"&gt;= "&amp;L52)-COUNTIF(Vertices[Closeness Centrality],"&gt;="&amp;L53)</f>
        <v>0</v>
      </c>
      <c r="N52" s="37">
        <f t="shared" si="15"/>
        <v>0.05161989090909087</v>
      </c>
      <c r="O52" s="38">
        <f>COUNTIF(Vertices[Eigenvector Centrality],"&gt;= "&amp;N52)-COUNTIF(Vertices[Eigenvector Centrality],"&gt;="&amp;N53)</f>
        <v>0</v>
      </c>
      <c r="P52" s="37">
        <f t="shared" si="16"/>
        <v>41.571697381818204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88.63636363636358</v>
      </c>
      <c r="I53" s="40">
        <f>COUNTIF(Vertices[Out-Degree],"&gt;= "&amp;H53)-COUNTIF(Vertices[Out-Degree],"&gt;="&amp;H54)</f>
        <v>0</v>
      </c>
      <c r="J53" s="39">
        <f t="shared" si="13"/>
        <v>24179.29090909093</v>
      </c>
      <c r="K53" s="40">
        <f>COUNTIF(Vertices[Betweenness Centrality],"&gt;= "&amp;J53)-COUNTIF(Vertices[Betweenness Centrality],"&gt;="&amp;J54)</f>
        <v>0</v>
      </c>
      <c r="L53" s="39">
        <f t="shared" si="14"/>
        <v>0.0031795636363636357</v>
      </c>
      <c r="M53" s="40">
        <f>COUNTIF(Vertices[Closeness Centrality],"&gt;= "&amp;L53)-COUNTIF(Vertices[Closeness Centrality],"&gt;="&amp;L54)</f>
        <v>0</v>
      </c>
      <c r="N53" s="39">
        <f t="shared" si="15"/>
        <v>0.052978309090909045</v>
      </c>
      <c r="O53" s="40">
        <f>COUNTIF(Vertices[Eigenvector Centrality],"&gt;= "&amp;N53)-COUNTIF(Vertices[Eigenvector Centrality],"&gt;="&amp;N54)</f>
        <v>0</v>
      </c>
      <c r="P53" s="39">
        <f t="shared" si="16"/>
        <v>42.66568941818184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90.90909090909085</v>
      </c>
      <c r="I54" s="38">
        <f>COUNTIF(Vertices[Out-Degree],"&gt;= "&amp;H54)-COUNTIF(Vertices[Out-Degree],"&gt;="&amp;H55)</f>
        <v>0</v>
      </c>
      <c r="J54" s="37">
        <f t="shared" si="13"/>
        <v>24799.27272727275</v>
      </c>
      <c r="K54" s="38">
        <f>COUNTIF(Vertices[Betweenness Centrality],"&gt;= "&amp;J54)-COUNTIF(Vertices[Betweenness Centrality],"&gt;="&amp;J55)</f>
        <v>0</v>
      </c>
      <c r="L54" s="37">
        <f t="shared" si="14"/>
        <v>0.0032610909090909084</v>
      </c>
      <c r="M54" s="38">
        <f>COUNTIF(Vertices[Closeness Centrality],"&gt;= "&amp;L54)-COUNTIF(Vertices[Closeness Centrality],"&gt;="&amp;L55)</f>
        <v>0</v>
      </c>
      <c r="N54" s="37">
        <f t="shared" si="15"/>
        <v>0.054336727272727224</v>
      </c>
      <c r="O54" s="38">
        <f>COUNTIF(Vertices[Eigenvector Centrality],"&gt;= "&amp;N54)-COUNTIF(Vertices[Eigenvector Centrality],"&gt;="&amp;N55)</f>
        <v>0</v>
      </c>
      <c r="P54" s="37">
        <f t="shared" si="16"/>
        <v>43.75968145454548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93.18181818181812</v>
      </c>
      <c r="I55" s="40">
        <f>COUNTIF(Vertices[Out-Degree],"&gt;= "&amp;H55)-COUNTIF(Vertices[Out-Degree],"&gt;="&amp;H56)</f>
        <v>0</v>
      </c>
      <c r="J55" s="39">
        <f t="shared" si="13"/>
        <v>25419.25454545457</v>
      </c>
      <c r="K55" s="40">
        <f>COUNTIF(Vertices[Betweenness Centrality],"&gt;= "&amp;J55)-COUNTIF(Vertices[Betweenness Centrality],"&gt;="&amp;J56)</f>
        <v>0</v>
      </c>
      <c r="L55" s="39">
        <f t="shared" si="14"/>
        <v>0.003342618181818181</v>
      </c>
      <c r="M55" s="40">
        <f>COUNTIF(Vertices[Closeness Centrality],"&gt;= "&amp;L55)-COUNTIF(Vertices[Closeness Centrality],"&gt;="&amp;L56)</f>
        <v>0</v>
      </c>
      <c r="N55" s="39">
        <f t="shared" si="15"/>
        <v>0.0556951454545454</v>
      </c>
      <c r="O55" s="40">
        <f>COUNTIF(Vertices[Eigenvector Centrality],"&gt;= "&amp;N55)-COUNTIF(Vertices[Eigenvector Centrality],"&gt;="&amp;N56)</f>
        <v>0</v>
      </c>
      <c r="P55" s="39">
        <f t="shared" si="16"/>
        <v>44.85367349090912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95.45454545454538</v>
      </c>
      <c r="I56" s="38">
        <f>COUNTIF(Vertices[Out-Degree],"&gt;= "&amp;H56)-COUNTIF(Vertices[Out-Degree],"&gt;="&amp;H57)</f>
        <v>0</v>
      </c>
      <c r="J56" s="37">
        <f t="shared" si="13"/>
        <v>26039.236363636388</v>
      </c>
      <c r="K56" s="38">
        <f>COUNTIF(Vertices[Betweenness Centrality],"&gt;= "&amp;J56)-COUNTIF(Vertices[Betweenness Centrality],"&gt;="&amp;J57)</f>
        <v>0</v>
      </c>
      <c r="L56" s="37">
        <f t="shared" si="14"/>
        <v>0.0034241454545454538</v>
      </c>
      <c r="M56" s="38">
        <f>COUNTIF(Vertices[Closeness Centrality],"&gt;= "&amp;L56)-COUNTIF(Vertices[Closeness Centrality],"&gt;="&amp;L57)</f>
        <v>0</v>
      </c>
      <c r="N56" s="37">
        <f t="shared" si="15"/>
        <v>0.05705356363636358</v>
      </c>
      <c r="O56" s="38">
        <f>COUNTIF(Vertices[Eigenvector Centrality],"&gt;= "&amp;N56)-COUNTIF(Vertices[Eigenvector Centrality],"&gt;="&amp;N57)</f>
        <v>0</v>
      </c>
      <c r="P56" s="37">
        <f t="shared" si="16"/>
        <v>45.947665527272754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125</v>
      </c>
      <c r="I57" s="42">
        <f>COUNTIF(Vertices[Out-Degree],"&gt;= "&amp;H57)-COUNTIF(Vertices[Out-Degree],"&gt;="&amp;H58)</f>
        <v>1</v>
      </c>
      <c r="J57" s="41">
        <f>MAX(Vertices[Betweenness Centrality])</f>
        <v>34099</v>
      </c>
      <c r="K57" s="42">
        <f>COUNTIF(Vertices[Betweenness Centrality],"&gt;= "&amp;J57)-COUNTIF(Vertices[Betweenness Centrality],"&gt;="&amp;J58)</f>
        <v>1</v>
      </c>
      <c r="L57" s="41">
        <f>MAX(Vertices[Closeness Centrality])</f>
        <v>0.004484</v>
      </c>
      <c r="M57" s="42">
        <f>COUNTIF(Vertices[Closeness Centrality],"&gt;= "&amp;L57)-COUNTIF(Vertices[Closeness Centrality],"&gt;="&amp;L58)</f>
        <v>1</v>
      </c>
      <c r="N57" s="41">
        <f>MAX(Vertices[Eigenvector Centrality])</f>
        <v>0.074713</v>
      </c>
      <c r="O57" s="42">
        <f>COUNTIF(Vertices[Eigenvector Centrality],"&gt;= "&amp;N57)-COUNTIF(Vertices[Eigenvector Centrality],"&gt;="&amp;N58)</f>
        <v>1</v>
      </c>
      <c r="P57" s="41">
        <f>MAX(Vertices[PageRank])</f>
        <v>60.169562</v>
      </c>
      <c r="Q57" s="42">
        <f>COUNTIF(Vertices[PageRank],"&gt;= "&amp;P57)-COUNTIF(Vertices[PageRank],"&gt;="&amp;P58)</f>
        <v>1</v>
      </c>
      <c r="R57" s="41">
        <f>MAX(Vertices[Clustering Coefficient])</f>
        <v>1</v>
      </c>
      <c r="S57" s="45">
        <f>COUNTIF(Vertices[Clustering Coefficient],"&gt;= "&amp;R57)-COUNTIF(Vertices[Clustering Coefficient],"&gt;="&amp;R58)</f>
        <v>20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1.236842105263158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125</v>
      </c>
    </row>
    <row r="85" spans="1:2" ht="15">
      <c r="A85" s="33" t="s">
        <v>96</v>
      </c>
      <c r="B85" s="47">
        <f>_xlfn.IFERROR(AVERAGE(Vertices[Out-Degree]),NoMetricMessage)</f>
        <v>1.236842105263158</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34099</v>
      </c>
    </row>
    <row r="99" spans="1:2" ht="15">
      <c r="A99" s="33" t="s">
        <v>102</v>
      </c>
      <c r="B99" s="47">
        <f>_xlfn.IFERROR(AVERAGE(Vertices[Betweenness Centrality]),NoMetricMessage)</f>
        <v>247.74736842105264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0.004484</v>
      </c>
    </row>
    <row r="113" spans="1:2" ht="15">
      <c r="A113" s="33" t="s">
        <v>108</v>
      </c>
      <c r="B113" s="47">
        <f>_xlfn.IFERROR(AVERAGE(Vertices[Closeness Centrality]),NoMetricMessage)</f>
        <v>0.0023186684210526397</v>
      </c>
    </row>
    <row r="114" spans="1:2" ht="15">
      <c r="A114" s="33" t="s">
        <v>109</v>
      </c>
      <c r="B114" s="47">
        <f>_xlfn.IFERROR(MEDIAN(Vertices[Closeness Centrality]),NoMetricMessage)</f>
        <v>0.002439</v>
      </c>
    </row>
    <row r="125" spans="1:2" ht="15">
      <c r="A125" s="33" t="s">
        <v>112</v>
      </c>
      <c r="B125" s="47">
        <f>IF(COUNT(Vertices[Eigenvector Centrality])&gt;0,N2,NoMetricMessage)</f>
        <v>0</v>
      </c>
    </row>
    <row r="126" spans="1:2" ht="15">
      <c r="A126" s="33" t="s">
        <v>113</v>
      </c>
      <c r="B126" s="47">
        <f>IF(COUNT(Vertices[Eigenvector Centrality])&gt;0,N57,NoMetricMessage)</f>
        <v>0.074713</v>
      </c>
    </row>
    <row r="127" spans="1:2" ht="15">
      <c r="A127" s="33" t="s">
        <v>114</v>
      </c>
      <c r="B127" s="47">
        <f>_xlfn.IFERROR(AVERAGE(Vertices[Eigenvector Centrality]),NoMetricMessage)</f>
        <v>0.005263284210526299</v>
      </c>
    </row>
    <row r="128" spans="1:2" ht="15">
      <c r="A128" s="33" t="s">
        <v>115</v>
      </c>
      <c r="B128" s="47">
        <f>_xlfn.IFERROR(MEDIAN(Vertices[Eigenvector Centrality]),NoMetricMessage)</f>
        <v>0.005697</v>
      </c>
    </row>
    <row r="139" spans="1:2" ht="15">
      <c r="A139" s="33" t="s">
        <v>140</v>
      </c>
      <c r="B139" s="47">
        <f>IF(COUNT(Vertices[PageRank])&gt;0,P2,NoMetricMessage)</f>
        <v>0</v>
      </c>
    </row>
    <row r="140" spans="1:2" ht="15">
      <c r="A140" s="33" t="s">
        <v>141</v>
      </c>
      <c r="B140" s="47">
        <f>IF(COUNT(Vertices[PageRank])&gt;0,P57,NoMetricMessage)</f>
        <v>60.169562</v>
      </c>
    </row>
    <row r="141" spans="1:2" ht="15">
      <c r="A141" s="33" t="s">
        <v>142</v>
      </c>
      <c r="B141" s="47">
        <f>_xlfn.IFERROR(AVERAGE(Vertices[PageRank]),NoMetricMessage)</f>
        <v>0.994734452631574</v>
      </c>
    </row>
    <row r="142" spans="1:2" ht="15">
      <c r="A142" s="33" t="s">
        <v>143</v>
      </c>
      <c r="B142" s="47">
        <f>_xlfn.IFERROR(MEDIAN(Vertices[PageRank]),NoMetricMessage)</f>
        <v>0.482105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0.13853834558250397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2576</v>
      </c>
      <c r="K7" s="13" t="s">
        <v>2577</v>
      </c>
    </row>
    <row r="8" spans="1:11" ht="409.5">
      <c r="A8"/>
      <c r="B8">
        <v>2</v>
      </c>
      <c r="C8">
        <v>2</v>
      </c>
      <c r="D8" t="s">
        <v>61</v>
      </c>
      <c r="E8" t="s">
        <v>61</v>
      </c>
      <c r="H8" t="s">
        <v>73</v>
      </c>
      <c r="J8" t="s">
        <v>2578</v>
      </c>
      <c r="K8" s="13" t="s">
        <v>2579</v>
      </c>
    </row>
    <row r="9" spans="1:11" ht="409.5">
      <c r="A9"/>
      <c r="B9">
        <v>3</v>
      </c>
      <c r="C9">
        <v>4</v>
      </c>
      <c r="D9" t="s">
        <v>62</v>
      </c>
      <c r="E9" t="s">
        <v>62</v>
      </c>
      <c r="H9" t="s">
        <v>74</v>
      </c>
      <c r="J9" t="s">
        <v>2580</v>
      </c>
      <c r="K9" s="13" t="s">
        <v>2581</v>
      </c>
    </row>
    <row r="10" spans="1:11" ht="409.5">
      <c r="A10"/>
      <c r="B10">
        <v>4</v>
      </c>
      <c r="D10" t="s">
        <v>63</v>
      </c>
      <c r="E10" t="s">
        <v>63</v>
      </c>
      <c r="H10" t="s">
        <v>75</v>
      </c>
      <c r="J10" t="s">
        <v>2582</v>
      </c>
      <c r="K10" s="13" t="s">
        <v>2583</v>
      </c>
    </row>
    <row r="11" spans="1:11" ht="15">
      <c r="A11"/>
      <c r="B11">
        <v>5</v>
      </c>
      <c r="D11" t="s">
        <v>46</v>
      </c>
      <c r="E11">
        <v>1</v>
      </c>
      <c r="H11" t="s">
        <v>76</v>
      </c>
      <c r="J11" t="s">
        <v>2584</v>
      </c>
      <c r="K11" t="s">
        <v>2585</v>
      </c>
    </row>
    <row r="12" spans="1:11" ht="15">
      <c r="A12"/>
      <c r="B12"/>
      <c r="D12" t="s">
        <v>64</v>
      </c>
      <c r="E12">
        <v>2</v>
      </c>
      <c r="H12">
        <v>0</v>
      </c>
      <c r="J12" t="s">
        <v>2586</v>
      </c>
      <c r="K12" t="s">
        <v>2587</v>
      </c>
    </row>
    <row r="13" spans="1:11" ht="15">
      <c r="A13"/>
      <c r="B13"/>
      <c r="D13">
        <v>1</v>
      </c>
      <c r="E13">
        <v>3</v>
      </c>
      <c r="H13">
        <v>1</v>
      </c>
      <c r="J13" t="s">
        <v>2588</v>
      </c>
      <c r="K13" t="s">
        <v>2589</v>
      </c>
    </row>
    <row r="14" spans="4:11" ht="15">
      <c r="D14">
        <v>2</v>
      </c>
      <c r="E14">
        <v>4</v>
      </c>
      <c r="H14">
        <v>2</v>
      </c>
      <c r="J14" t="s">
        <v>2590</v>
      </c>
      <c r="K14" t="s">
        <v>2591</v>
      </c>
    </row>
    <row r="15" spans="4:11" ht="15">
      <c r="D15">
        <v>3</v>
      </c>
      <c r="E15">
        <v>5</v>
      </c>
      <c r="H15">
        <v>3</v>
      </c>
      <c r="J15" t="s">
        <v>2592</v>
      </c>
      <c r="K15" t="s">
        <v>2593</v>
      </c>
    </row>
    <row r="16" spans="4:11" ht="15">
      <c r="D16">
        <v>4</v>
      </c>
      <c r="E16">
        <v>6</v>
      </c>
      <c r="H16">
        <v>4</v>
      </c>
      <c r="J16" t="s">
        <v>2594</v>
      </c>
      <c r="K16" t="s">
        <v>2595</v>
      </c>
    </row>
    <row r="17" spans="4:11" ht="15">
      <c r="D17">
        <v>5</v>
      </c>
      <c r="E17">
        <v>7</v>
      </c>
      <c r="H17">
        <v>5</v>
      </c>
      <c r="J17" t="s">
        <v>2596</v>
      </c>
      <c r="K17" t="s">
        <v>2597</v>
      </c>
    </row>
    <row r="18" spans="4:11" ht="15">
      <c r="D18">
        <v>6</v>
      </c>
      <c r="E18">
        <v>8</v>
      </c>
      <c r="H18">
        <v>6</v>
      </c>
      <c r="J18" t="s">
        <v>2598</v>
      </c>
      <c r="K18" t="s">
        <v>2599</v>
      </c>
    </row>
    <row r="19" spans="4:11" ht="15">
      <c r="D19">
        <v>7</v>
      </c>
      <c r="E19">
        <v>9</v>
      </c>
      <c r="H19">
        <v>7</v>
      </c>
      <c r="J19" t="s">
        <v>2600</v>
      </c>
      <c r="K19" t="s">
        <v>2601</v>
      </c>
    </row>
    <row r="20" spans="4:11" ht="15">
      <c r="D20">
        <v>8</v>
      </c>
      <c r="H20">
        <v>8</v>
      </c>
      <c r="J20" t="s">
        <v>2602</v>
      </c>
      <c r="K20" t="s">
        <v>2603</v>
      </c>
    </row>
    <row r="21" spans="4:11" ht="409.5">
      <c r="D21">
        <v>9</v>
      </c>
      <c r="H21">
        <v>9</v>
      </c>
      <c r="J21" t="s">
        <v>2604</v>
      </c>
      <c r="K21" s="13" t="s">
        <v>2605</v>
      </c>
    </row>
    <row r="22" spans="4:11" ht="409.5">
      <c r="D22">
        <v>10</v>
      </c>
      <c r="J22" t="s">
        <v>2606</v>
      </c>
      <c r="K22" s="13" t="s">
        <v>2607</v>
      </c>
    </row>
    <row r="23" spans="4:11" ht="409.5">
      <c r="D23">
        <v>11</v>
      </c>
      <c r="J23" t="s">
        <v>2608</v>
      </c>
      <c r="K23" s="13" t="s">
        <v>2609</v>
      </c>
    </row>
    <row r="24" spans="10:11" ht="409.5">
      <c r="J24" t="s">
        <v>2610</v>
      </c>
      <c r="K24" s="13" t="s">
        <v>3287</v>
      </c>
    </row>
    <row r="25" spans="10:11" ht="15">
      <c r="J25" t="s">
        <v>2611</v>
      </c>
      <c r="K25" t="b">
        <v>0</v>
      </c>
    </row>
    <row r="26" spans="10:11" ht="15">
      <c r="J26" t="s">
        <v>3285</v>
      </c>
      <c r="K26" t="s">
        <v>3286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2643</v>
      </c>
      <c r="B2" s="116" t="s">
        <v>2644</v>
      </c>
      <c r="C2" s="117" t="s">
        <v>2645</v>
      </c>
    </row>
    <row r="3" spans="1:3" ht="15">
      <c r="A3" s="115" t="s">
        <v>2613</v>
      </c>
      <c r="B3" s="115" t="s">
        <v>2613</v>
      </c>
      <c r="C3" s="34">
        <v>139</v>
      </c>
    </row>
    <row r="4" spans="1:3" ht="15">
      <c r="A4" s="115" t="s">
        <v>2613</v>
      </c>
      <c r="B4" s="115" t="s">
        <v>2614</v>
      </c>
      <c r="C4" s="34">
        <v>6</v>
      </c>
    </row>
    <row r="5" spans="1:3" ht="15">
      <c r="A5" s="115" t="s">
        <v>2613</v>
      </c>
      <c r="B5" s="115" t="s">
        <v>2616</v>
      </c>
      <c r="C5" s="34">
        <v>14</v>
      </c>
    </row>
    <row r="6" spans="1:3" ht="15">
      <c r="A6" s="115" t="s">
        <v>2613</v>
      </c>
      <c r="B6" s="115" t="s">
        <v>2617</v>
      </c>
      <c r="C6" s="34">
        <v>17</v>
      </c>
    </row>
    <row r="7" spans="1:3" ht="15">
      <c r="A7" s="115" t="s">
        <v>2613</v>
      </c>
      <c r="B7" s="115" t="s">
        <v>2618</v>
      </c>
      <c r="C7" s="34">
        <v>1</v>
      </c>
    </row>
    <row r="8" spans="1:3" ht="15">
      <c r="A8" s="115" t="s">
        <v>2613</v>
      </c>
      <c r="B8" s="115" t="s">
        <v>2619</v>
      </c>
      <c r="C8" s="34">
        <v>5</v>
      </c>
    </row>
    <row r="9" spans="1:3" ht="15">
      <c r="A9" s="115" t="s">
        <v>2613</v>
      </c>
      <c r="B9" s="115" t="s">
        <v>2620</v>
      </c>
      <c r="C9" s="34">
        <v>5</v>
      </c>
    </row>
    <row r="10" spans="1:3" ht="15">
      <c r="A10" s="115" t="s">
        <v>2613</v>
      </c>
      <c r="B10" s="115" t="s">
        <v>2621</v>
      </c>
      <c r="C10" s="34">
        <v>3</v>
      </c>
    </row>
    <row r="11" spans="1:3" ht="15">
      <c r="A11" s="115" t="s">
        <v>2613</v>
      </c>
      <c r="B11" s="115" t="s">
        <v>2623</v>
      </c>
      <c r="C11" s="34">
        <v>4</v>
      </c>
    </row>
    <row r="12" spans="1:3" ht="15">
      <c r="A12" s="115" t="s">
        <v>2613</v>
      </c>
      <c r="B12" s="115" t="s">
        <v>2624</v>
      </c>
      <c r="C12" s="34">
        <v>6</v>
      </c>
    </row>
    <row r="13" spans="1:3" ht="15">
      <c r="A13" s="115" t="s">
        <v>2614</v>
      </c>
      <c r="B13" s="115" t="s">
        <v>2613</v>
      </c>
      <c r="C13" s="34">
        <v>5</v>
      </c>
    </row>
    <row r="14" spans="1:3" ht="15">
      <c r="A14" s="115" t="s">
        <v>2614</v>
      </c>
      <c r="B14" s="115" t="s">
        <v>2614</v>
      </c>
      <c r="C14" s="34">
        <v>25</v>
      </c>
    </row>
    <row r="15" spans="1:3" ht="15">
      <c r="A15" s="115" t="s">
        <v>2614</v>
      </c>
      <c r="B15" s="115" t="s">
        <v>2615</v>
      </c>
      <c r="C15" s="34">
        <v>2</v>
      </c>
    </row>
    <row r="16" spans="1:3" ht="15">
      <c r="A16" s="115" t="s">
        <v>2615</v>
      </c>
      <c r="B16" s="115" t="s">
        <v>2613</v>
      </c>
      <c r="C16" s="34">
        <v>1</v>
      </c>
    </row>
    <row r="17" spans="1:3" ht="15">
      <c r="A17" s="115" t="s">
        <v>2615</v>
      </c>
      <c r="B17" s="115" t="s">
        <v>2615</v>
      </c>
      <c r="C17" s="34">
        <v>11</v>
      </c>
    </row>
    <row r="18" spans="1:3" ht="15">
      <c r="A18" s="115" t="s">
        <v>2616</v>
      </c>
      <c r="B18" s="115" t="s">
        <v>2613</v>
      </c>
      <c r="C18" s="34">
        <v>5</v>
      </c>
    </row>
    <row r="19" spans="1:3" ht="15">
      <c r="A19" s="115" t="s">
        <v>2616</v>
      </c>
      <c r="B19" s="115" t="s">
        <v>2616</v>
      </c>
      <c r="C19" s="34">
        <v>6</v>
      </c>
    </row>
    <row r="20" spans="1:3" ht="15">
      <c r="A20" s="115" t="s">
        <v>2617</v>
      </c>
      <c r="B20" s="115" t="s">
        <v>2613</v>
      </c>
      <c r="C20" s="34">
        <v>3</v>
      </c>
    </row>
    <row r="21" spans="1:3" ht="15">
      <c r="A21" s="115" t="s">
        <v>2617</v>
      </c>
      <c r="B21" s="115" t="s">
        <v>2617</v>
      </c>
      <c r="C21" s="34">
        <v>6</v>
      </c>
    </row>
    <row r="22" spans="1:3" ht="15">
      <c r="A22" s="115" t="s">
        <v>2618</v>
      </c>
      <c r="B22" s="115" t="s">
        <v>2613</v>
      </c>
      <c r="C22" s="34">
        <v>6</v>
      </c>
    </row>
    <row r="23" spans="1:3" ht="15">
      <c r="A23" s="115" t="s">
        <v>2618</v>
      </c>
      <c r="B23" s="115" t="s">
        <v>2618</v>
      </c>
      <c r="C23" s="34">
        <v>5</v>
      </c>
    </row>
    <row r="24" spans="1:3" ht="15">
      <c r="A24" s="115" t="s">
        <v>2619</v>
      </c>
      <c r="B24" s="115" t="s">
        <v>2613</v>
      </c>
      <c r="C24" s="34">
        <v>1</v>
      </c>
    </row>
    <row r="25" spans="1:3" ht="15">
      <c r="A25" s="115" t="s">
        <v>2619</v>
      </c>
      <c r="B25" s="115" t="s">
        <v>2619</v>
      </c>
      <c r="C25" s="34">
        <v>4</v>
      </c>
    </row>
    <row r="26" spans="1:3" ht="15">
      <c r="A26" s="115" t="s">
        <v>2620</v>
      </c>
      <c r="B26" s="115" t="s">
        <v>2613</v>
      </c>
      <c r="C26" s="34">
        <v>1</v>
      </c>
    </row>
    <row r="27" spans="1:3" ht="15">
      <c r="A27" s="115" t="s">
        <v>2620</v>
      </c>
      <c r="B27" s="115" t="s">
        <v>2620</v>
      </c>
      <c r="C27" s="34">
        <v>2</v>
      </c>
    </row>
    <row r="28" spans="1:3" ht="15">
      <c r="A28" s="115" t="s">
        <v>2621</v>
      </c>
      <c r="B28" s="115" t="s">
        <v>2613</v>
      </c>
      <c r="C28" s="34">
        <v>2</v>
      </c>
    </row>
    <row r="29" spans="1:3" ht="15">
      <c r="A29" s="115" t="s">
        <v>2621</v>
      </c>
      <c r="B29" s="115" t="s">
        <v>2621</v>
      </c>
      <c r="C29" s="34">
        <v>2</v>
      </c>
    </row>
    <row r="30" spans="1:3" ht="15">
      <c r="A30" s="115" t="s">
        <v>2622</v>
      </c>
      <c r="B30" s="115" t="s">
        <v>2613</v>
      </c>
      <c r="C30" s="34">
        <v>1</v>
      </c>
    </row>
    <row r="31" spans="1:3" ht="15">
      <c r="A31" s="115" t="s">
        <v>2622</v>
      </c>
      <c r="B31" s="115" t="s">
        <v>2622</v>
      </c>
      <c r="C31" s="34">
        <v>2</v>
      </c>
    </row>
    <row r="32" spans="1:3" ht="15">
      <c r="A32" s="115" t="s">
        <v>2623</v>
      </c>
      <c r="B32" s="115" t="s">
        <v>2613</v>
      </c>
      <c r="C32" s="34">
        <v>1</v>
      </c>
    </row>
    <row r="33" spans="1:3" ht="15">
      <c r="A33" s="115" t="s">
        <v>2623</v>
      </c>
      <c r="B33" s="115" t="s">
        <v>2623</v>
      </c>
      <c r="C33" s="34">
        <v>1</v>
      </c>
    </row>
    <row r="34" spans="1:3" ht="15">
      <c r="A34" s="115" t="s">
        <v>2624</v>
      </c>
      <c r="B34" s="115" t="s">
        <v>2613</v>
      </c>
      <c r="C34" s="34">
        <v>2</v>
      </c>
    </row>
    <row r="35" spans="1:3" ht="15">
      <c r="A35" s="115" t="s">
        <v>2624</v>
      </c>
      <c r="B35" s="115" t="s">
        <v>2624</v>
      </c>
      <c r="C35" s="34">
        <v>2</v>
      </c>
    </row>
    <row r="36" spans="1:3" ht="15">
      <c r="A36" s="115" t="s">
        <v>2625</v>
      </c>
      <c r="B36" s="115" t="s">
        <v>2613</v>
      </c>
      <c r="C36" s="34">
        <v>1</v>
      </c>
    </row>
    <row r="37" spans="1:3" ht="15">
      <c r="A37" s="115" t="s">
        <v>2625</v>
      </c>
      <c r="B37" s="115" t="s">
        <v>2625</v>
      </c>
      <c r="C37" s="34">
        <v>1</v>
      </c>
    </row>
    <row r="38" spans="1:3" ht="15">
      <c r="A38" s="115" t="s">
        <v>2626</v>
      </c>
      <c r="B38" s="115" t="s">
        <v>2613</v>
      </c>
      <c r="C38" s="34">
        <v>1</v>
      </c>
    </row>
    <row r="39" spans="1:3" ht="15">
      <c r="A39" s="115" t="s">
        <v>2626</v>
      </c>
      <c r="B39" s="115" t="s">
        <v>2626</v>
      </c>
      <c r="C3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2651</v>
      </c>
      <c r="B1" s="13" t="s">
        <v>2653</v>
      </c>
      <c r="C1" s="13" t="s">
        <v>2654</v>
      </c>
      <c r="D1" s="13" t="s">
        <v>2657</v>
      </c>
      <c r="E1" s="13" t="s">
        <v>2656</v>
      </c>
      <c r="F1" s="13" t="s">
        <v>2659</v>
      </c>
      <c r="G1" s="78" t="s">
        <v>2658</v>
      </c>
      <c r="H1" s="78" t="s">
        <v>2661</v>
      </c>
      <c r="I1" s="13" t="s">
        <v>2660</v>
      </c>
      <c r="J1" s="13" t="s">
        <v>2663</v>
      </c>
      <c r="K1" s="78" t="s">
        <v>2662</v>
      </c>
      <c r="L1" s="78" t="s">
        <v>2665</v>
      </c>
      <c r="M1" s="78" t="s">
        <v>2664</v>
      </c>
      <c r="N1" s="78" t="s">
        <v>2667</v>
      </c>
      <c r="O1" s="78" t="s">
        <v>2666</v>
      </c>
      <c r="P1" s="78" t="s">
        <v>2669</v>
      </c>
      <c r="Q1" s="78" t="s">
        <v>2668</v>
      </c>
      <c r="R1" s="78" t="s">
        <v>2671</v>
      </c>
      <c r="S1" s="13" t="s">
        <v>2670</v>
      </c>
      <c r="T1" s="13" t="s">
        <v>2673</v>
      </c>
      <c r="U1" s="78" t="s">
        <v>2672</v>
      </c>
      <c r="V1" s="78" t="s">
        <v>2674</v>
      </c>
    </row>
    <row r="2" spans="1:22" ht="15">
      <c r="A2" s="83" t="s">
        <v>2652</v>
      </c>
      <c r="B2" s="78">
        <v>2</v>
      </c>
      <c r="C2" s="83" t="s">
        <v>2652</v>
      </c>
      <c r="D2" s="78">
        <v>2</v>
      </c>
      <c r="E2" s="83" t="s">
        <v>566</v>
      </c>
      <c r="F2" s="78">
        <v>1</v>
      </c>
      <c r="G2" s="78"/>
      <c r="H2" s="78"/>
      <c r="I2" s="83" t="s">
        <v>577</v>
      </c>
      <c r="J2" s="78">
        <v>1</v>
      </c>
      <c r="K2" s="78"/>
      <c r="L2" s="78"/>
      <c r="M2" s="78"/>
      <c r="N2" s="78"/>
      <c r="O2" s="78"/>
      <c r="P2" s="78"/>
      <c r="Q2" s="78"/>
      <c r="R2" s="78"/>
      <c r="S2" s="83" t="s">
        <v>574</v>
      </c>
      <c r="T2" s="78">
        <v>1</v>
      </c>
      <c r="U2" s="78"/>
      <c r="V2" s="78"/>
    </row>
    <row r="3" spans="1:22" ht="15">
      <c r="A3" s="83" t="s">
        <v>581</v>
      </c>
      <c r="B3" s="78">
        <v>1</v>
      </c>
      <c r="C3" s="83" t="s">
        <v>582</v>
      </c>
      <c r="D3" s="78">
        <v>1</v>
      </c>
      <c r="E3" s="83" t="s">
        <v>565</v>
      </c>
      <c r="F3" s="78">
        <v>1</v>
      </c>
      <c r="G3" s="78"/>
      <c r="H3" s="78"/>
      <c r="I3" s="78"/>
      <c r="J3" s="78"/>
      <c r="K3" s="78"/>
      <c r="L3" s="78"/>
      <c r="M3" s="78"/>
      <c r="N3" s="78"/>
      <c r="O3" s="78"/>
      <c r="P3" s="78"/>
      <c r="Q3" s="78"/>
      <c r="R3" s="78"/>
      <c r="S3" s="83" t="s">
        <v>576</v>
      </c>
      <c r="T3" s="78">
        <v>1</v>
      </c>
      <c r="U3" s="78"/>
      <c r="V3" s="78"/>
    </row>
    <row r="4" spans="1:22" ht="15">
      <c r="A4" s="83" t="s">
        <v>580</v>
      </c>
      <c r="B4" s="78">
        <v>1</v>
      </c>
      <c r="C4" s="83" t="s">
        <v>583</v>
      </c>
      <c r="D4" s="78">
        <v>1</v>
      </c>
      <c r="E4" s="83" t="s">
        <v>564</v>
      </c>
      <c r="F4" s="78">
        <v>1</v>
      </c>
      <c r="G4" s="78"/>
      <c r="H4" s="78"/>
      <c r="I4" s="78"/>
      <c r="J4" s="78"/>
      <c r="K4" s="78"/>
      <c r="L4" s="78"/>
      <c r="M4" s="78"/>
      <c r="N4" s="78"/>
      <c r="O4" s="78"/>
      <c r="P4" s="78"/>
      <c r="Q4" s="78"/>
      <c r="R4" s="78"/>
      <c r="S4" s="78"/>
      <c r="T4" s="78"/>
      <c r="U4" s="78"/>
      <c r="V4" s="78"/>
    </row>
    <row r="5" spans="1:22" ht="15">
      <c r="A5" s="83" t="s">
        <v>578</v>
      </c>
      <c r="B5" s="78">
        <v>1</v>
      </c>
      <c r="C5" s="83" t="s">
        <v>2655</v>
      </c>
      <c r="D5" s="78">
        <v>1</v>
      </c>
      <c r="E5" s="78"/>
      <c r="F5" s="78"/>
      <c r="G5" s="78"/>
      <c r="H5" s="78"/>
      <c r="I5" s="78"/>
      <c r="J5" s="78"/>
      <c r="K5" s="78"/>
      <c r="L5" s="78"/>
      <c r="M5" s="78"/>
      <c r="N5" s="78"/>
      <c r="O5" s="78"/>
      <c r="P5" s="78"/>
      <c r="Q5" s="78"/>
      <c r="R5" s="78"/>
      <c r="S5" s="78"/>
      <c r="T5" s="78"/>
      <c r="U5" s="78"/>
      <c r="V5" s="78"/>
    </row>
    <row r="6" spans="1:22" ht="15">
      <c r="A6" s="83" t="s">
        <v>577</v>
      </c>
      <c r="B6" s="78">
        <v>1</v>
      </c>
      <c r="C6" s="83" t="s">
        <v>585</v>
      </c>
      <c r="D6" s="78">
        <v>1</v>
      </c>
      <c r="E6" s="78"/>
      <c r="F6" s="78"/>
      <c r="G6" s="78"/>
      <c r="H6" s="78"/>
      <c r="I6" s="78"/>
      <c r="J6" s="78"/>
      <c r="K6" s="78"/>
      <c r="L6" s="78"/>
      <c r="M6" s="78"/>
      <c r="N6" s="78"/>
      <c r="O6" s="78"/>
      <c r="P6" s="78"/>
      <c r="Q6" s="78"/>
      <c r="R6" s="78"/>
      <c r="S6" s="78"/>
      <c r="T6" s="78"/>
      <c r="U6" s="78"/>
      <c r="V6" s="78"/>
    </row>
    <row r="7" spans="1:22" ht="15">
      <c r="A7" s="83" t="s">
        <v>575</v>
      </c>
      <c r="B7" s="78">
        <v>1</v>
      </c>
      <c r="C7" s="83" t="s">
        <v>586</v>
      </c>
      <c r="D7" s="78">
        <v>1</v>
      </c>
      <c r="E7" s="78"/>
      <c r="F7" s="78"/>
      <c r="G7" s="78"/>
      <c r="H7" s="78"/>
      <c r="I7" s="78"/>
      <c r="J7" s="78"/>
      <c r="K7" s="78"/>
      <c r="L7" s="78"/>
      <c r="M7" s="78"/>
      <c r="N7" s="78"/>
      <c r="O7" s="78"/>
      <c r="P7" s="78"/>
      <c r="Q7" s="78"/>
      <c r="R7" s="78"/>
      <c r="S7" s="78"/>
      <c r="T7" s="78"/>
      <c r="U7" s="78"/>
      <c r="V7" s="78"/>
    </row>
    <row r="8" spans="1:22" ht="15">
      <c r="A8" s="83" t="s">
        <v>574</v>
      </c>
      <c r="B8" s="78">
        <v>1</v>
      </c>
      <c r="C8" s="83" t="s">
        <v>587</v>
      </c>
      <c r="D8" s="78">
        <v>1</v>
      </c>
      <c r="E8" s="78"/>
      <c r="F8" s="78"/>
      <c r="G8" s="78"/>
      <c r="H8" s="78"/>
      <c r="I8" s="78"/>
      <c r="J8" s="78"/>
      <c r="K8" s="78"/>
      <c r="L8" s="78"/>
      <c r="M8" s="78"/>
      <c r="N8" s="78"/>
      <c r="O8" s="78"/>
      <c r="P8" s="78"/>
      <c r="Q8" s="78"/>
      <c r="R8" s="78"/>
      <c r="S8" s="78"/>
      <c r="T8" s="78"/>
      <c r="U8" s="78"/>
      <c r="V8" s="78"/>
    </row>
    <row r="9" spans="1:22" ht="15">
      <c r="A9" s="83" t="s">
        <v>576</v>
      </c>
      <c r="B9" s="78">
        <v>1</v>
      </c>
      <c r="C9" s="83" t="s">
        <v>579</v>
      </c>
      <c r="D9" s="78">
        <v>1</v>
      </c>
      <c r="E9" s="78"/>
      <c r="F9" s="78"/>
      <c r="G9" s="78"/>
      <c r="H9" s="78"/>
      <c r="I9" s="78"/>
      <c r="J9" s="78"/>
      <c r="K9" s="78"/>
      <c r="L9" s="78"/>
      <c r="M9" s="78"/>
      <c r="N9" s="78"/>
      <c r="O9" s="78"/>
      <c r="P9" s="78"/>
      <c r="Q9" s="78"/>
      <c r="R9" s="78"/>
      <c r="S9" s="78"/>
      <c r="T9" s="78"/>
      <c r="U9" s="78"/>
      <c r="V9" s="78"/>
    </row>
    <row r="10" spans="1:22" ht="15">
      <c r="A10" s="83" t="s">
        <v>573</v>
      </c>
      <c r="B10" s="78">
        <v>1</v>
      </c>
      <c r="C10" s="83" t="s">
        <v>575</v>
      </c>
      <c r="D10" s="78">
        <v>1</v>
      </c>
      <c r="E10" s="78"/>
      <c r="F10" s="78"/>
      <c r="G10" s="78"/>
      <c r="H10" s="78"/>
      <c r="I10" s="78"/>
      <c r="J10" s="78"/>
      <c r="K10" s="78"/>
      <c r="L10" s="78"/>
      <c r="M10" s="78"/>
      <c r="N10" s="78"/>
      <c r="O10" s="78"/>
      <c r="P10" s="78"/>
      <c r="Q10" s="78"/>
      <c r="R10" s="78"/>
      <c r="S10" s="78"/>
      <c r="T10" s="78"/>
      <c r="U10" s="78"/>
      <c r="V10" s="78"/>
    </row>
    <row r="11" spans="1:22" ht="15">
      <c r="A11" s="83" t="s">
        <v>572</v>
      </c>
      <c r="B11" s="78">
        <v>1</v>
      </c>
      <c r="C11" s="83" t="s">
        <v>578</v>
      </c>
      <c r="D11" s="78">
        <v>1</v>
      </c>
      <c r="E11" s="78"/>
      <c r="F11" s="78"/>
      <c r="G11" s="78"/>
      <c r="H11" s="78"/>
      <c r="I11" s="78"/>
      <c r="J11" s="78"/>
      <c r="K11" s="78"/>
      <c r="L11" s="78"/>
      <c r="M11" s="78"/>
      <c r="N11" s="78"/>
      <c r="O11" s="78"/>
      <c r="P11" s="78"/>
      <c r="Q11" s="78"/>
      <c r="R11" s="78"/>
      <c r="S11" s="78"/>
      <c r="T11" s="78"/>
      <c r="U11" s="78"/>
      <c r="V11" s="78"/>
    </row>
    <row r="14" spans="1:22" ht="15" customHeight="1">
      <c r="A14" s="13" t="s">
        <v>2679</v>
      </c>
      <c r="B14" s="13" t="s">
        <v>2653</v>
      </c>
      <c r="C14" s="13" t="s">
        <v>2681</v>
      </c>
      <c r="D14" s="13" t="s">
        <v>2657</v>
      </c>
      <c r="E14" s="13" t="s">
        <v>2682</v>
      </c>
      <c r="F14" s="13" t="s">
        <v>2659</v>
      </c>
      <c r="G14" s="78" t="s">
        <v>2683</v>
      </c>
      <c r="H14" s="78" t="s">
        <v>2661</v>
      </c>
      <c r="I14" s="13" t="s">
        <v>2684</v>
      </c>
      <c r="J14" s="13" t="s">
        <v>2663</v>
      </c>
      <c r="K14" s="78" t="s">
        <v>2685</v>
      </c>
      <c r="L14" s="78" t="s">
        <v>2665</v>
      </c>
      <c r="M14" s="78" t="s">
        <v>2686</v>
      </c>
      <c r="N14" s="78" t="s">
        <v>2667</v>
      </c>
      <c r="O14" s="78" t="s">
        <v>2687</v>
      </c>
      <c r="P14" s="78" t="s">
        <v>2669</v>
      </c>
      <c r="Q14" s="78" t="s">
        <v>2688</v>
      </c>
      <c r="R14" s="78" t="s">
        <v>2671</v>
      </c>
      <c r="S14" s="13" t="s">
        <v>2689</v>
      </c>
      <c r="T14" s="13" t="s">
        <v>2673</v>
      </c>
      <c r="U14" s="78" t="s">
        <v>2690</v>
      </c>
      <c r="V14" s="78" t="s">
        <v>2674</v>
      </c>
    </row>
    <row r="15" spans="1:22" ht="15">
      <c r="A15" s="78" t="s">
        <v>588</v>
      </c>
      <c r="B15" s="78">
        <v>14</v>
      </c>
      <c r="C15" s="78" t="s">
        <v>588</v>
      </c>
      <c r="D15" s="78">
        <v>11</v>
      </c>
      <c r="E15" s="78" t="s">
        <v>589</v>
      </c>
      <c r="F15" s="78">
        <v>2</v>
      </c>
      <c r="G15" s="78"/>
      <c r="H15" s="78"/>
      <c r="I15" s="78" t="s">
        <v>589</v>
      </c>
      <c r="J15" s="78">
        <v>1</v>
      </c>
      <c r="K15" s="78"/>
      <c r="L15" s="78"/>
      <c r="M15" s="78"/>
      <c r="N15" s="78"/>
      <c r="O15" s="78"/>
      <c r="P15" s="78"/>
      <c r="Q15" s="78"/>
      <c r="R15" s="78"/>
      <c r="S15" s="78" t="s">
        <v>588</v>
      </c>
      <c r="T15" s="78">
        <v>2</v>
      </c>
      <c r="U15" s="78"/>
      <c r="V15" s="78"/>
    </row>
    <row r="16" spans="1:22" ht="15">
      <c r="A16" s="78" t="s">
        <v>589</v>
      </c>
      <c r="B16" s="78">
        <v>11</v>
      </c>
      <c r="C16" s="78" t="s">
        <v>589</v>
      </c>
      <c r="D16" s="78">
        <v>8</v>
      </c>
      <c r="E16" s="78" t="s">
        <v>588</v>
      </c>
      <c r="F16" s="78">
        <v>1</v>
      </c>
      <c r="G16" s="78"/>
      <c r="H16" s="78"/>
      <c r="I16" s="78"/>
      <c r="J16" s="78"/>
      <c r="K16" s="78"/>
      <c r="L16" s="78"/>
      <c r="M16" s="78"/>
      <c r="N16" s="78"/>
      <c r="O16" s="78"/>
      <c r="P16" s="78"/>
      <c r="Q16" s="78"/>
      <c r="R16" s="78"/>
      <c r="S16" s="78"/>
      <c r="T16" s="78"/>
      <c r="U16" s="78"/>
      <c r="V16" s="78"/>
    </row>
    <row r="17" spans="1:22" ht="15">
      <c r="A17" s="78" t="s">
        <v>2680</v>
      </c>
      <c r="B17" s="78">
        <v>2</v>
      </c>
      <c r="C17" s="78" t="s">
        <v>2680</v>
      </c>
      <c r="D17" s="78">
        <v>2</v>
      </c>
      <c r="E17" s="78"/>
      <c r="F17" s="78"/>
      <c r="G17" s="78"/>
      <c r="H17" s="78"/>
      <c r="I17" s="78"/>
      <c r="J17" s="78"/>
      <c r="K17" s="78"/>
      <c r="L17" s="78"/>
      <c r="M17" s="78"/>
      <c r="N17" s="78"/>
      <c r="O17" s="78"/>
      <c r="P17" s="78"/>
      <c r="Q17" s="78"/>
      <c r="R17" s="78"/>
      <c r="S17" s="78"/>
      <c r="T17" s="78"/>
      <c r="U17" s="78"/>
      <c r="V17" s="78"/>
    </row>
    <row r="18" spans="1:22" ht="15">
      <c r="A18" s="78" t="s">
        <v>591</v>
      </c>
      <c r="B18" s="78">
        <v>1</v>
      </c>
      <c r="C18" s="78" t="s">
        <v>591</v>
      </c>
      <c r="D18" s="78">
        <v>1</v>
      </c>
      <c r="E18" s="78"/>
      <c r="F18" s="78"/>
      <c r="G18" s="78"/>
      <c r="H18" s="78"/>
      <c r="I18" s="78"/>
      <c r="J18" s="78"/>
      <c r="K18" s="78"/>
      <c r="L18" s="78"/>
      <c r="M18" s="78"/>
      <c r="N18" s="78"/>
      <c r="O18" s="78"/>
      <c r="P18" s="78"/>
      <c r="Q18" s="78"/>
      <c r="R18" s="78"/>
      <c r="S18" s="78"/>
      <c r="T18" s="78"/>
      <c r="U18" s="78"/>
      <c r="V18" s="78"/>
    </row>
    <row r="21" spans="1:22" ht="15" customHeight="1">
      <c r="A21" s="13" t="s">
        <v>2694</v>
      </c>
      <c r="B21" s="13" t="s">
        <v>2653</v>
      </c>
      <c r="C21" s="13" t="s">
        <v>2704</v>
      </c>
      <c r="D21" s="13" t="s">
        <v>2657</v>
      </c>
      <c r="E21" s="13" t="s">
        <v>2713</v>
      </c>
      <c r="F21" s="13" t="s">
        <v>2659</v>
      </c>
      <c r="G21" s="78" t="s">
        <v>2716</v>
      </c>
      <c r="H21" s="78" t="s">
        <v>2661</v>
      </c>
      <c r="I21" s="78" t="s">
        <v>2717</v>
      </c>
      <c r="J21" s="78" t="s">
        <v>2663</v>
      </c>
      <c r="K21" s="78" t="s">
        <v>2718</v>
      </c>
      <c r="L21" s="78" t="s">
        <v>2665</v>
      </c>
      <c r="M21" s="78" t="s">
        <v>2719</v>
      </c>
      <c r="N21" s="78" t="s">
        <v>2667</v>
      </c>
      <c r="O21" s="78" t="s">
        <v>2720</v>
      </c>
      <c r="P21" s="78" t="s">
        <v>2669</v>
      </c>
      <c r="Q21" s="78" t="s">
        <v>2721</v>
      </c>
      <c r="R21" s="78" t="s">
        <v>2671</v>
      </c>
      <c r="S21" s="13" t="s">
        <v>2722</v>
      </c>
      <c r="T21" s="13" t="s">
        <v>2673</v>
      </c>
      <c r="U21" s="78" t="s">
        <v>2724</v>
      </c>
      <c r="V21" s="78" t="s">
        <v>2674</v>
      </c>
    </row>
    <row r="22" spans="1:22" ht="15">
      <c r="A22" s="78" t="s">
        <v>598</v>
      </c>
      <c r="B22" s="78">
        <v>4</v>
      </c>
      <c r="C22" s="78" t="s">
        <v>598</v>
      </c>
      <c r="D22" s="78">
        <v>2</v>
      </c>
      <c r="E22" s="78" t="s">
        <v>2714</v>
      </c>
      <c r="F22" s="78">
        <v>1</v>
      </c>
      <c r="G22" s="78"/>
      <c r="H22" s="78"/>
      <c r="I22" s="78"/>
      <c r="J22" s="78"/>
      <c r="K22" s="78"/>
      <c r="L22" s="78"/>
      <c r="M22" s="78"/>
      <c r="N22" s="78"/>
      <c r="O22" s="78"/>
      <c r="P22" s="78"/>
      <c r="Q22" s="78"/>
      <c r="R22" s="78"/>
      <c r="S22" s="78" t="s">
        <v>599</v>
      </c>
      <c r="T22" s="78">
        <v>1</v>
      </c>
      <c r="U22" s="78"/>
      <c r="V22" s="78"/>
    </row>
    <row r="23" spans="1:22" ht="15">
      <c r="A23" s="78" t="s">
        <v>2695</v>
      </c>
      <c r="B23" s="78">
        <v>3</v>
      </c>
      <c r="C23" s="78" t="s">
        <v>2705</v>
      </c>
      <c r="D23" s="78">
        <v>1</v>
      </c>
      <c r="E23" s="78" t="s">
        <v>223</v>
      </c>
      <c r="F23" s="78">
        <v>1</v>
      </c>
      <c r="G23" s="78"/>
      <c r="H23" s="78"/>
      <c r="I23" s="78"/>
      <c r="J23" s="78"/>
      <c r="K23" s="78"/>
      <c r="L23" s="78"/>
      <c r="M23" s="78"/>
      <c r="N23" s="78"/>
      <c r="O23" s="78"/>
      <c r="P23" s="78"/>
      <c r="Q23" s="78"/>
      <c r="R23" s="78"/>
      <c r="S23" s="78" t="s">
        <v>598</v>
      </c>
      <c r="T23" s="78">
        <v>1</v>
      </c>
      <c r="U23" s="78"/>
      <c r="V23" s="78"/>
    </row>
    <row r="24" spans="1:22" ht="15">
      <c r="A24" s="78" t="s">
        <v>2696</v>
      </c>
      <c r="B24" s="78">
        <v>2</v>
      </c>
      <c r="C24" s="78" t="s">
        <v>2706</v>
      </c>
      <c r="D24" s="78">
        <v>1</v>
      </c>
      <c r="E24" s="78" t="s">
        <v>2703</v>
      </c>
      <c r="F24" s="78">
        <v>1</v>
      </c>
      <c r="G24" s="78"/>
      <c r="H24" s="78"/>
      <c r="I24" s="78"/>
      <c r="J24" s="78"/>
      <c r="K24" s="78"/>
      <c r="L24" s="78"/>
      <c r="M24" s="78"/>
      <c r="N24" s="78"/>
      <c r="O24" s="78"/>
      <c r="P24" s="78"/>
      <c r="Q24" s="78"/>
      <c r="R24" s="78"/>
      <c r="S24" s="78" t="s">
        <v>2696</v>
      </c>
      <c r="T24" s="78">
        <v>1</v>
      </c>
      <c r="U24" s="78"/>
      <c r="V24" s="78"/>
    </row>
    <row r="25" spans="1:22" ht="15">
      <c r="A25" s="78" t="s">
        <v>2697</v>
      </c>
      <c r="B25" s="78">
        <v>2</v>
      </c>
      <c r="C25" s="78" t="s">
        <v>2707</v>
      </c>
      <c r="D25" s="78">
        <v>1</v>
      </c>
      <c r="E25" s="78" t="s">
        <v>2715</v>
      </c>
      <c r="F25" s="78">
        <v>1</v>
      </c>
      <c r="G25" s="78"/>
      <c r="H25" s="78"/>
      <c r="I25" s="78"/>
      <c r="J25" s="78"/>
      <c r="K25" s="78"/>
      <c r="L25" s="78"/>
      <c r="M25" s="78"/>
      <c r="N25" s="78"/>
      <c r="O25" s="78"/>
      <c r="P25" s="78"/>
      <c r="Q25" s="78"/>
      <c r="R25" s="78"/>
      <c r="S25" s="78" t="s">
        <v>2697</v>
      </c>
      <c r="T25" s="78">
        <v>1</v>
      </c>
      <c r="U25" s="78"/>
      <c r="V25" s="78"/>
    </row>
    <row r="26" spans="1:22" ht="15">
      <c r="A26" s="78" t="s">
        <v>2698</v>
      </c>
      <c r="B26" s="78">
        <v>2</v>
      </c>
      <c r="C26" s="78" t="s">
        <v>2708</v>
      </c>
      <c r="D26" s="78">
        <v>1</v>
      </c>
      <c r="E26" s="78" t="s">
        <v>2695</v>
      </c>
      <c r="F26" s="78">
        <v>1</v>
      </c>
      <c r="G26" s="78"/>
      <c r="H26" s="78"/>
      <c r="I26" s="78"/>
      <c r="J26" s="78"/>
      <c r="K26" s="78"/>
      <c r="L26" s="78"/>
      <c r="M26" s="78"/>
      <c r="N26" s="78"/>
      <c r="O26" s="78"/>
      <c r="P26" s="78"/>
      <c r="Q26" s="78"/>
      <c r="R26" s="78"/>
      <c r="S26" s="78" t="s">
        <v>2698</v>
      </c>
      <c r="T26" s="78">
        <v>1</v>
      </c>
      <c r="U26" s="78"/>
      <c r="V26" s="78"/>
    </row>
    <row r="27" spans="1:22" ht="15">
      <c r="A27" s="78" t="s">
        <v>2699</v>
      </c>
      <c r="B27" s="78">
        <v>2</v>
      </c>
      <c r="C27" s="78" t="s">
        <v>2709</v>
      </c>
      <c r="D27" s="78">
        <v>1</v>
      </c>
      <c r="E27" s="78"/>
      <c r="F27" s="78"/>
      <c r="G27" s="78"/>
      <c r="H27" s="78"/>
      <c r="I27" s="78"/>
      <c r="J27" s="78"/>
      <c r="K27" s="78"/>
      <c r="L27" s="78"/>
      <c r="M27" s="78"/>
      <c r="N27" s="78"/>
      <c r="O27" s="78"/>
      <c r="P27" s="78"/>
      <c r="Q27" s="78"/>
      <c r="R27" s="78"/>
      <c r="S27" s="78" t="s">
        <v>2699</v>
      </c>
      <c r="T27" s="78">
        <v>1</v>
      </c>
      <c r="U27" s="78"/>
      <c r="V27" s="78"/>
    </row>
    <row r="28" spans="1:22" ht="15">
      <c r="A28" s="78" t="s">
        <v>2700</v>
      </c>
      <c r="B28" s="78">
        <v>2</v>
      </c>
      <c r="C28" s="78" t="s">
        <v>2710</v>
      </c>
      <c r="D28" s="78">
        <v>1</v>
      </c>
      <c r="E28" s="78"/>
      <c r="F28" s="78"/>
      <c r="G28" s="78"/>
      <c r="H28" s="78"/>
      <c r="I28" s="78"/>
      <c r="J28" s="78"/>
      <c r="K28" s="78"/>
      <c r="L28" s="78"/>
      <c r="M28" s="78"/>
      <c r="N28" s="78"/>
      <c r="O28" s="78"/>
      <c r="P28" s="78"/>
      <c r="Q28" s="78"/>
      <c r="R28" s="78"/>
      <c r="S28" s="78" t="s">
        <v>2700</v>
      </c>
      <c r="T28" s="78">
        <v>1</v>
      </c>
      <c r="U28" s="78"/>
      <c r="V28" s="78"/>
    </row>
    <row r="29" spans="1:22" ht="15">
      <c r="A29" s="78" t="s">
        <v>2701</v>
      </c>
      <c r="B29" s="78">
        <v>2</v>
      </c>
      <c r="C29" s="78" t="s">
        <v>2711</v>
      </c>
      <c r="D29" s="78">
        <v>1</v>
      </c>
      <c r="E29" s="78"/>
      <c r="F29" s="78"/>
      <c r="G29" s="78"/>
      <c r="H29" s="78"/>
      <c r="I29" s="78"/>
      <c r="J29" s="78"/>
      <c r="K29" s="78"/>
      <c r="L29" s="78"/>
      <c r="M29" s="78"/>
      <c r="N29" s="78"/>
      <c r="O29" s="78"/>
      <c r="P29" s="78"/>
      <c r="Q29" s="78"/>
      <c r="R29" s="78"/>
      <c r="S29" s="78" t="s">
        <v>2701</v>
      </c>
      <c r="T29" s="78">
        <v>1</v>
      </c>
      <c r="U29" s="78"/>
      <c r="V29" s="78"/>
    </row>
    <row r="30" spans="1:22" ht="15">
      <c r="A30" s="78" t="s">
        <v>2702</v>
      </c>
      <c r="B30" s="78">
        <v>2</v>
      </c>
      <c r="C30" s="78" t="s">
        <v>2712</v>
      </c>
      <c r="D30" s="78">
        <v>1</v>
      </c>
      <c r="E30" s="78"/>
      <c r="F30" s="78"/>
      <c r="G30" s="78"/>
      <c r="H30" s="78"/>
      <c r="I30" s="78"/>
      <c r="J30" s="78"/>
      <c r="K30" s="78"/>
      <c r="L30" s="78"/>
      <c r="M30" s="78"/>
      <c r="N30" s="78"/>
      <c r="O30" s="78"/>
      <c r="P30" s="78"/>
      <c r="Q30" s="78"/>
      <c r="R30" s="78"/>
      <c r="S30" s="78" t="s">
        <v>2723</v>
      </c>
      <c r="T30" s="78">
        <v>1</v>
      </c>
      <c r="U30" s="78"/>
      <c r="V30" s="78"/>
    </row>
    <row r="31" spans="1:22" ht="15">
      <c r="A31" s="78" t="s">
        <v>2703</v>
      </c>
      <c r="B31" s="78">
        <v>2</v>
      </c>
      <c r="C31" s="78" t="s">
        <v>601</v>
      </c>
      <c r="D31" s="78">
        <v>1</v>
      </c>
      <c r="E31" s="78"/>
      <c r="F31" s="78"/>
      <c r="G31" s="78"/>
      <c r="H31" s="78"/>
      <c r="I31" s="78"/>
      <c r="J31" s="78"/>
      <c r="K31" s="78"/>
      <c r="L31" s="78"/>
      <c r="M31" s="78"/>
      <c r="N31" s="78"/>
      <c r="O31" s="78"/>
      <c r="P31" s="78"/>
      <c r="Q31" s="78"/>
      <c r="R31" s="78"/>
      <c r="S31" s="78" t="s">
        <v>2695</v>
      </c>
      <c r="T31" s="78">
        <v>1</v>
      </c>
      <c r="U31" s="78"/>
      <c r="V31" s="78"/>
    </row>
    <row r="34" spans="1:22" ht="15" customHeight="1">
      <c r="A34" s="13" t="s">
        <v>2728</v>
      </c>
      <c r="B34" s="13" t="s">
        <v>2653</v>
      </c>
      <c r="C34" s="13" t="s">
        <v>2737</v>
      </c>
      <c r="D34" s="13" t="s">
        <v>2657</v>
      </c>
      <c r="E34" s="13" t="s">
        <v>2742</v>
      </c>
      <c r="F34" s="13" t="s">
        <v>2659</v>
      </c>
      <c r="G34" s="78" t="s">
        <v>2747</v>
      </c>
      <c r="H34" s="78" t="s">
        <v>2661</v>
      </c>
      <c r="I34" s="13" t="s">
        <v>2748</v>
      </c>
      <c r="J34" s="13" t="s">
        <v>2663</v>
      </c>
      <c r="K34" s="13" t="s">
        <v>2749</v>
      </c>
      <c r="L34" s="13" t="s">
        <v>2665</v>
      </c>
      <c r="M34" s="13" t="s">
        <v>2750</v>
      </c>
      <c r="N34" s="13" t="s">
        <v>2667</v>
      </c>
      <c r="O34" s="78" t="s">
        <v>2758</v>
      </c>
      <c r="P34" s="78" t="s">
        <v>2669</v>
      </c>
      <c r="Q34" s="78" t="s">
        <v>2759</v>
      </c>
      <c r="R34" s="78" t="s">
        <v>2671</v>
      </c>
      <c r="S34" s="13" t="s">
        <v>2760</v>
      </c>
      <c r="T34" s="13" t="s">
        <v>2673</v>
      </c>
      <c r="U34" s="13" t="s">
        <v>2762</v>
      </c>
      <c r="V34" s="13" t="s">
        <v>2674</v>
      </c>
    </row>
    <row r="35" spans="1:22" ht="15">
      <c r="A35" s="84" t="s">
        <v>2729</v>
      </c>
      <c r="B35" s="84">
        <v>147</v>
      </c>
      <c r="C35" s="84" t="s">
        <v>2734</v>
      </c>
      <c r="D35" s="84">
        <v>23</v>
      </c>
      <c r="E35" s="84" t="s">
        <v>241</v>
      </c>
      <c r="F35" s="84">
        <v>5</v>
      </c>
      <c r="G35" s="84"/>
      <c r="H35" s="84"/>
      <c r="I35" s="84" t="s">
        <v>241</v>
      </c>
      <c r="J35" s="84">
        <v>5</v>
      </c>
      <c r="K35" s="84" t="s">
        <v>241</v>
      </c>
      <c r="L35" s="84">
        <v>3</v>
      </c>
      <c r="M35" s="84" t="s">
        <v>241</v>
      </c>
      <c r="N35" s="84">
        <v>6</v>
      </c>
      <c r="O35" s="84"/>
      <c r="P35" s="84"/>
      <c r="Q35" s="84"/>
      <c r="R35" s="84"/>
      <c r="S35" s="84" t="s">
        <v>241</v>
      </c>
      <c r="T35" s="84">
        <v>2</v>
      </c>
      <c r="U35" s="84" t="s">
        <v>2763</v>
      </c>
      <c r="V35" s="84">
        <v>3</v>
      </c>
    </row>
    <row r="36" spans="1:22" ht="15">
      <c r="A36" s="84" t="s">
        <v>2730</v>
      </c>
      <c r="B36" s="84">
        <v>90</v>
      </c>
      <c r="C36" s="84" t="s">
        <v>241</v>
      </c>
      <c r="D36" s="84">
        <v>16</v>
      </c>
      <c r="E36" s="84" t="s">
        <v>245</v>
      </c>
      <c r="F36" s="84">
        <v>4</v>
      </c>
      <c r="G36" s="84"/>
      <c r="H36" s="84"/>
      <c r="I36" s="84" t="s">
        <v>251</v>
      </c>
      <c r="J36" s="84">
        <v>3</v>
      </c>
      <c r="K36" s="84" t="s">
        <v>255</v>
      </c>
      <c r="L36" s="84">
        <v>2</v>
      </c>
      <c r="M36" s="84" t="s">
        <v>2751</v>
      </c>
      <c r="N36" s="84">
        <v>5</v>
      </c>
      <c r="O36" s="84"/>
      <c r="P36" s="84"/>
      <c r="Q36" s="84"/>
      <c r="R36" s="84"/>
      <c r="S36" s="84" t="s">
        <v>2761</v>
      </c>
      <c r="T36" s="84">
        <v>2</v>
      </c>
      <c r="U36" s="84" t="s">
        <v>2764</v>
      </c>
      <c r="V36" s="84">
        <v>2</v>
      </c>
    </row>
    <row r="37" spans="1:22" ht="15">
      <c r="A37" s="84" t="s">
        <v>2731</v>
      </c>
      <c r="B37" s="84">
        <v>2</v>
      </c>
      <c r="C37" s="84" t="s">
        <v>255</v>
      </c>
      <c r="D37" s="84">
        <v>15</v>
      </c>
      <c r="E37" s="84" t="s">
        <v>276</v>
      </c>
      <c r="F37" s="84">
        <v>3</v>
      </c>
      <c r="G37" s="84"/>
      <c r="H37" s="84"/>
      <c r="I37" s="84"/>
      <c r="J37" s="84"/>
      <c r="K37" s="84"/>
      <c r="L37" s="84"/>
      <c r="M37" s="84" t="s">
        <v>249</v>
      </c>
      <c r="N37" s="84">
        <v>5</v>
      </c>
      <c r="O37" s="84"/>
      <c r="P37" s="84"/>
      <c r="Q37" s="84"/>
      <c r="R37" s="84"/>
      <c r="S37" s="84"/>
      <c r="T37" s="84"/>
      <c r="U37" s="84"/>
      <c r="V37" s="84"/>
    </row>
    <row r="38" spans="1:22" ht="15">
      <c r="A38" s="84" t="s">
        <v>2732</v>
      </c>
      <c r="B38" s="84">
        <v>2526</v>
      </c>
      <c r="C38" s="84" t="s">
        <v>2735</v>
      </c>
      <c r="D38" s="84">
        <v>14</v>
      </c>
      <c r="E38" s="84" t="s">
        <v>2743</v>
      </c>
      <c r="F38" s="84">
        <v>3</v>
      </c>
      <c r="G38" s="84"/>
      <c r="H38" s="84"/>
      <c r="I38" s="84"/>
      <c r="J38" s="84"/>
      <c r="K38" s="84"/>
      <c r="L38" s="84"/>
      <c r="M38" s="84" t="s">
        <v>2752</v>
      </c>
      <c r="N38" s="84">
        <v>5</v>
      </c>
      <c r="O38" s="84"/>
      <c r="P38" s="84"/>
      <c r="Q38" s="84"/>
      <c r="R38" s="84"/>
      <c r="S38" s="84"/>
      <c r="T38" s="84"/>
      <c r="U38" s="84"/>
      <c r="V38" s="84"/>
    </row>
    <row r="39" spans="1:22" ht="15">
      <c r="A39" s="84" t="s">
        <v>2733</v>
      </c>
      <c r="B39" s="84">
        <v>2763</v>
      </c>
      <c r="C39" s="84" t="s">
        <v>2736</v>
      </c>
      <c r="D39" s="84">
        <v>14</v>
      </c>
      <c r="E39" s="84" t="s">
        <v>2744</v>
      </c>
      <c r="F39" s="84">
        <v>3</v>
      </c>
      <c r="G39" s="84"/>
      <c r="H39" s="84"/>
      <c r="I39" s="84"/>
      <c r="J39" s="84"/>
      <c r="K39" s="84"/>
      <c r="L39" s="84"/>
      <c r="M39" s="84" t="s">
        <v>2753</v>
      </c>
      <c r="N39" s="84">
        <v>5</v>
      </c>
      <c r="O39" s="84"/>
      <c r="P39" s="84"/>
      <c r="Q39" s="84"/>
      <c r="R39" s="84"/>
      <c r="S39" s="84"/>
      <c r="T39" s="84"/>
      <c r="U39" s="84"/>
      <c r="V39" s="84"/>
    </row>
    <row r="40" spans="1:22" ht="15">
      <c r="A40" s="84" t="s">
        <v>241</v>
      </c>
      <c r="B40" s="84">
        <v>46</v>
      </c>
      <c r="C40" s="84" t="s">
        <v>2738</v>
      </c>
      <c r="D40" s="84">
        <v>11</v>
      </c>
      <c r="E40" s="84" t="s">
        <v>2745</v>
      </c>
      <c r="F40" s="84">
        <v>2</v>
      </c>
      <c r="G40" s="84"/>
      <c r="H40" s="84"/>
      <c r="I40" s="84"/>
      <c r="J40" s="84"/>
      <c r="K40" s="84"/>
      <c r="L40" s="84"/>
      <c r="M40" s="84" t="s">
        <v>2754</v>
      </c>
      <c r="N40" s="84">
        <v>5</v>
      </c>
      <c r="O40" s="84"/>
      <c r="P40" s="84"/>
      <c r="Q40" s="84"/>
      <c r="R40" s="84"/>
      <c r="S40" s="84"/>
      <c r="T40" s="84"/>
      <c r="U40" s="84"/>
      <c r="V40" s="84"/>
    </row>
    <row r="41" spans="1:22" ht="15">
      <c r="A41" s="84" t="s">
        <v>2734</v>
      </c>
      <c r="B41" s="84">
        <v>29</v>
      </c>
      <c r="C41" s="84" t="s">
        <v>2739</v>
      </c>
      <c r="D41" s="84">
        <v>9</v>
      </c>
      <c r="E41" s="84" t="s">
        <v>2746</v>
      </c>
      <c r="F41" s="84">
        <v>2</v>
      </c>
      <c r="G41" s="84"/>
      <c r="H41" s="84"/>
      <c r="I41" s="84"/>
      <c r="J41" s="84"/>
      <c r="K41" s="84"/>
      <c r="L41" s="84"/>
      <c r="M41" s="84" t="s">
        <v>2755</v>
      </c>
      <c r="N41" s="84">
        <v>5</v>
      </c>
      <c r="O41" s="84"/>
      <c r="P41" s="84"/>
      <c r="Q41" s="84"/>
      <c r="R41" s="84"/>
      <c r="S41" s="84"/>
      <c r="T41" s="84"/>
      <c r="U41" s="84"/>
      <c r="V41" s="84"/>
    </row>
    <row r="42" spans="1:22" ht="15">
      <c r="A42" s="84" t="s">
        <v>255</v>
      </c>
      <c r="B42" s="84">
        <v>17</v>
      </c>
      <c r="C42" s="84" t="s">
        <v>2740</v>
      </c>
      <c r="D42" s="84">
        <v>9</v>
      </c>
      <c r="E42" s="84"/>
      <c r="F42" s="84"/>
      <c r="G42" s="84"/>
      <c r="H42" s="84"/>
      <c r="I42" s="84"/>
      <c r="J42" s="84"/>
      <c r="K42" s="84"/>
      <c r="L42" s="84"/>
      <c r="M42" s="84" t="s">
        <v>2756</v>
      </c>
      <c r="N42" s="84">
        <v>5</v>
      </c>
      <c r="O42" s="84"/>
      <c r="P42" s="84"/>
      <c r="Q42" s="84"/>
      <c r="R42" s="84"/>
      <c r="S42" s="84"/>
      <c r="T42" s="84"/>
      <c r="U42" s="84"/>
      <c r="V42" s="84"/>
    </row>
    <row r="43" spans="1:22" ht="15">
      <c r="A43" s="84" t="s">
        <v>2735</v>
      </c>
      <c r="B43" s="84">
        <v>15</v>
      </c>
      <c r="C43" s="84" t="s">
        <v>2741</v>
      </c>
      <c r="D43" s="84">
        <v>9</v>
      </c>
      <c r="E43" s="84"/>
      <c r="F43" s="84"/>
      <c r="G43" s="84"/>
      <c r="H43" s="84"/>
      <c r="I43" s="84"/>
      <c r="J43" s="84"/>
      <c r="K43" s="84"/>
      <c r="L43" s="84"/>
      <c r="M43" s="84" t="s">
        <v>2757</v>
      </c>
      <c r="N43" s="84">
        <v>5</v>
      </c>
      <c r="O43" s="84"/>
      <c r="P43" s="84"/>
      <c r="Q43" s="84"/>
      <c r="R43" s="84"/>
      <c r="S43" s="84"/>
      <c r="T43" s="84"/>
      <c r="U43" s="84"/>
      <c r="V43" s="84"/>
    </row>
    <row r="44" spans="1:22" ht="15">
      <c r="A44" s="84" t="s">
        <v>2736</v>
      </c>
      <c r="B44" s="84">
        <v>14</v>
      </c>
      <c r="C44" s="84" t="s">
        <v>251</v>
      </c>
      <c r="D44" s="84">
        <v>8</v>
      </c>
      <c r="E44" s="84"/>
      <c r="F44" s="84"/>
      <c r="G44" s="84"/>
      <c r="H44" s="84"/>
      <c r="I44" s="84"/>
      <c r="J44" s="84"/>
      <c r="K44" s="84"/>
      <c r="L44" s="84"/>
      <c r="M44" s="84" t="s">
        <v>2734</v>
      </c>
      <c r="N44" s="84">
        <v>5</v>
      </c>
      <c r="O44" s="84"/>
      <c r="P44" s="84"/>
      <c r="Q44" s="84"/>
      <c r="R44" s="84"/>
      <c r="S44" s="84"/>
      <c r="T44" s="84"/>
      <c r="U44" s="84"/>
      <c r="V44" s="84"/>
    </row>
    <row r="47" spans="1:22" ht="15" customHeight="1">
      <c r="A47" s="13" t="s">
        <v>2776</v>
      </c>
      <c r="B47" s="13" t="s">
        <v>2653</v>
      </c>
      <c r="C47" s="13" t="s">
        <v>2787</v>
      </c>
      <c r="D47" s="13" t="s">
        <v>2657</v>
      </c>
      <c r="E47" s="13" t="s">
        <v>2798</v>
      </c>
      <c r="F47" s="13" t="s">
        <v>2659</v>
      </c>
      <c r="G47" s="78" t="s">
        <v>2801</v>
      </c>
      <c r="H47" s="78" t="s">
        <v>2661</v>
      </c>
      <c r="I47" s="13" t="s">
        <v>2802</v>
      </c>
      <c r="J47" s="13" t="s">
        <v>2663</v>
      </c>
      <c r="K47" s="13" t="s">
        <v>2804</v>
      </c>
      <c r="L47" s="13" t="s">
        <v>2665</v>
      </c>
      <c r="M47" s="13" t="s">
        <v>2806</v>
      </c>
      <c r="N47" s="13" t="s">
        <v>2667</v>
      </c>
      <c r="O47" s="78" t="s">
        <v>2808</v>
      </c>
      <c r="P47" s="78" t="s">
        <v>2669</v>
      </c>
      <c r="Q47" s="78" t="s">
        <v>2809</v>
      </c>
      <c r="R47" s="78" t="s">
        <v>2671</v>
      </c>
      <c r="S47" s="78" t="s">
        <v>2810</v>
      </c>
      <c r="T47" s="78" t="s">
        <v>2673</v>
      </c>
      <c r="U47" s="13" t="s">
        <v>2811</v>
      </c>
      <c r="V47" s="13" t="s">
        <v>2674</v>
      </c>
    </row>
    <row r="48" spans="1:22" ht="15">
      <c r="A48" s="84" t="s">
        <v>2777</v>
      </c>
      <c r="B48" s="84">
        <v>6</v>
      </c>
      <c r="C48" s="84" t="s">
        <v>2788</v>
      </c>
      <c r="D48" s="84">
        <v>5</v>
      </c>
      <c r="E48" s="84" t="s">
        <v>2799</v>
      </c>
      <c r="F48" s="84">
        <v>3</v>
      </c>
      <c r="G48" s="84"/>
      <c r="H48" s="84"/>
      <c r="I48" s="84" t="s">
        <v>2803</v>
      </c>
      <c r="J48" s="84">
        <v>2</v>
      </c>
      <c r="K48" s="84" t="s">
        <v>2805</v>
      </c>
      <c r="L48" s="84">
        <v>2</v>
      </c>
      <c r="M48" s="84" t="s">
        <v>2807</v>
      </c>
      <c r="N48" s="84">
        <v>5</v>
      </c>
      <c r="O48" s="84"/>
      <c r="P48" s="84"/>
      <c r="Q48" s="84"/>
      <c r="R48" s="84"/>
      <c r="S48" s="84"/>
      <c r="T48" s="84"/>
      <c r="U48" s="84" t="s">
        <v>2812</v>
      </c>
      <c r="V48" s="84">
        <v>2</v>
      </c>
    </row>
    <row r="49" spans="1:22" ht="15">
      <c r="A49" s="84" t="s">
        <v>2778</v>
      </c>
      <c r="B49" s="84">
        <v>6</v>
      </c>
      <c r="C49" s="84" t="s">
        <v>2789</v>
      </c>
      <c r="D49" s="84">
        <v>3</v>
      </c>
      <c r="E49" s="84" t="s">
        <v>2800</v>
      </c>
      <c r="F49" s="84">
        <v>2</v>
      </c>
      <c r="G49" s="84"/>
      <c r="H49" s="84"/>
      <c r="I49" s="84"/>
      <c r="J49" s="84"/>
      <c r="K49" s="84"/>
      <c r="L49" s="84"/>
      <c r="M49" s="84" t="s">
        <v>2777</v>
      </c>
      <c r="N49" s="84">
        <v>5</v>
      </c>
      <c r="O49" s="84"/>
      <c r="P49" s="84"/>
      <c r="Q49" s="84"/>
      <c r="R49" s="84"/>
      <c r="S49" s="84"/>
      <c r="T49" s="84"/>
      <c r="U49" s="84"/>
      <c r="V49" s="84"/>
    </row>
    <row r="50" spans="1:22" ht="15">
      <c r="A50" s="84" t="s">
        <v>2779</v>
      </c>
      <c r="B50" s="84">
        <v>6</v>
      </c>
      <c r="C50" s="84" t="s">
        <v>2790</v>
      </c>
      <c r="D50" s="84">
        <v>2</v>
      </c>
      <c r="E50" s="84" t="s">
        <v>2789</v>
      </c>
      <c r="F50" s="84">
        <v>2</v>
      </c>
      <c r="G50" s="84"/>
      <c r="H50" s="84"/>
      <c r="I50" s="84"/>
      <c r="J50" s="84"/>
      <c r="K50" s="84"/>
      <c r="L50" s="84"/>
      <c r="M50" s="84" t="s">
        <v>2778</v>
      </c>
      <c r="N50" s="84">
        <v>5</v>
      </c>
      <c r="O50" s="84"/>
      <c r="P50" s="84"/>
      <c r="Q50" s="84"/>
      <c r="R50" s="84"/>
      <c r="S50" s="84"/>
      <c r="T50" s="84"/>
      <c r="U50" s="84"/>
      <c r="V50" s="84"/>
    </row>
    <row r="51" spans="1:22" ht="15">
      <c r="A51" s="84" t="s">
        <v>2780</v>
      </c>
      <c r="B51" s="84">
        <v>6</v>
      </c>
      <c r="C51" s="84" t="s">
        <v>2791</v>
      </c>
      <c r="D51" s="84">
        <v>2</v>
      </c>
      <c r="E51" s="84"/>
      <c r="F51" s="84"/>
      <c r="G51" s="84"/>
      <c r="H51" s="84"/>
      <c r="I51" s="84"/>
      <c r="J51" s="84"/>
      <c r="K51" s="84"/>
      <c r="L51" s="84"/>
      <c r="M51" s="84" t="s">
        <v>2779</v>
      </c>
      <c r="N51" s="84">
        <v>5</v>
      </c>
      <c r="O51" s="84"/>
      <c r="P51" s="84"/>
      <c r="Q51" s="84"/>
      <c r="R51" s="84"/>
      <c r="S51" s="84"/>
      <c r="T51" s="84"/>
      <c r="U51" s="84"/>
      <c r="V51" s="84"/>
    </row>
    <row r="52" spans="1:22" ht="15">
      <c r="A52" s="84" t="s">
        <v>2781</v>
      </c>
      <c r="B52" s="84">
        <v>6</v>
      </c>
      <c r="C52" s="84" t="s">
        <v>2792</v>
      </c>
      <c r="D52" s="84">
        <v>2</v>
      </c>
      <c r="E52" s="84"/>
      <c r="F52" s="84"/>
      <c r="G52" s="84"/>
      <c r="H52" s="84"/>
      <c r="I52" s="84"/>
      <c r="J52" s="84"/>
      <c r="K52" s="84"/>
      <c r="L52" s="84"/>
      <c r="M52" s="84" t="s">
        <v>2780</v>
      </c>
      <c r="N52" s="84">
        <v>5</v>
      </c>
      <c r="O52" s="84"/>
      <c r="P52" s="84"/>
      <c r="Q52" s="84"/>
      <c r="R52" s="84"/>
      <c r="S52" s="84"/>
      <c r="T52" s="84"/>
      <c r="U52" s="84"/>
      <c r="V52" s="84"/>
    </row>
    <row r="53" spans="1:22" ht="15">
      <c r="A53" s="84" t="s">
        <v>2782</v>
      </c>
      <c r="B53" s="84">
        <v>6</v>
      </c>
      <c r="C53" s="84" t="s">
        <v>2793</v>
      </c>
      <c r="D53" s="84">
        <v>2</v>
      </c>
      <c r="E53" s="84"/>
      <c r="F53" s="84"/>
      <c r="G53" s="84"/>
      <c r="H53" s="84"/>
      <c r="I53" s="84"/>
      <c r="J53" s="84"/>
      <c r="K53" s="84"/>
      <c r="L53" s="84"/>
      <c r="M53" s="84" t="s">
        <v>2781</v>
      </c>
      <c r="N53" s="84">
        <v>5</v>
      </c>
      <c r="O53" s="84"/>
      <c r="P53" s="84"/>
      <c r="Q53" s="84"/>
      <c r="R53" s="84"/>
      <c r="S53" s="84"/>
      <c r="T53" s="84"/>
      <c r="U53" s="84"/>
      <c r="V53" s="84"/>
    </row>
    <row r="54" spans="1:22" ht="15">
      <c r="A54" s="84" t="s">
        <v>2783</v>
      </c>
      <c r="B54" s="84">
        <v>6</v>
      </c>
      <c r="C54" s="84" t="s">
        <v>2794</v>
      </c>
      <c r="D54" s="84">
        <v>2</v>
      </c>
      <c r="E54" s="84"/>
      <c r="F54" s="84"/>
      <c r="G54" s="84"/>
      <c r="H54" s="84"/>
      <c r="I54" s="84"/>
      <c r="J54" s="84"/>
      <c r="K54" s="84"/>
      <c r="L54" s="84"/>
      <c r="M54" s="84" t="s">
        <v>2782</v>
      </c>
      <c r="N54" s="84">
        <v>5</v>
      </c>
      <c r="O54" s="84"/>
      <c r="P54" s="84"/>
      <c r="Q54" s="84"/>
      <c r="R54" s="84"/>
      <c r="S54" s="84"/>
      <c r="T54" s="84"/>
      <c r="U54" s="84"/>
      <c r="V54" s="84"/>
    </row>
    <row r="55" spans="1:22" ht="15">
      <c r="A55" s="84" t="s">
        <v>2784</v>
      </c>
      <c r="B55" s="84">
        <v>6</v>
      </c>
      <c r="C55" s="84" t="s">
        <v>2795</v>
      </c>
      <c r="D55" s="84">
        <v>2</v>
      </c>
      <c r="E55" s="84"/>
      <c r="F55" s="84"/>
      <c r="G55" s="84"/>
      <c r="H55" s="84"/>
      <c r="I55" s="84"/>
      <c r="J55" s="84"/>
      <c r="K55" s="84"/>
      <c r="L55" s="84"/>
      <c r="M55" s="84" t="s">
        <v>2783</v>
      </c>
      <c r="N55" s="84">
        <v>5</v>
      </c>
      <c r="O55" s="84"/>
      <c r="P55" s="84"/>
      <c r="Q55" s="84"/>
      <c r="R55" s="84"/>
      <c r="S55" s="84"/>
      <c r="T55" s="84"/>
      <c r="U55" s="84"/>
      <c r="V55" s="84"/>
    </row>
    <row r="56" spans="1:22" ht="15">
      <c r="A56" s="84" t="s">
        <v>2785</v>
      </c>
      <c r="B56" s="84">
        <v>6</v>
      </c>
      <c r="C56" s="84" t="s">
        <v>2796</v>
      </c>
      <c r="D56" s="84">
        <v>2</v>
      </c>
      <c r="E56" s="84"/>
      <c r="F56" s="84"/>
      <c r="G56" s="84"/>
      <c r="H56" s="84"/>
      <c r="I56" s="84"/>
      <c r="J56" s="84"/>
      <c r="K56" s="84"/>
      <c r="L56" s="84"/>
      <c r="M56" s="84" t="s">
        <v>2784</v>
      </c>
      <c r="N56" s="84">
        <v>5</v>
      </c>
      <c r="O56" s="84"/>
      <c r="P56" s="84"/>
      <c r="Q56" s="84"/>
      <c r="R56" s="84"/>
      <c r="S56" s="84"/>
      <c r="T56" s="84"/>
      <c r="U56" s="84"/>
      <c r="V56" s="84"/>
    </row>
    <row r="57" spans="1:22" ht="15">
      <c r="A57" s="84" t="s">
        <v>2786</v>
      </c>
      <c r="B57" s="84">
        <v>6</v>
      </c>
      <c r="C57" s="84" t="s">
        <v>2797</v>
      </c>
      <c r="D57" s="84">
        <v>2</v>
      </c>
      <c r="E57" s="84"/>
      <c r="F57" s="84"/>
      <c r="G57" s="84"/>
      <c r="H57" s="84"/>
      <c r="I57" s="84"/>
      <c r="J57" s="84"/>
      <c r="K57" s="84"/>
      <c r="L57" s="84"/>
      <c r="M57" s="84" t="s">
        <v>2785</v>
      </c>
      <c r="N57" s="84">
        <v>5</v>
      </c>
      <c r="O57" s="84"/>
      <c r="P57" s="84"/>
      <c r="Q57" s="84"/>
      <c r="R57" s="84"/>
      <c r="S57" s="84"/>
      <c r="T57" s="84"/>
      <c r="U57" s="84"/>
      <c r="V57" s="84"/>
    </row>
    <row r="60" spans="1:22" ht="15" customHeight="1">
      <c r="A60" s="13" t="s">
        <v>2818</v>
      </c>
      <c r="B60" s="13" t="s">
        <v>2653</v>
      </c>
      <c r="C60" s="13" t="s">
        <v>2820</v>
      </c>
      <c r="D60" s="13" t="s">
        <v>2657</v>
      </c>
      <c r="E60" s="13" t="s">
        <v>2821</v>
      </c>
      <c r="F60" s="13" t="s">
        <v>2659</v>
      </c>
      <c r="G60" s="13" t="s">
        <v>2824</v>
      </c>
      <c r="H60" s="13" t="s">
        <v>2661</v>
      </c>
      <c r="I60" s="13" t="s">
        <v>2826</v>
      </c>
      <c r="J60" s="13" t="s">
        <v>2663</v>
      </c>
      <c r="K60" s="13" t="s">
        <v>2828</v>
      </c>
      <c r="L60" s="13" t="s">
        <v>2665</v>
      </c>
      <c r="M60" s="13" t="s">
        <v>2830</v>
      </c>
      <c r="N60" s="13" t="s">
        <v>2667</v>
      </c>
      <c r="O60" s="13" t="s">
        <v>2832</v>
      </c>
      <c r="P60" s="13" t="s">
        <v>2669</v>
      </c>
      <c r="Q60" s="13" t="s">
        <v>2834</v>
      </c>
      <c r="R60" s="13" t="s">
        <v>2671</v>
      </c>
      <c r="S60" s="78" t="s">
        <v>2836</v>
      </c>
      <c r="T60" s="78" t="s">
        <v>2673</v>
      </c>
      <c r="U60" s="13" t="s">
        <v>2838</v>
      </c>
      <c r="V60" s="13" t="s">
        <v>2674</v>
      </c>
    </row>
    <row r="61" spans="1:22" ht="15">
      <c r="A61" s="78" t="s">
        <v>241</v>
      </c>
      <c r="B61" s="78">
        <v>29</v>
      </c>
      <c r="C61" s="78" t="s">
        <v>241</v>
      </c>
      <c r="D61" s="78">
        <v>13</v>
      </c>
      <c r="E61" s="78" t="s">
        <v>241</v>
      </c>
      <c r="F61" s="78">
        <v>2</v>
      </c>
      <c r="G61" s="78" t="s">
        <v>274</v>
      </c>
      <c r="H61" s="78">
        <v>1</v>
      </c>
      <c r="I61" s="78" t="s">
        <v>241</v>
      </c>
      <c r="J61" s="78">
        <v>4</v>
      </c>
      <c r="K61" s="78" t="s">
        <v>241</v>
      </c>
      <c r="L61" s="78">
        <v>3</v>
      </c>
      <c r="M61" s="78" t="s">
        <v>241</v>
      </c>
      <c r="N61" s="78">
        <v>1</v>
      </c>
      <c r="O61" s="78" t="s">
        <v>241</v>
      </c>
      <c r="P61" s="78">
        <v>1</v>
      </c>
      <c r="Q61" s="78" t="s">
        <v>241</v>
      </c>
      <c r="R61" s="78">
        <v>1</v>
      </c>
      <c r="S61" s="78"/>
      <c r="T61" s="78"/>
      <c r="U61" s="78" t="s">
        <v>283</v>
      </c>
      <c r="V61" s="78">
        <v>1</v>
      </c>
    </row>
    <row r="62" spans="1:22" ht="15">
      <c r="A62" s="78" t="s">
        <v>255</v>
      </c>
      <c r="B62" s="78">
        <v>8</v>
      </c>
      <c r="C62" s="78" t="s">
        <v>255</v>
      </c>
      <c r="D62" s="78">
        <v>8</v>
      </c>
      <c r="E62" s="78" t="s">
        <v>273</v>
      </c>
      <c r="F62" s="78">
        <v>1</v>
      </c>
      <c r="G62" s="78"/>
      <c r="H62" s="78"/>
      <c r="I62" s="78" t="s">
        <v>251</v>
      </c>
      <c r="J62" s="78">
        <v>1</v>
      </c>
      <c r="K62" s="78"/>
      <c r="L62" s="78"/>
      <c r="M62" s="78"/>
      <c r="N62" s="78"/>
      <c r="O62" s="78"/>
      <c r="P62" s="78"/>
      <c r="Q62" s="78"/>
      <c r="R62" s="78"/>
      <c r="S62" s="78"/>
      <c r="T62" s="78"/>
      <c r="U62" s="78"/>
      <c r="V62" s="78"/>
    </row>
    <row r="63" spans="1:22" ht="15">
      <c r="A63" s="78" t="s">
        <v>251</v>
      </c>
      <c r="B63" s="78">
        <v>7</v>
      </c>
      <c r="C63" s="78" t="s">
        <v>251</v>
      </c>
      <c r="D63" s="78">
        <v>6</v>
      </c>
      <c r="E63" s="78"/>
      <c r="F63" s="78"/>
      <c r="G63" s="78"/>
      <c r="H63" s="78"/>
      <c r="I63" s="78"/>
      <c r="J63" s="78"/>
      <c r="K63" s="78"/>
      <c r="L63" s="78"/>
      <c r="M63" s="78"/>
      <c r="N63" s="78"/>
      <c r="O63" s="78"/>
      <c r="P63" s="78"/>
      <c r="Q63" s="78"/>
      <c r="R63" s="78"/>
      <c r="S63" s="78"/>
      <c r="T63" s="78"/>
      <c r="U63" s="78"/>
      <c r="V63" s="78"/>
    </row>
    <row r="64" spans="1:22" ht="15">
      <c r="A64" s="78" t="s">
        <v>369</v>
      </c>
      <c r="B64" s="78">
        <v>4</v>
      </c>
      <c r="C64" s="78" t="s">
        <v>245</v>
      </c>
      <c r="D64" s="78">
        <v>4</v>
      </c>
      <c r="E64" s="78"/>
      <c r="F64" s="78"/>
      <c r="G64" s="78"/>
      <c r="H64" s="78"/>
      <c r="I64" s="78"/>
      <c r="J64" s="78"/>
      <c r="K64" s="78"/>
      <c r="L64" s="78"/>
      <c r="M64" s="78"/>
      <c r="N64" s="78"/>
      <c r="O64" s="78"/>
      <c r="P64" s="78"/>
      <c r="Q64" s="78"/>
      <c r="R64" s="78"/>
      <c r="S64" s="78"/>
      <c r="T64" s="78"/>
      <c r="U64" s="78"/>
      <c r="V64" s="78"/>
    </row>
    <row r="65" spans="1:22" ht="15">
      <c r="A65" s="78" t="s">
        <v>351</v>
      </c>
      <c r="B65" s="78">
        <v>4</v>
      </c>
      <c r="C65" s="78" t="s">
        <v>351</v>
      </c>
      <c r="D65" s="78">
        <v>4</v>
      </c>
      <c r="E65" s="78"/>
      <c r="F65" s="78"/>
      <c r="G65" s="78"/>
      <c r="H65" s="78"/>
      <c r="I65" s="78"/>
      <c r="J65" s="78"/>
      <c r="K65" s="78"/>
      <c r="L65" s="78"/>
      <c r="M65" s="78"/>
      <c r="N65" s="78"/>
      <c r="O65" s="78"/>
      <c r="P65" s="78"/>
      <c r="Q65" s="78"/>
      <c r="R65" s="78"/>
      <c r="S65" s="78"/>
      <c r="T65" s="78"/>
      <c r="U65" s="78"/>
      <c r="V65" s="78"/>
    </row>
    <row r="66" spans="1:22" ht="15">
      <c r="A66" s="78" t="s">
        <v>245</v>
      </c>
      <c r="B66" s="78">
        <v>4</v>
      </c>
      <c r="C66" s="78" t="s">
        <v>369</v>
      </c>
      <c r="D66" s="78">
        <v>4</v>
      </c>
      <c r="E66" s="78"/>
      <c r="F66" s="78"/>
      <c r="G66" s="78"/>
      <c r="H66" s="78"/>
      <c r="I66" s="78"/>
      <c r="J66" s="78"/>
      <c r="K66" s="78"/>
      <c r="L66" s="78"/>
      <c r="M66" s="78"/>
      <c r="N66" s="78"/>
      <c r="O66" s="78"/>
      <c r="P66" s="78"/>
      <c r="Q66" s="78"/>
      <c r="R66" s="78"/>
      <c r="S66" s="78"/>
      <c r="T66" s="78"/>
      <c r="U66" s="78"/>
      <c r="V66" s="78"/>
    </row>
    <row r="67" spans="1:22" ht="15">
      <c r="A67" s="78" t="s">
        <v>396</v>
      </c>
      <c r="B67" s="78">
        <v>2</v>
      </c>
      <c r="C67" s="78" t="s">
        <v>309</v>
      </c>
      <c r="D67" s="78">
        <v>2</v>
      </c>
      <c r="E67" s="78"/>
      <c r="F67" s="78"/>
      <c r="G67" s="78"/>
      <c r="H67" s="78"/>
      <c r="I67" s="78"/>
      <c r="J67" s="78"/>
      <c r="K67" s="78"/>
      <c r="L67" s="78"/>
      <c r="M67" s="78"/>
      <c r="N67" s="78"/>
      <c r="O67" s="78"/>
      <c r="P67" s="78"/>
      <c r="Q67" s="78"/>
      <c r="R67" s="78"/>
      <c r="S67" s="78"/>
      <c r="T67" s="78"/>
      <c r="U67" s="78"/>
      <c r="V67" s="78"/>
    </row>
    <row r="68" spans="1:22" ht="15">
      <c r="A68" s="78" t="s">
        <v>370</v>
      </c>
      <c r="B68" s="78">
        <v>2</v>
      </c>
      <c r="C68" s="78" t="s">
        <v>337</v>
      </c>
      <c r="D68" s="78">
        <v>2</v>
      </c>
      <c r="E68" s="78"/>
      <c r="F68" s="78"/>
      <c r="G68" s="78"/>
      <c r="H68" s="78"/>
      <c r="I68" s="78"/>
      <c r="J68" s="78"/>
      <c r="K68" s="78"/>
      <c r="L68" s="78"/>
      <c r="M68" s="78"/>
      <c r="N68" s="78"/>
      <c r="O68" s="78"/>
      <c r="P68" s="78"/>
      <c r="Q68" s="78"/>
      <c r="R68" s="78"/>
      <c r="S68" s="78"/>
      <c r="T68" s="78"/>
      <c r="U68" s="78"/>
      <c r="V68" s="78"/>
    </row>
    <row r="69" spans="1:22" ht="15">
      <c r="A69" s="78" t="s">
        <v>337</v>
      </c>
      <c r="B69" s="78">
        <v>2</v>
      </c>
      <c r="C69" s="78" t="s">
        <v>339</v>
      </c>
      <c r="D69" s="78">
        <v>2</v>
      </c>
      <c r="E69" s="78"/>
      <c r="F69" s="78"/>
      <c r="G69" s="78"/>
      <c r="H69" s="78"/>
      <c r="I69" s="78"/>
      <c r="J69" s="78"/>
      <c r="K69" s="78"/>
      <c r="L69" s="78"/>
      <c r="M69" s="78"/>
      <c r="N69" s="78"/>
      <c r="O69" s="78"/>
      <c r="P69" s="78"/>
      <c r="Q69" s="78"/>
      <c r="R69" s="78"/>
      <c r="S69" s="78"/>
      <c r="T69" s="78"/>
      <c r="U69" s="78"/>
      <c r="V69" s="78"/>
    </row>
    <row r="70" spans="1:22" ht="15">
      <c r="A70" s="78" t="s">
        <v>366</v>
      </c>
      <c r="B70" s="78">
        <v>2</v>
      </c>
      <c r="C70" s="78" t="s">
        <v>352</v>
      </c>
      <c r="D70" s="78">
        <v>2</v>
      </c>
      <c r="E70" s="78"/>
      <c r="F70" s="78"/>
      <c r="G70" s="78"/>
      <c r="H70" s="78"/>
      <c r="I70" s="78"/>
      <c r="J70" s="78"/>
      <c r="K70" s="78"/>
      <c r="L70" s="78"/>
      <c r="M70" s="78"/>
      <c r="N70" s="78"/>
      <c r="O70" s="78"/>
      <c r="P70" s="78"/>
      <c r="Q70" s="78"/>
      <c r="R70" s="78"/>
      <c r="S70" s="78"/>
      <c r="T70" s="78"/>
      <c r="U70" s="78"/>
      <c r="V70" s="78"/>
    </row>
    <row r="73" spans="1:22" ht="15" customHeight="1">
      <c r="A73" s="13" t="s">
        <v>2819</v>
      </c>
      <c r="B73" s="13" t="s">
        <v>2653</v>
      </c>
      <c r="C73" s="13" t="s">
        <v>2822</v>
      </c>
      <c r="D73" s="13" t="s">
        <v>2657</v>
      </c>
      <c r="E73" s="13" t="s">
        <v>2823</v>
      </c>
      <c r="F73" s="13" t="s">
        <v>2659</v>
      </c>
      <c r="G73" s="13" t="s">
        <v>2825</v>
      </c>
      <c r="H73" s="13" t="s">
        <v>2661</v>
      </c>
      <c r="I73" s="13" t="s">
        <v>2827</v>
      </c>
      <c r="J73" s="13" t="s">
        <v>2663</v>
      </c>
      <c r="K73" s="13" t="s">
        <v>2829</v>
      </c>
      <c r="L73" s="13" t="s">
        <v>2665</v>
      </c>
      <c r="M73" s="13" t="s">
        <v>2831</v>
      </c>
      <c r="N73" s="13" t="s">
        <v>2667</v>
      </c>
      <c r="O73" s="13" t="s">
        <v>2833</v>
      </c>
      <c r="P73" s="13" t="s">
        <v>2669</v>
      </c>
      <c r="Q73" s="13" t="s">
        <v>2835</v>
      </c>
      <c r="R73" s="13" t="s">
        <v>2671</v>
      </c>
      <c r="S73" s="13" t="s">
        <v>2837</v>
      </c>
      <c r="T73" s="13" t="s">
        <v>2673</v>
      </c>
      <c r="U73" s="13" t="s">
        <v>2839</v>
      </c>
      <c r="V73" s="13" t="s">
        <v>2674</v>
      </c>
    </row>
    <row r="74" spans="1:22" ht="15">
      <c r="A74" s="78" t="s">
        <v>241</v>
      </c>
      <c r="B74" s="78">
        <v>17</v>
      </c>
      <c r="C74" s="78" t="s">
        <v>255</v>
      </c>
      <c r="D74" s="78">
        <v>4</v>
      </c>
      <c r="E74" s="78" t="s">
        <v>245</v>
      </c>
      <c r="F74" s="78">
        <v>4</v>
      </c>
      <c r="G74" s="78" t="s">
        <v>292</v>
      </c>
      <c r="H74" s="78">
        <v>1</v>
      </c>
      <c r="I74" s="78" t="s">
        <v>251</v>
      </c>
      <c r="J74" s="78">
        <v>2</v>
      </c>
      <c r="K74" s="78" t="s">
        <v>255</v>
      </c>
      <c r="L74" s="78">
        <v>2</v>
      </c>
      <c r="M74" s="78" t="s">
        <v>241</v>
      </c>
      <c r="N74" s="78">
        <v>5</v>
      </c>
      <c r="O74" s="78" t="s">
        <v>280</v>
      </c>
      <c r="P74" s="78">
        <v>1</v>
      </c>
      <c r="Q74" s="78" t="s">
        <v>304</v>
      </c>
      <c r="R74" s="78">
        <v>1</v>
      </c>
      <c r="S74" s="78" t="s">
        <v>241</v>
      </c>
      <c r="T74" s="78">
        <v>2</v>
      </c>
      <c r="U74" s="78" t="s">
        <v>282</v>
      </c>
      <c r="V74" s="78">
        <v>1</v>
      </c>
    </row>
    <row r="75" spans="1:22" ht="15">
      <c r="A75" s="78" t="s">
        <v>255</v>
      </c>
      <c r="B75" s="78">
        <v>6</v>
      </c>
      <c r="C75" s="78" t="s">
        <v>315</v>
      </c>
      <c r="D75" s="78">
        <v>4</v>
      </c>
      <c r="E75" s="78" t="s">
        <v>276</v>
      </c>
      <c r="F75" s="78">
        <v>3</v>
      </c>
      <c r="G75" s="78" t="s">
        <v>291</v>
      </c>
      <c r="H75" s="78">
        <v>1</v>
      </c>
      <c r="I75" s="78" t="s">
        <v>241</v>
      </c>
      <c r="J75" s="78">
        <v>1</v>
      </c>
      <c r="K75" s="78" t="s">
        <v>310</v>
      </c>
      <c r="L75" s="78">
        <v>1</v>
      </c>
      <c r="M75" s="78" t="s">
        <v>249</v>
      </c>
      <c r="N75" s="78">
        <v>5</v>
      </c>
      <c r="O75" s="78" t="s">
        <v>279</v>
      </c>
      <c r="P75" s="78">
        <v>1</v>
      </c>
      <c r="Q75" s="78" t="s">
        <v>303</v>
      </c>
      <c r="R75" s="78">
        <v>1</v>
      </c>
      <c r="S75" s="78" t="s">
        <v>242</v>
      </c>
      <c r="T75" s="78">
        <v>1</v>
      </c>
      <c r="U75" s="78" t="s">
        <v>241</v>
      </c>
      <c r="V75" s="78">
        <v>1</v>
      </c>
    </row>
    <row r="76" spans="1:22" ht="15">
      <c r="A76" s="78" t="s">
        <v>315</v>
      </c>
      <c r="B76" s="78">
        <v>6</v>
      </c>
      <c r="C76" s="78" t="s">
        <v>241</v>
      </c>
      <c r="D76" s="78">
        <v>3</v>
      </c>
      <c r="E76" s="78" t="s">
        <v>241</v>
      </c>
      <c r="F76" s="78">
        <v>3</v>
      </c>
      <c r="G76" s="78" t="s">
        <v>290</v>
      </c>
      <c r="H76" s="78">
        <v>1</v>
      </c>
      <c r="I76" s="78" t="s">
        <v>381</v>
      </c>
      <c r="J76" s="78">
        <v>1</v>
      </c>
      <c r="K76" s="78" t="s">
        <v>309</v>
      </c>
      <c r="L76" s="78">
        <v>1</v>
      </c>
      <c r="M76" s="78"/>
      <c r="N76" s="78"/>
      <c r="O76" s="78" t="s">
        <v>278</v>
      </c>
      <c r="P76" s="78">
        <v>1</v>
      </c>
      <c r="Q76" s="78"/>
      <c r="R76" s="78"/>
      <c r="S76" s="78" t="s">
        <v>301</v>
      </c>
      <c r="T76" s="78">
        <v>1</v>
      </c>
      <c r="U76" s="78"/>
      <c r="V76" s="78"/>
    </row>
    <row r="77" spans="1:22" ht="15">
      <c r="A77" s="78" t="s">
        <v>249</v>
      </c>
      <c r="B77" s="78">
        <v>6</v>
      </c>
      <c r="C77" s="78" t="s">
        <v>277</v>
      </c>
      <c r="D77" s="78">
        <v>2</v>
      </c>
      <c r="E77" s="78" t="s">
        <v>316</v>
      </c>
      <c r="F77" s="78">
        <v>1</v>
      </c>
      <c r="G77" s="78" t="s">
        <v>289</v>
      </c>
      <c r="H77" s="78">
        <v>1</v>
      </c>
      <c r="I77" s="78" t="s">
        <v>328</v>
      </c>
      <c r="J77" s="78">
        <v>1</v>
      </c>
      <c r="K77" s="78" t="s">
        <v>281</v>
      </c>
      <c r="L77" s="78">
        <v>1</v>
      </c>
      <c r="M77" s="78"/>
      <c r="N77" s="78"/>
      <c r="O77" s="78" t="s">
        <v>277</v>
      </c>
      <c r="P77" s="78">
        <v>1</v>
      </c>
      <c r="Q77" s="78"/>
      <c r="R77" s="78"/>
      <c r="S77" s="78" t="s">
        <v>300</v>
      </c>
      <c r="T77" s="78">
        <v>1</v>
      </c>
      <c r="U77" s="78"/>
      <c r="V77" s="78"/>
    </row>
    <row r="78" spans="1:22" ht="15">
      <c r="A78" s="78" t="s">
        <v>251</v>
      </c>
      <c r="B78" s="78">
        <v>4</v>
      </c>
      <c r="C78" s="78" t="s">
        <v>316</v>
      </c>
      <c r="D78" s="78">
        <v>2</v>
      </c>
      <c r="E78" s="78" t="s">
        <v>2746</v>
      </c>
      <c r="F78" s="78">
        <v>1</v>
      </c>
      <c r="G78" s="78" t="s">
        <v>288</v>
      </c>
      <c r="H78" s="78">
        <v>1</v>
      </c>
      <c r="I78" s="78" t="s">
        <v>327</v>
      </c>
      <c r="J78" s="78">
        <v>1</v>
      </c>
      <c r="K78" s="78" t="s">
        <v>254</v>
      </c>
      <c r="L78" s="78">
        <v>1</v>
      </c>
      <c r="M78" s="78"/>
      <c r="N78" s="78"/>
      <c r="O78" s="78"/>
      <c r="P78" s="78"/>
      <c r="Q78" s="78"/>
      <c r="R78" s="78"/>
      <c r="S78" s="78"/>
      <c r="T78" s="78"/>
      <c r="U78" s="78"/>
      <c r="V78" s="78"/>
    </row>
    <row r="79" spans="1:22" ht="15">
      <c r="A79" s="78" t="s">
        <v>245</v>
      </c>
      <c r="B79" s="78">
        <v>4</v>
      </c>
      <c r="C79" s="78" t="s">
        <v>251</v>
      </c>
      <c r="D79" s="78">
        <v>2</v>
      </c>
      <c r="E79" s="78" t="s">
        <v>272</v>
      </c>
      <c r="F79" s="78">
        <v>1</v>
      </c>
      <c r="G79" s="78" t="s">
        <v>287</v>
      </c>
      <c r="H79" s="78">
        <v>1</v>
      </c>
      <c r="I79" s="78"/>
      <c r="J79" s="78"/>
      <c r="K79" s="78"/>
      <c r="L79" s="78"/>
      <c r="M79" s="78"/>
      <c r="N79" s="78"/>
      <c r="O79" s="78"/>
      <c r="P79" s="78"/>
      <c r="Q79" s="78"/>
      <c r="R79" s="78"/>
      <c r="S79" s="78"/>
      <c r="T79" s="78"/>
      <c r="U79" s="78"/>
      <c r="V79" s="78"/>
    </row>
    <row r="80" spans="1:22" ht="15">
      <c r="A80" s="78" t="s">
        <v>328</v>
      </c>
      <c r="B80" s="78">
        <v>3</v>
      </c>
      <c r="C80" s="78" t="s">
        <v>328</v>
      </c>
      <c r="D80" s="78">
        <v>2</v>
      </c>
      <c r="E80" s="78" t="s">
        <v>271</v>
      </c>
      <c r="F80" s="78">
        <v>1</v>
      </c>
      <c r="G80" s="78" t="s">
        <v>275</v>
      </c>
      <c r="H80" s="78">
        <v>1</v>
      </c>
      <c r="I80" s="78"/>
      <c r="J80" s="78"/>
      <c r="K80" s="78"/>
      <c r="L80" s="78"/>
      <c r="M80" s="78"/>
      <c r="N80" s="78"/>
      <c r="O80" s="78"/>
      <c r="P80" s="78"/>
      <c r="Q80" s="78"/>
      <c r="R80" s="78"/>
      <c r="S80" s="78"/>
      <c r="T80" s="78"/>
      <c r="U80" s="78"/>
      <c r="V80" s="78"/>
    </row>
    <row r="81" spans="1:22" ht="15">
      <c r="A81" s="78" t="s">
        <v>277</v>
      </c>
      <c r="B81" s="78">
        <v>3</v>
      </c>
      <c r="C81" s="78" t="s">
        <v>243</v>
      </c>
      <c r="D81" s="78">
        <v>2</v>
      </c>
      <c r="E81" s="78" t="s">
        <v>270</v>
      </c>
      <c r="F81" s="78">
        <v>1</v>
      </c>
      <c r="G81" s="78" t="s">
        <v>286</v>
      </c>
      <c r="H81" s="78">
        <v>1</v>
      </c>
      <c r="I81" s="78"/>
      <c r="J81" s="78"/>
      <c r="K81" s="78"/>
      <c r="L81" s="78"/>
      <c r="M81" s="78"/>
      <c r="N81" s="78"/>
      <c r="O81" s="78"/>
      <c r="P81" s="78"/>
      <c r="Q81" s="78"/>
      <c r="R81" s="78"/>
      <c r="S81" s="78"/>
      <c r="T81" s="78"/>
      <c r="U81" s="78"/>
      <c r="V81" s="78"/>
    </row>
    <row r="82" spans="1:22" ht="15">
      <c r="A82" s="78" t="s">
        <v>316</v>
      </c>
      <c r="B82" s="78">
        <v>3</v>
      </c>
      <c r="C82" s="78" t="s">
        <v>295</v>
      </c>
      <c r="D82" s="78">
        <v>2</v>
      </c>
      <c r="E82" s="78" t="s">
        <v>275</v>
      </c>
      <c r="F82" s="78">
        <v>1</v>
      </c>
      <c r="G82" s="78" t="s">
        <v>285</v>
      </c>
      <c r="H82" s="78">
        <v>1</v>
      </c>
      <c r="I82" s="78"/>
      <c r="J82" s="78"/>
      <c r="K82" s="78"/>
      <c r="L82" s="78"/>
      <c r="M82" s="78"/>
      <c r="N82" s="78"/>
      <c r="O82" s="78"/>
      <c r="P82" s="78"/>
      <c r="Q82" s="78"/>
      <c r="R82" s="78"/>
      <c r="S82" s="78"/>
      <c r="T82" s="78"/>
      <c r="U82" s="78"/>
      <c r="V82" s="78"/>
    </row>
    <row r="83" spans="1:22" ht="15">
      <c r="A83" s="78" t="s">
        <v>276</v>
      </c>
      <c r="B83" s="78">
        <v>3</v>
      </c>
      <c r="C83" s="78" t="s">
        <v>394</v>
      </c>
      <c r="D83" s="78">
        <v>2</v>
      </c>
      <c r="E83" s="78" t="s">
        <v>269</v>
      </c>
      <c r="F83" s="78">
        <v>1</v>
      </c>
      <c r="G83" s="78" t="s">
        <v>284</v>
      </c>
      <c r="H83" s="78">
        <v>1</v>
      </c>
      <c r="I83" s="78"/>
      <c r="J83" s="78"/>
      <c r="K83" s="78"/>
      <c r="L83" s="78"/>
      <c r="M83" s="78"/>
      <c r="N83" s="78"/>
      <c r="O83" s="78"/>
      <c r="P83" s="78"/>
      <c r="Q83" s="78"/>
      <c r="R83" s="78"/>
      <c r="S83" s="78"/>
      <c r="T83" s="78"/>
      <c r="U83" s="78"/>
      <c r="V83" s="78"/>
    </row>
    <row r="86" spans="1:22" ht="15" customHeight="1">
      <c r="A86" s="13" t="s">
        <v>2855</v>
      </c>
      <c r="B86" s="13" t="s">
        <v>2653</v>
      </c>
      <c r="C86" s="13" t="s">
        <v>2856</v>
      </c>
      <c r="D86" s="13" t="s">
        <v>2657</v>
      </c>
      <c r="E86" s="13" t="s">
        <v>2857</v>
      </c>
      <c r="F86" s="13" t="s">
        <v>2659</v>
      </c>
      <c r="G86" s="13" t="s">
        <v>2858</v>
      </c>
      <c r="H86" s="13" t="s">
        <v>2661</v>
      </c>
      <c r="I86" s="13" t="s">
        <v>2859</v>
      </c>
      <c r="J86" s="13" t="s">
        <v>2663</v>
      </c>
      <c r="K86" s="13" t="s">
        <v>2860</v>
      </c>
      <c r="L86" s="13" t="s">
        <v>2665</v>
      </c>
      <c r="M86" s="13" t="s">
        <v>2861</v>
      </c>
      <c r="N86" s="13" t="s">
        <v>2667</v>
      </c>
      <c r="O86" s="13" t="s">
        <v>2862</v>
      </c>
      <c r="P86" s="13" t="s">
        <v>2669</v>
      </c>
      <c r="Q86" s="13" t="s">
        <v>2863</v>
      </c>
      <c r="R86" s="13" t="s">
        <v>2671</v>
      </c>
      <c r="S86" s="13" t="s">
        <v>2864</v>
      </c>
      <c r="T86" s="13" t="s">
        <v>2673</v>
      </c>
      <c r="U86" s="13" t="s">
        <v>2865</v>
      </c>
      <c r="V86" s="13" t="s">
        <v>2674</v>
      </c>
    </row>
    <row r="87" spans="1:22" ht="15">
      <c r="A87" s="114" t="s">
        <v>314</v>
      </c>
      <c r="B87" s="78">
        <v>1051160</v>
      </c>
      <c r="C87" s="114" t="s">
        <v>314</v>
      </c>
      <c r="D87" s="78">
        <v>1051160</v>
      </c>
      <c r="E87" s="114" t="s">
        <v>265</v>
      </c>
      <c r="F87" s="78">
        <v>135930</v>
      </c>
      <c r="G87" s="114" t="s">
        <v>275</v>
      </c>
      <c r="H87" s="78">
        <v>167099</v>
      </c>
      <c r="I87" s="114" t="s">
        <v>247</v>
      </c>
      <c r="J87" s="78">
        <v>234953</v>
      </c>
      <c r="K87" s="114" t="s">
        <v>255</v>
      </c>
      <c r="L87" s="78">
        <v>52866</v>
      </c>
      <c r="M87" s="114" t="s">
        <v>249</v>
      </c>
      <c r="N87" s="78">
        <v>33728</v>
      </c>
      <c r="O87" s="114" t="s">
        <v>280</v>
      </c>
      <c r="P87" s="78">
        <v>44048</v>
      </c>
      <c r="Q87" s="114" t="s">
        <v>243</v>
      </c>
      <c r="R87" s="78">
        <v>71607</v>
      </c>
      <c r="S87" s="114" t="s">
        <v>242</v>
      </c>
      <c r="T87" s="78">
        <v>325</v>
      </c>
      <c r="U87" s="114" t="s">
        <v>282</v>
      </c>
      <c r="V87" s="78">
        <v>109763</v>
      </c>
    </row>
    <row r="88" spans="1:22" ht="15">
      <c r="A88" s="114" t="s">
        <v>247</v>
      </c>
      <c r="B88" s="78">
        <v>234953</v>
      </c>
      <c r="C88" s="114" t="s">
        <v>337</v>
      </c>
      <c r="D88" s="78">
        <v>225271</v>
      </c>
      <c r="E88" s="114" t="s">
        <v>263</v>
      </c>
      <c r="F88" s="78">
        <v>55743</v>
      </c>
      <c r="G88" s="114" t="s">
        <v>286</v>
      </c>
      <c r="H88" s="78">
        <v>71229</v>
      </c>
      <c r="I88" s="114" t="s">
        <v>327</v>
      </c>
      <c r="J88" s="78">
        <v>44780</v>
      </c>
      <c r="K88" s="114" t="s">
        <v>309</v>
      </c>
      <c r="L88" s="78">
        <v>35358</v>
      </c>
      <c r="M88" s="114" t="s">
        <v>221</v>
      </c>
      <c r="N88" s="78">
        <v>20527</v>
      </c>
      <c r="O88" s="114" t="s">
        <v>279</v>
      </c>
      <c r="P88" s="78">
        <v>27636</v>
      </c>
      <c r="Q88" s="114" t="s">
        <v>303</v>
      </c>
      <c r="R88" s="78">
        <v>27141</v>
      </c>
      <c r="S88" s="114" t="s">
        <v>301</v>
      </c>
      <c r="T88" s="78">
        <v>135</v>
      </c>
      <c r="U88" s="114" t="s">
        <v>232</v>
      </c>
      <c r="V88" s="78">
        <v>37799</v>
      </c>
    </row>
    <row r="89" spans="1:22" ht="15">
      <c r="A89" s="114" t="s">
        <v>337</v>
      </c>
      <c r="B89" s="78">
        <v>225271</v>
      </c>
      <c r="C89" s="114" t="s">
        <v>373</v>
      </c>
      <c r="D89" s="78">
        <v>139746</v>
      </c>
      <c r="E89" s="114" t="s">
        <v>273</v>
      </c>
      <c r="F89" s="78">
        <v>45937</v>
      </c>
      <c r="G89" s="114" t="s">
        <v>285</v>
      </c>
      <c r="H89" s="78">
        <v>43864</v>
      </c>
      <c r="I89" s="114" t="s">
        <v>381</v>
      </c>
      <c r="J89" s="78">
        <v>9857</v>
      </c>
      <c r="K89" s="114" t="s">
        <v>310</v>
      </c>
      <c r="L89" s="78">
        <v>34594</v>
      </c>
      <c r="M89" s="114" t="s">
        <v>219</v>
      </c>
      <c r="N89" s="78">
        <v>10519</v>
      </c>
      <c r="O89" s="114" t="s">
        <v>216</v>
      </c>
      <c r="P89" s="78">
        <v>15706</v>
      </c>
      <c r="Q89" s="114" t="s">
        <v>304</v>
      </c>
      <c r="R89" s="78">
        <v>32</v>
      </c>
      <c r="S89" s="114" t="s">
        <v>300</v>
      </c>
      <c r="T89" s="78">
        <v>99</v>
      </c>
      <c r="U89" s="114" t="s">
        <v>283</v>
      </c>
      <c r="V89" s="78">
        <v>712</v>
      </c>
    </row>
    <row r="90" spans="1:22" ht="15">
      <c r="A90" s="114" t="s">
        <v>275</v>
      </c>
      <c r="B90" s="78">
        <v>167099</v>
      </c>
      <c r="C90" s="114" t="s">
        <v>320</v>
      </c>
      <c r="D90" s="78">
        <v>125851</v>
      </c>
      <c r="E90" s="114" t="s">
        <v>269</v>
      </c>
      <c r="F90" s="78">
        <v>37848</v>
      </c>
      <c r="G90" s="114" t="s">
        <v>288</v>
      </c>
      <c r="H90" s="78">
        <v>30070</v>
      </c>
      <c r="I90" s="114" t="s">
        <v>253</v>
      </c>
      <c r="J90" s="78">
        <v>8193</v>
      </c>
      <c r="K90" s="114" t="s">
        <v>281</v>
      </c>
      <c r="L90" s="78">
        <v>25216</v>
      </c>
      <c r="M90" s="114" t="s">
        <v>220</v>
      </c>
      <c r="N90" s="78">
        <v>1351</v>
      </c>
      <c r="O90" s="114" t="s">
        <v>277</v>
      </c>
      <c r="P90" s="78">
        <v>7567</v>
      </c>
      <c r="Q90" s="114"/>
      <c r="R90" s="78"/>
      <c r="S90" s="114"/>
      <c r="T90" s="78"/>
      <c r="U90" s="114"/>
      <c r="V90" s="78"/>
    </row>
    <row r="91" spans="1:22" ht="15">
      <c r="A91" s="114" t="s">
        <v>373</v>
      </c>
      <c r="B91" s="78">
        <v>139746</v>
      </c>
      <c r="C91" s="114" t="s">
        <v>324</v>
      </c>
      <c r="D91" s="78">
        <v>117651</v>
      </c>
      <c r="E91" s="114" t="s">
        <v>271</v>
      </c>
      <c r="F91" s="78">
        <v>21496</v>
      </c>
      <c r="G91" s="114" t="s">
        <v>287</v>
      </c>
      <c r="H91" s="78">
        <v>5675</v>
      </c>
      <c r="I91" s="114" t="s">
        <v>328</v>
      </c>
      <c r="J91" s="78">
        <v>2188</v>
      </c>
      <c r="K91" s="114" t="s">
        <v>227</v>
      </c>
      <c r="L91" s="78">
        <v>15967</v>
      </c>
      <c r="M91" s="114" t="s">
        <v>222</v>
      </c>
      <c r="N91" s="78">
        <v>261</v>
      </c>
      <c r="O91" s="114" t="s">
        <v>278</v>
      </c>
      <c r="P91" s="78">
        <v>129</v>
      </c>
      <c r="Q91" s="114"/>
      <c r="R91" s="78"/>
      <c r="S91" s="114"/>
      <c r="T91" s="78"/>
      <c r="U91" s="114"/>
      <c r="V91" s="78"/>
    </row>
    <row r="92" spans="1:22" ht="15">
      <c r="A92" s="114" t="s">
        <v>265</v>
      </c>
      <c r="B92" s="78">
        <v>135930</v>
      </c>
      <c r="C92" s="114" t="s">
        <v>356</v>
      </c>
      <c r="D92" s="78">
        <v>115669</v>
      </c>
      <c r="E92" s="114" t="s">
        <v>264</v>
      </c>
      <c r="F92" s="78">
        <v>21300</v>
      </c>
      <c r="G92" s="114" t="s">
        <v>292</v>
      </c>
      <c r="H92" s="78">
        <v>4196</v>
      </c>
      <c r="I92" s="114" t="s">
        <v>246</v>
      </c>
      <c r="J92" s="78">
        <v>1980</v>
      </c>
      <c r="K92" s="114" t="s">
        <v>254</v>
      </c>
      <c r="L92" s="78">
        <v>2547</v>
      </c>
      <c r="M92" s="114" t="s">
        <v>236</v>
      </c>
      <c r="N92" s="78">
        <v>3</v>
      </c>
      <c r="O92" s="114"/>
      <c r="P92" s="78"/>
      <c r="Q92" s="114"/>
      <c r="R92" s="78"/>
      <c r="S92" s="114"/>
      <c r="T92" s="78"/>
      <c r="U92" s="114"/>
      <c r="V92" s="78"/>
    </row>
    <row r="93" spans="1:22" ht="15">
      <c r="A93" s="114" t="s">
        <v>320</v>
      </c>
      <c r="B93" s="78">
        <v>125851</v>
      </c>
      <c r="C93" s="114" t="s">
        <v>393</v>
      </c>
      <c r="D93" s="78">
        <v>108170</v>
      </c>
      <c r="E93" s="114" t="s">
        <v>262</v>
      </c>
      <c r="F93" s="78">
        <v>21081</v>
      </c>
      <c r="G93" s="114" t="s">
        <v>234</v>
      </c>
      <c r="H93" s="78">
        <v>2783</v>
      </c>
      <c r="I93" s="114" t="s">
        <v>251</v>
      </c>
      <c r="J93" s="78">
        <v>570</v>
      </c>
      <c r="K93" s="114" t="s">
        <v>212</v>
      </c>
      <c r="L93" s="78">
        <v>440</v>
      </c>
      <c r="M93" s="114"/>
      <c r="N93" s="78"/>
      <c r="O93" s="114"/>
      <c r="P93" s="78"/>
      <c r="Q93" s="114"/>
      <c r="R93" s="78"/>
      <c r="S93" s="114"/>
      <c r="T93" s="78"/>
      <c r="U93" s="114"/>
      <c r="V93" s="78"/>
    </row>
    <row r="94" spans="1:22" ht="15">
      <c r="A94" s="114" t="s">
        <v>324</v>
      </c>
      <c r="B94" s="78">
        <v>117651</v>
      </c>
      <c r="C94" s="114" t="s">
        <v>330</v>
      </c>
      <c r="D94" s="78">
        <v>103590</v>
      </c>
      <c r="E94" s="114" t="s">
        <v>266</v>
      </c>
      <c r="F94" s="78">
        <v>20410</v>
      </c>
      <c r="G94" s="114" t="s">
        <v>284</v>
      </c>
      <c r="H94" s="78">
        <v>933</v>
      </c>
      <c r="I94" s="114"/>
      <c r="J94" s="78"/>
      <c r="K94" s="114"/>
      <c r="L94" s="78"/>
      <c r="M94" s="114"/>
      <c r="N94" s="78"/>
      <c r="O94" s="114"/>
      <c r="P94" s="78"/>
      <c r="Q94" s="114"/>
      <c r="R94" s="78"/>
      <c r="S94" s="114"/>
      <c r="T94" s="78"/>
      <c r="U94" s="114"/>
      <c r="V94" s="78"/>
    </row>
    <row r="95" spans="1:22" ht="15">
      <c r="A95" s="114" t="s">
        <v>356</v>
      </c>
      <c r="B95" s="78">
        <v>115669</v>
      </c>
      <c r="C95" s="114" t="s">
        <v>380</v>
      </c>
      <c r="D95" s="78">
        <v>87280</v>
      </c>
      <c r="E95" s="114" t="s">
        <v>257</v>
      </c>
      <c r="F95" s="78">
        <v>17778</v>
      </c>
      <c r="G95" s="114" t="s">
        <v>291</v>
      </c>
      <c r="H95" s="78">
        <v>859</v>
      </c>
      <c r="I95" s="114"/>
      <c r="J95" s="78"/>
      <c r="K95" s="114"/>
      <c r="L95" s="78"/>
      <c r="M95" s="114"/>
      <c r="N95" s="78"/>
      <c r="O95" s="114"/>
      <c r="P95" s="78"/>
      <c r="Q95" s="114"/>
      <c r="R95" s="78"/>
      <c r="S95" s="114"/>
      <c r="T95" s="78"/>
      <c r="U95" s="114"/>
      <c r="V95" s="78"/>
    </row>
    <row r="96" spans="1:22" ht="15">
      <c r="A96" s="114" t="s">
        <v>282</v>
      </c>
      <c r="B96" s="78">
        <v>109763</v>
      </c>
      <c r="C96" s="114" t="s">
        <v>313</v>
      </c>
      <c r="D96" s="78">
        <v>86175</v>
      </c>
      <c r="E96" s="114" t="s">
        <v>261</v>
      </c>
      <c r="F96" s="78">
        <v>17591</v>
      </c>
      <c r="G96" s="114" t="s">
        <v>274</v>
      </c>
      <c r="H96" s="78">
        <v>785</v>
      </c>
      <c r="I96" s="114"/>
      <c r="J96" s="78"/>
      <c r="K96" s="114"/>
      <c r="L96" s="78"/>
      <c r="M96" s="114"/>
      <c r="N96" s="78"/>
      <c r="O96" s="114"/>
      <c r="P96" s="78"/>
      <c r="Q96" s="114"/>
      <c r="R96" s="78"/>
      <c r="S96" s="114"/>
      <c r="T96" s="78"/>
      <c r="U96" s="114"/>
      <c r="V96" s="78"/>
    </row>
  </sheetData>
  <hyperlinks>
    <hyperlink ref="A2" r:id="rId1" display="http://madegallery.la/"/>
    <hyperlink ref="A3" r:id="rId2" display="https://www.youtube.com/watch?v=c-HgBrVLv5I&amp;feature=youtu.be"/>
    <hyperlink ref="A4" r:id="rId3" display="https://www.instagram.com/p/BtEjWZuFmw-/?utm_source=ig_twitter_share&amp;igshid=3uy7gj0f1prf"/>
    <hyperlink ref="A5" r:id="rId4" display="https://www.instagram.com/p/BsFU2lnlQtc/?utm_source=ig_twitter_share&amp;igshid=jjl9o937ugop"/>
    <hyperlink ref="A6" r:id="rId5" display="https://twitter.com/i/web/status/1079702618539200513"/>
    <hyperlink ref="A7" r:id="rId6" display="https://www.instagram.com/p/BrIrPhEl4Fk/?utm_source=ig_twitter_share&amp;igshid=13zmwq3kdkfr6"/>
    <hyperlink ref="A8" r:id="rId7" display="https://www.instagram.com/p/BrLgskTFvRF/?utm_source=ig_twitter_share&amp;igshid=10el81ho36y7k"/>
    <hyperlink ref="A9" r:id="rId8" display="https://www.instagram.com/p/Bt01mrhn8TZ/?utm_source=ig_twitter_share&amp;igshid=6favpysrtr1i"/>
    <hyperlink ref="A10" r:id="rId9" display="https://twitter.com/i/web/status/1096515968891785218"/>
    <hyperlink ref="A11" r:id="rId10" display="https://twitter.com/i/web/status/1096514335126384640"/>
    <hyperlink ref="C2" r:id="rId11" display="http://madegallery.la/"/>
    <hyperlink ref="C3" r:id="rId12" display="https://www.instagram.com/p/Bq_s00glJqZ/?utm_source=ig_twitter_share&amp;igshid=1b8f2erh4sohn"/>
    <hyperlink ref="C4" r:id="rId13" display="https://www.instagram.com/p/BthMXmDFZDt/?utm_source=ig_twitter_share&amp;igshid=g7ubn0bb3u4m"/>
    <hyperlink ref="C5" r:id="rId14" display="https://www.instagram.com/p/BthXBAHlAJ3/?utm_source=ig_twitter_share&amp;igshid=10xpussb6b2bl"/>
    <hyperlink ref="C6" r:id="rId15" display="https://www.instagram.com/p/Btol3ICl-Cp/?utm_source=ig_twitter_share&amp;igshid=kh56fmvqzb6h"/>
    <hyperlink ref="C7" r:id="rId16" display="https://www.instagram.com/p/Bt1mf7il7bA/?utm_source=ig_twitter_share&amp;igshid=i50u63vjo8p5"/>
    <hyperlink ref="C8" r:id="rId17" display="https://www.instagram.com/p/Bt6kZUulp5k/?utm_source=ig_twitter_share&amp;igshid=5i38qbqwhixm"/>
    <hyperlink ref="C9" r:id="rId18" display="https://twitter.com/i/web/status/1080678479337709569"/>
    <hyperlink ref="C10" r:id="rId19" display="https://www.instagram.com/p/BrIrPhEl4Fk/?utm_source=ig_twitter_share&amp;igshid=13zmwq3kdkfr6"/>
    <hyperlink ref="C11" r:id="rId20" display="https://www.instagram.com/p/BsFU2lnlQtc/?utm_source=ig_twitter_share&amp;igshid=jjl9o937ugop"/>
    <hyperlink ref="E2" r:id="rId21" display="https://twitter.com/i/web/status/1089351490278445056"/>
    <hyperlink ref="E3" r:id="rId22" display="https://www.instagram.com/p/BsZCSQhBi-Q/?utm_source=ig_twitter_share&amp;igshid=nsppot0hhcdx"/>
    <hyperlink ref="E4" r:id="rId23" display="https://twitter.com/i/web/status/1078082452759986176"/>
    <hyperlink ref="I2" r:id="rId24" display="https://twitter.com/i/web/status/1079702618539200513"/>
    <hyperlink ref="S2" r:id="rId25" display="https://www.instagram.com/p/BrLgskTFvRF/?utm_source=ig_twitter_share&amp;igshid=10el81ho36y7k"/>
    <hyperlink ref="S3" r:id="rId26" display="https://www.instagram.com/p/Bt01mrhn8TZ/?utm_source=ig_twitter_share&amp;igshid=6favpysrtr1i"/>
  </hyperlinks>
  <printOptions/>
  <pageMargins left="0.7" right="0.7" top="0.75" bottom="0.75" header="0.3" footer="0.3"/>
  <pageSetup orientation="portrait" paperSize="9"/>
  <tableParts>
    <tablePart r:id="rId34"/>
    <tablePart r:id="rId28"/>
    <tablePart r:id="rId33"/>
    <tablePart r:id="rId27"/>
    <tablePart r:id="rId32"/>
    <tablePart r:id="rId31"/>
    <tablePart r:id="rId30"/>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2019-02-19T12:41:56Z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