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<sst xmlns="http://schemas.openxmlformats.org/spreadsheetml/2006/main" count="10321" uniqueCount="1815">
  <si>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</si>
  <si>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</si>
  <si>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</si>
  <si>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</si>
  <si>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</si>
  <si>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</si>
  <si>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</si>
  <si>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</si>
  <si>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</si>
  <si>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</si>
  <si>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</si>
  <si>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</si>
  <si>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</si>
  <si>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</si>
  <si>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</si>
  <si>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</si>
  <si>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</si>
  <si>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</si>
  <si>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</si>
  <si>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</si>
  <si>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</si>
  <si>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</si>
  <si>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</si>
  <si>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</si>
  <si>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</si>
  <si>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</si>
  <si>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</si>
  <si>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</si>
  <si>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</si>
  <si>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</si>
  <si>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</si>
  <si>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</si>
  <si>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</si>
  <si>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</si>
  <si>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</si>
  <si>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</si>
  <si>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</si>
  <si>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</si>
  <si>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</si>
  <si>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</si>
  <si>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</si>
  <si>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</si>
  <si>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</si>
  <si>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</si>
  <si>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</si>
  <si>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</si>
  <si>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</si>
  <si>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</si>
  <si>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</si>
  <si>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</si>
  <si>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</si>
  <si>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</si>
  <si>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</si>
  <si>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</si>
  <si>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</si>
  <si>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</si>
  <si>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</si>
  <si>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</si>
  <si>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</si>
  <si>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</si>
  <si>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</si>
  <si>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</si>
  <si>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</si>
  <si>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</si>
  <si>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</si>
  <si>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</si>
  <si>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</si>
  <si>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</si>
  <si>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</si>
  <si>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</si>
  <si>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</si>
  <si>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</si>
  <si>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</si>
  <si>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</si>
  <si>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</si>
  <si>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</si>
  <si>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</si>
  <si>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</si>
  <si>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</si>
  <si>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</si>
  <si>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</si>
  <si>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</si>
  <si>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</si>
  <si>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</si>
  <si>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</si>
  <si>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</si>
  <si>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</si>
  <si>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</si>
  <si>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</si>
  <si>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</si>
  <si>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</si>
  <si>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</si>
  <si>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</si>
  <si>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</si>
  <si>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</si>
  <si>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</si>
  <si>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</si>
  <si>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</si>
  <si>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</si>
  <si>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</si>
  <si>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</si>
  <si>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</si>
  <si>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</si>
  <si>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</si>
  <si>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</si>
  <si>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</si>
  <si>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</si>
  <si>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</si>
  <si>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</si>
  <si>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</si>
  <si>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</si>
  <si>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</si>
  <si>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</si>
  <si>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</si>
  <si>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</si>
  <si>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</si>
  <si>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</si>
  <si>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</si>
  <si>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</si>
  <si>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</si>
  <si>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</si>
  <si>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</si>
  <si>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</si>
  <si>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</si>
  <si>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</si>
  <si>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</si>
  <si>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</si>
  <si>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</si>
  <si>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</si>
  <si>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</si>
  <si>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</si>
  <si>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</si>
  <si>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</si>
  <si>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</si>
  <si>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</si>
  <si>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</si>
  <si>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</si>
  <si>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</si>
  <si>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</si>
  <si>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</si>
  <si>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</si>
  <si>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</si>
  <si>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</si>
  <si>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</si>
  <si>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</si>
  <si>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</si>
  <si>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</si>
  <si>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</si>
  <si>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</si>
  <si>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</si>
  <si>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</si>
  <si>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</si>
  <si>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</si>
  <si>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</si>
  <si>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</si>
  <si>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</si>
  <si>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</si>
  <si>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</si>
  <si>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</si>
  <si>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</si>
  <si>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</si>
  <si>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</si>
  <si>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</si>
  <si>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</si>
  <si>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</si>
  <si>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</si>
  <si>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</si>
  <si>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</si>
  <si>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</si>
  <si>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</si>
  <si>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</si>
  <si>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</si>
  <si>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</si>
  <si>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</si>
  <si>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</si>
  <si>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</si>
  <si>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</si>
  <si>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</si>
  <si>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</si>
  <si>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</si>
  <si>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</si>
  <si>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</si>
  <si>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</si>
  <si>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</si>
  <si>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</si>
  <si>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</si>
  <si>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</si>
  <si>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</si>
  <si>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</si>
  <si>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</si>
  <si>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</si>
  <si>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</si>
  <si>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</si>
  <si>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</si>
  <si>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</si>
  <si>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</si>
  <si>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</si>
  <si>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</si>
  <si>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</si>
  <si>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</si>
  <si>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</si>
  <si>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</si>
  <si>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</si>
  <si>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</si>
  <si>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</si>
  <si>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</si>
  <si>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</si>
  <si>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</si>
  <si>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</si>
  <si>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</si>
  <si>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</si>
  <si>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</si>
  <si>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powerbiconsult</t>
  </si>
  <si>
    <t>tripathiam3</t>
  </si>
  <si>
    <t>galwaypowerbi</t>
  </si>
  <si>
    <t>sqlnathan</t>
  </si>
  <si>
    <t>timextender</t>
  </si>
  <si>
    <t>ashot_</t>
  </si>
  <si>
    <t>sqlmelody</t>
  </si>
  <si>
    <t>simonmarling</t>
  </si>
  <si>
    <t>gamergeeknews</t>
  </si>
  <si>
    <t>cbryden</t>
  </si>
  <si>
    <t>msarozz</t>
  </si>
  <si>
    <t>techtalkcorner</t>
  </si>
  <si>
    <t>datatrek0</t>
  </si>
  <si>
    <t>cbeboys24</t>
  </si>
  <si>
    <t>heidihasting</t>
  </si>
  <si>
    <t>barronhorse</t>
  </si>
  <si>
    <t>tribute_fashion</t>
  </si>
  <si>
    <t>cruiser_bike</t>
  </si>
  <si>
    <t>bettybirdlovers</t>
  </si>
  <si>
    <t>firefig98670603</t>
  </si>
  <si>
    <t>jasont209</t>
  </si>
  <si>
    <t>kidsdrawing2</t>
  </si>
  <si>
    <t>thechrischua</t>
  </si>
  <si>
    <t>thecuriousluke</t>
  </si>
  <si>
    <t>jmjuradodiaz</t>
  </si>
  <si>
    <t>rquintino</t>
  </si>
  <si>
    <t>xstodeepak</t>
  </si>
  <si>
    <t>exceleratorbi</t>
  </si>
  <si>
    <t>gilbertque</t>
  </si>
  <si>
    <t>rad_reza</t>
  </si>
  <si>
    <t>thestephlocke</t>
  </si>
  <si>
    <t>yana_berkovich</t>
  </si>
  <si>
    <t>a_bansal</t>
  </si>
  <si>
    <t>indupriya9</t>
  </si>
  <si>
    <t>warwick_rudd</t>
  </si>
  <si>
    <t>eddybray73</t>
  </si>
  <si>
    <t>vivek_patel_pbi</t>
  </si>
  <si>
    <t>leila_etaati</t>
  </si>
  <si>
    <t>thehybriddba</t>
  </si>
  <si>
    <t>the_d_mp</t>
  </si>
  <si>
    <t>ankitpatira</t>
  </si>
  <si>
    <t>manusqlgeek</t>
  </si>
  <si>
    <t>johnnliu</t>
  </si>
  <si>
    <t>chass</t>
  </si>
  <si>
    <t>difinityconf</t>
  </si>
  <si>
    <t>kpuls</t>
  </si>
  <si>
    <t>cordisauckland_</t>
  </si>
  <si>
    <t>sqlmc</t>
  </si>
  <si>
    <t>azuredatastudio</t>
  </si>
  <si>
    <t>powerbi</t>
  </si>
  <si>
    <t>microsoftflow</t>
  </si>
  <si>
    <t>microsoftforms</t>
  </si>
  <si>
    <t>padi_q</t>
  </si>
  <si>
    <t>shantha05</t>
  </si>
  <si>
    <t>Mentions</t>
  </si>
  <si>
    <t>Replies to</t>
  </si>
  <si>
    <t>RT @GilbertQue: On my way to the #difinity conference. I'm looking forward to speaking on #PowerBI #DataFlows. As well as seeing friends an…</t>
  </si>
  <si>
    <t>RT @leila_etaati: Looking forward to Difinity, Seems we will have nice and hot days for conference #difinity https://t.co/FrhbAXBXjI</t>
  </si>
  <si>
    <t>RT @indupriya9: Keynote about to begin at #Difinity #Difinityconf by @chass @johnnliu @Yana_Berkovich @leila_etaati https://t.co/9C0KQSfQRr</t>
  </si>
  <si>
    <t>RT @Yana_Berkovich: It's starting! The #keynote for #difinity is about to begin people are arriving! @Rad_Reza https://t.co/hXNHN9dy89</t>
  </si>
  <si>
    <t>RT @TheHybridDBA: @Rad_Reza &amp;amp; @leila_etaati kicking off #Difinity  - attendance up year on year. Power BI - of course!!
Keynote about to b…</t>
  </si>
  <si>
    <t>TimeXtender will be heading to New Zealand next week to participate in the incredible @DifinityConf! We can't wait to share this event with our partners and other analytics professionals. See you in Auckland! Ka kite ano! 
https://t.co/zrKFpv5e1D
#Microsoft #Azure #SQL #Difinity</t>
  </si>
  <si>
    <t>TimeXtender will be heading to New Zealand this week to participate in the incredible @DifinityConf! We can't wait to share this event with our partners and other analytics professionals. See you in Auckland! Ka kite ano! 
https://t.co/45S4o5rEnh
#Microsoft #Azure #SQL #Difinity</t>
  </si>
  <si>
    <t>RT @TimeXtender: TimeXtender will be heading to New Zealand this week to participate in the incredible @DifinityConf! We can't wait to shar…</t>
  </si>
  <si>
    <t>Hey #sqlfamily at the #Difinity  conference in NZ, try this out and let me know how it works! #sqlfamily let’s be the change we want to see in the world!  .cc @leila_etaati @Rad_Reza @TheHybridDBA @HeidiHasting @kpuls @Warwick_Rudd @cbryden https://t.co/CteCtgf604</t>
  </si>
  <si>
    <t>Any #geocachers at #difinity in #Auckland ?</t>
  </si>
  <si>
    <t>RT @Vivek_Patel_PBI: Excited....on the way to #Auckland #newzealand ,#Difinity as a speaker, where I will be presenting on Advanced #powerb…</t>
  </si>
  <si>
    <t>Loving the Feb update, and looking forward day 2 of #Difinity _xD83D__xDE01_ https://t.co/HF4hOqErqa</t>
  </si>
  <si>
    <t>RT @GilbertQue: @ExceleratorBI presenting on presenting many to many relationships in #PowerBI #difinity https://t.co/liMTSeTiwp</t>
  </si>
  <si>
    <t>RT @SQLMelody: Hey #sqlfamily at the #Difinity  conference in NZ, try this out and let me know how it works! #sqlfamily let’s be the change…</t>
  </si>
  <si>
    <t>RT @EddyBray73: Thanks @Warwick_Rudd for a good session on Azure Data Studio At #Difinity</t>
  </si>
  <si>
    <t>RT @AnkitPatira: Learning #Azure #machinelearning studio by @Yana_Berkovich @DifinityConf #difinity https://t.co/mAnlVwaoPT</t>
  </si>
  <si>
    <t>I just finished my "Ask the Experts" turn at #Difinity Awesome conference! #Auckland #SQLServer  #Azure #PowerBI https://t.co/qEQKdmJv00</t>
  </si>
  <si>
    <t>RT @TheStephLocke: Introducing #ai in #powerbi @ #difinity - impressive functionality, and robust practices too https://t.co/4RM5W8uCqJ</t>
  </si>
  <si>
    <t>#BoycottKapilSharma #TuesdayThoughts #Racing #SamantaSecreto #ShivJayanti #SioNoMascota #DisabledPeopleAreHot #Difinity #Coimbatore #Cbeboys24 https://t.co/quo9iTYBFB</t>
  </si>
  <si>
    <t>@DifinityConf #Difinity @CordisAuckland_ 
Lunch preparations well underway!! https://t.co/UX1Q5zPhUs</t>
  </si>
  <si>
    <t>SQL Masters Consulting very own @Warwick_Rudd
Rocking the stage in Crystal Room 1 @DifinityConf talking about Azure Data Studio vs SSMS #Difinity
@SQLMC @AzureDataStudio https://t.co/xeXKv1WTeV</t>
  </si>
  <si>
    <t>#anatotago #Australia #Auckland #VisibleWomen #New Zealand #Simon #Difinity #Herald #Syria #Paula https://t.co/XEwgoJZLQq</t>
  </si>
  <si>
    <t>#anatotago #Australia #Auckland #VisibleWomen #New Zealand #Simon #Difinity #Herald #Syria #Paula https://t.co/WgM9xLIjFg</t>
  </si>
  <si>
    <t>#anatotago #Australia #Auckland #VisibleWomen #New Zealand #Simon #Difinity #Herald #Syria #Paula https://t.co/DRwgxGYnw3</t>
  </si>
  <si>
    <t>#anatotago #Australia #Auckland #VisibleWomen #New Zealand #Simon #Difinity #Herald #Syria #Paula https://t.co/zBolr60r8s</t>
  </si>
  <si>
    <t>#anatotago #Australia #Auckland #VisibleWomen #New Zealand #Simon #Difinity #Herald #Syria #Paula https://t.co/ZJZPlRmtWo</t>
  </si>
  <si>
    <t>#anatotago #Australia #Auckland #VisibleWomen #New Zealand #Simon #Difinity #Herald #Syria #Paula https://t.co/mjlNwLZZ2Y</t>
  </si>
  <si>
    <t>#anatotago #Australia #Auckland #VisibleWomen #New Zealand #Simon #Difinity #Herald #Syria #Paula https://t.co/lGbBzwZ4E9</t>
  </si>
  <si>
    <t>RT @Rad_Reza: Casino night at @DifinityConf #Difinity exciting times.... https://t.co/Grb1O80C9C</t>
  </si>
  <si>
    <t>RT @Rad_Reza: Speaker photo #Difinity @DifinityConf https://t.co/crYskle5Dr</t>
  </si>
  <si>
    <t>Watching ⁦@GilbertQue⁩ presenting on Dataflows at #Difinity in Auckland NZ https://t.co/Cvb2f5pgYW</t>
  </si>
  <si>
    <t>@ExceleratorBI presenting on presenting many to many relationships in #PowerBI #difinity https://t.co/liMTSeTiwp</t>
  </si>
  <si>
    <t>RT @ExceleratorBI: Watching ⁦@GilbertQue⁩ presenting on Dataflows at #Difinity in Auckland NZ https://t.co/Cvb2f5pgYW</t>
  </si>
  <si>
    <t>Getting to grips with @AzureDataStudio and understanding where it fits @ #difinity https://t.co/RJOfQB1fHU</t>
  </si>
  <si>
    <t>RT @TheStephLocke: Getting to grips with @AzureDataStudio and understanding where it fits @ #difinity https://t.co/RJOfQB1fHU</t>
  </si>
  <si>
    <t>Making real-time analytics from surveys simply using @MicrosoftForms ➡️@MicrosoftFlow ➡️ @PowerBI
Cool live demo from @johnnliu at #difinity! https://t.co/UiDE56BzB2</t>
  </si>
  <si>
    <t>RT @TheStephLocke: Making real-time analytics from surveys simply using @MicrosoftForms ➡️@MicrosoftFlow ➡️ @PowerBI
Cool live demo from @…</t>
  </si>
  <si>
    <t>@Padi_Q @chass starting #Difinity !!! https://t.co/cm3NLxyly1</t>
  </si>
  <si>
    <t>RT @Yana_Berkovich: @Padi_Q @chass starting #Difinity !!! https://t.co/cm3NLxyly1</t>
  </si>
  <si>
    <t>Landed in New Zealand :) @Rad_Reza @leila_etaati @manuSQLGeek @shantha05 @TheHybridDBA @Warwick_Rudd @TheStephLocke @HeidiHasting 
#difinity #difinity2019 #sqlsatwellington</t>
  </si>
  <si>
    <t>RT @indupriya9: @shantha05 ready for session on AI with chariots at #Difinity #Difinityconf https://t.co/mCcmTGFCfK</t>
  </si>
  <si>
    <t>@shantha05 ready for session on AI with chariots at #Difinity #Difinityconf https://t.co/mCcmTGFCfK</t>
  </si>
  <si>
    <t>Thanks @Warwick_Rudd for a good session on Azure Data Studio At #Difinity</t>
  </si>
  <si>
    <t>RT @HeidiHasting: SQL Masters Consulting very own @Warwick_Rudd
Rocking the stage in Crystal Room 1 @DifinityConf talking about Azure Data…</t>
  </si>
  <si>
    <t>Excited....on the way to #Auckland #newzealand ,#Difinity as a speaker, where I will be presenting on Advanced #powerbi and #Excel #data #Visualization om Feb 19.
 #mvpbuzz #pbiusergroup #insight2actions #microsoftexcel #microsoft #Toronto</t>
  </si>
  <si>
    <t>SQL Performance Tuning Pre-Con at Difinity. Auckland, New Zealand. Feb 18, 2019. Great class, lovely audience, wonderful questions. And of course, made new friends :)
#difinity @Rad_Reza @leila_etaati https://t.co/QXL4yiGjsz</t>
  </si>
  <si>
    <t>RT @A_Bansal: SQL Performance Tuning Pre-Con at Difinity. Auckland, New Zealand. Feb 18, 2019. Great class, lovely audience, wonderful ques…</t>
  </si>
  <si>
    <t>RT @indupriya9: @A_Bansal presenting on Sal Server internals at #Difinityconf #Difinity https://t.co/4X7l0uICYz</t>
  </si>
  <si>
    <t>@A_Bansal presenting on Sal Server internals at #Difinityconf #Difinity https://t.co/4X7l0uICYz</t>
  </si>
  <si>
    <t>@Rad_Reza &amp;amp; @leila_etaati kicking off #Difinity  - attendance up year on year. Power BI - of course!!
Keynote about to begin... https://t.co/c31GliJr4r</t>
  </si>
  <si>
    <t>@chass presenting the keynote at #Difinity a cool history lesson of how #Microsoft has disrupted the IT landscape. #DigitalTransformation https://t.co/266HAHVhK9</t>
  </si>
  <si>
    <t>RT @TheHybridDBA: @chass presenting the keynote at #Difinity a cool history lesson of how #Microsoft has disrupted the IT landscape. #Digit…</t>
  </si>
  <si>
    <t>On my way to the #difinity conference. I'm looking forward to speaking on #PowerBI #DataFlows. As well as seeing friends and making new ones</t>
  </si>
  <si>
    <t>There is nothing better than getting some #PowerBI swag. Thanks to the #difinity pre-conference https://t.co/5I9Z4XVsLQ</t>
  </si>
  <si>
    <t>Looking forward to an awesome #Difinity conference.</t>
  </si>
  <si>
    <t>Keynote at #difinity with @chass and @Yana_Berkovich https://t.co/DPsBzyh7iI</t>
  </si>
  <si>
    <t>@leila_etaati showing us #PowerBI dataflows and more at the #difinity conference</t>
  </si>
  <si>
    <t>RT @GilbertQue: @leila_etaati showing us #PowerBI dataflows and more at the #difinity conference</t>
  </si>
  <si>
    <t>RT @GilbertQue: Keynote at #difinity with @chass and @Yana_Berkovich https://t.co/DPsBzyh7iI</t>
  </si>
  <si>
    <t>RT @GilbertQue: Looking forward to an awesome #Difinity conference.</t>
  </si>
  <si>
    <t>RT @indupriya9: @johnnliu presenting how to build everything with Microsoft flow at #difinity #Difinityconf https://t.co/BTrMClCv5o</t>
  </si>
  <si>
    <t>RT @indupriya9: @chass presenting on data story telling at #Difinity #Difinityconf https://t.co/ydhT8uVfzB</t>
  </si>
  <si>
    <t>RT @indupriya9: @leila_etaati presenting about AI in dataflow at #Difinityconf #Difinity https://t.co/UmAJskEpsg</t>
  </si>
  <si>
    <t>RT @indupriya9: @johnnliu showing off Microsoft forms, #powerapps, #flow at #Difinity #Difinityconf https://t.co/W1cs60qxE1</t>
  </si>
  <si>
    <t>RT @indupriya9: @chass and @Yana_Berkovich started the keynote at #Difinity #Difinityconf https://t.co/bEG8WNETTI</t>
  </si>
  <si>
    <t>RT @indupriya9: @Rad_Reza presenting on blue pribts for power BI implementations at #Difinityconf #difinity https://t.co/nDTxW4EZv8</t>
  </si>
  <si>
    <t>Keynote about to begin at #Difinity #Difinityconf by @chass @johnnliu @Yana_Berkovich @leila_etaati https://t.co/9C0KQSfQRr</t>
  </si>
  <si>
    <t>@chass and @Yana_Berkovich started the keynote at #Difinity #Difinityconf https://t.co/bEG8WNETTI</t>
  </si>
  <si>
    <t>@johnnliu showing off Microsoft forms, #powerapps, #flow at #Difinity #Difinityconf https://t.co/W1cs60qxE1</t>
  </si>
  <si>
    <t>@leila_etaati presenting about AI in dataflow at #Difinityconf #Difinity https://t.co/UmAJskEpsg</t>
  </si>
  <si>
    <t>@chass presenting on data story telling at #Difinity #Difinityconf https://t.co/ydhT8uVfzB</t>
  </si>
  <si>
    <t>@johnnliu presenting how to build everything with Microsoft flow at #difinity #Difinityconf https://t.co/BTrMClCv5o</t>
  </si>
  <si>
    <t>RT @HeidiHasting: Want the latest agenda checkout
@DifinityConf #Difinity https://t.co/905jFAaYwi</t>
  </si>
  <si>
    <t>@Rad_Reza presenting on blue pribts for power BI implementations at #Difinityconf #difinity https://t.co/nDTxW4EZv8</t>
  </si>
  <si>
    <t>RT @TheStephLocke: At #difinity listening to @chass talking about #Microsoft have been changing the rules, changing workforce requirements,…</t>
  </si>
  <si>
    <t>Flight 2 out of 3 to New Zealand for #difinity soon to take off!
I've got 2 business books, a fiction book, a series downloaded, and my laptop to code &amp;amp; write biz docs - that's enough for this 12hr leg right?</t>
  </si>
  <si>
    <t>At #difinity listening to @chass talking about #Microsoft have been changing the rules, changing workforce requirements, and being #disruptive https://t.co/3K8uJByKqx</t>
  </si>
  <si>
    <t>Introducing #ai in #powerbi @ #difinity - impressive functionality, and robust practices too https://t.co/4RM5W8uCqJ</t>
  </si>
  <si>
    <t>@DifinityConf #Difinity
Power BI Administrator in a Day - @chass https://t.co/0yeWlZyYzv</t>
  </si>
  <si>
    <t>And it begins @chass and @Yana_Berkovich on stage @DifinityConf #Difinity https://t.co/jTfMSjN6RR</t>
  </si>
  <si>
    <t>@leila_etaati and @chass on stage for @DifinityConf keynote #Difinity https://t.co/NNzFrLnK1t</t>
  </si>
  <si>
    <t>RT @Rad_Reza: @leila_etaati and @chass on stage for @DifinityConf keynote #Difinity https://t.co/NNzFrLnK1t</t>
  </si>
  <si>
    <t>RT @Rad_Reza: And it begins @chass and @Yana_Berkovich on stage @DifinityConf #Difinity https://t.co/jTfMSjN6RR</t>
  </si>
  <si>
    <t>It's starting! The #keynote for #difinity is about to begin people are arriving! @Rad_Reza https://t.co/hXNHN9dy89</t>
  </si>
  <si>
    <t>Learning #Azure #machinelearning studio by @Yana_Berkovich @DifinityConf #difinity https://t.co/mAnlVwaoPT</t>
  </si>
  <si>
    <t>Enroute to Auckland to be at @DifinityConf conference #difinity https://t.co/2lRXzAkaAQ</t>
  </si>
  <si>
    <t>How to make everything with Microsoft Flow - @johnnliu @DifinityConf in Hotel Room 2
#difinity https://t.co/Yr5z0y7EA9</t>
  </si>
  <si>
    <t>RT @HeidiHasting: How to make everything with Microsoft Flow - @johnnliu @DifinityConf in Hotel Room 2
#difinity https://t.co/Yr5z0y7EA9</t>
  </si>
  <si>
    <t>Our #Difinity doctors are waiting for you @DifinityConf come with your questions @manuSQLGeek @the_d_mp https://t.co/ppw2oLwHwA</t>
  </si>
  <si>
    <t>RT @Rad_Reza: Our #Difinity doctors are waiting for you @DifinityConf come with your questions @manuSQLGeek @the_d_mp https://t.co/ppw2oLwH…</t>
  </si>
  <si>
    <t>Off to #Auckland long awaited and pending holiday...
Off course conference time for me #Difinity #SQLSatWellington https://t.co/imDLrHiJOP</t>
  </si>
  <si>
    <t>Today it starts 2019!!!
@DifinityConf #Difinity
This precon at Cordis https://t.co/PpDfVSOq1U</t>
  </si>
  <si>
    <t>Another awesome pre-con
@DifinityConf #Difinity
This one at Cordis https://t.co/aj7zX7v9jy</t>
  </si>
  <si>
    <t>Another awesome pre-con
@DifinityConf #Difinity
This one at Cordis https://t.co/3Q6FYIHyKR</t>
  </si>
  <si>
    <t>@DifinityConf #Difinity
AI and Cognitive Services in a Day - @leila_etaati https://t.co/YMOV3hANDZ</t>
  </si>
  <si>
    <t>@DifinityConf #Difinity
Cloud: Understand, Design, Migrate, Manage, and Monitor Azure SQL Database - Roberto Cavalcanti https://t.co/NR3AZzpfVn</t>
  </si>
  <si>
    <t>@DifinityConf #Difinity
Scan for mobile app for latest schedule https://t.co/6PijVYovi8</t>
  </si>
  <si>
    <t>Want the latest agenda checkout
@DifinityConf #Difinity https://t.co/905jFAaYwi</t>
  </si>
  <si>
    <t>Architecture Blueprints for Power BI Implementations Level 300 with @Rad_Reza at @DifinityConf #difinity https://t.co/064AYET5NW</t>
  </si>
  <si>
    <t>Dealing with Ugly Data in Excel &amp;amp; Power BI Level 200 - KEN PULS on now, room 1 @DifinityConf #Difinity https://t.co/AaCWVTjaTq</t>
  </si>
  <si>
    <t>RT @HeidiHasting: @DifinityConf #Difinity
Scan for mobile app for latest schedule https://t.co/6PijVYovi8</t>
  </si>
  <si>
    <t>RT @HeidiHasting: @DifinityConf #Difinity
Cloud: Understand, Design, Migrate, Manage, and Monitor Azure SQL Database - Roberto Cavalcanti h…</t>
  </si>
  <si>
    <t>RT @HeidiHasting: @DifinityConf #Difinity
AI and Cognitive Services in a Day - @leila_etaati https://t.co/YMOV3hANDZ</t>
  </si>
  <si>
    <t>RT @HeidiHasting: Architecture Blueprints for Power BI Implementations Level 300 with @Rad_Reza at @DifinityConf #difinity https://t.co/064…</t>
  </si>
  <si>
    <t>RT @HeidiHasting: Dealing with Ugly Data in Excel &amp;amp; Power BI Level 200 - KEN PULS on now, room 1 @DifinityConf #Difinity https://t.co/AaCWV…</t>
  </si>
  <si>
    <t>RT @HeidiHasting: Another awesome pre-con
@DifinityConf #Difinity
This one at Cordis https://t.co/aj7zX7v9jy</t>
  </si>
  <si>
    <t>Who is this ghost speaker all in white?!?!?! @DifinityConf #Difinity https://t.co/PbDdAl19Zy</t>
  </si>
  <si>
    <t>Speaker photo #Difinity @DifinityConf https://t.co/crYskle5Dr</t>
  </si>
  <si>
    <t>Casino night at @DifinityConf #Difinity exciting times.... https://t.co/Grb1O80C9C</t>
  </si>
  <si>
    <t>Ready to start the day 3 of @DifinityConf #Difinity #Difinityconf</t>
  </si>
  <si>
    <t>RT @Rad_Reza: Who is this ghost speaker all in white?!?!?! @DifinityConf #Difinity https://t.co/PbDdAl19Zy</t>
  </si>
  <si>
    <t>RT @Rad_Reza: Ready to start the day 3 of @DifinityConf #Difinity #Difinityconf</t>
  </si>
  <si>
    <t>Looking forward to Difinity, Seems we will have nice and hot days for conference #difinity https://t.co/FrhbAXBXjI</t>
  </si>
  <si>
    <t>http://difinity.co.nz/?utm_campaign=Events&amp;utm_content=84890500&amp;utm_medium=social&amp;utm_source=twitter&amp;hss_channel=tw-187906124</t>
  </si>
  <si>
    <t>http://difinity.co.nz/?utm_campaign=Events&amp;utm_content=84890501&amp;utm_medium=social&amp;utm_source=twitter&amp;hss_channel=tw-187906124</t>
  </si>
  <si>
    <t>https://twitter.com/sqlmelody/status/1097587772662079488</t>
  </si>
  <si>
    <t>https://twitter.com/marc_smith/status/1097533449080991744</t>
  </si>
  <si>
    <t>https://twitter.com/DifinityConf/status/1096227930341064705</t>
  </si>
  <si>
    <t>https://twitter.com/DifinityConf/status/1095845348889821185</t>
  </si>
  <si>
    <t>https://twitter.com/DifinityConf/status/1094718022084947968</t>
  </si>
  <si>
    <t>co.nz</t>
  </si>
  <si>
    <t>twitter.com</t>
  </si>
  <si>
    <t>difinity powerbi dataflows</t>
  </si>
  <si>
    <t>difinity</t>
  </si>
  <si>
    <t>difinity difinityconf</t>
  </si>
  <si>
    <t>keynote difinity</t>
  </si>
  <si>
    <t>microsoft azure sql difinity</t>
  </si>
  <si>
    <t>sqlfamily difinity sqlfamily</t>
  </si>
  <si>
    <t>geocachers difinity auckland</t>
  </si>
  <si>
    <t>auckland newzealand difinity</t>
  </si>
  <si>
    <t>powerbi difinity</t>
  </si>
  <si>
    <t>azure machinelearning difinity</t>
  </si>
  <si>
    <t>difinity auckland sqlserver azure powerbi</t>
  </si>
  <si>
    <t>ai powerbi difinity</t>
  </si>
  <si>
    <t>boycottkapilsharma tuesdaythoughts racing samantasecreto shivjayanti sionomascota disabledpeoplearehot difinity coimbatore cbeboys24</t>
  </si>
  <si>
    <t>anatotago australia auckland visiblewomen new simon difinity herald syria paula</t>
  </si>
  <si>
    <t>difinity difinity2019 sqlsatwellington</t>
  </si>
  <si>
    <t>auckland newzealand difinity powerbi excel data visualization mvpbuzz pbiusergroup insight2actions microsoftexcel microsoft toronto</t>
  </si>
  <si>
    <t>difinityconf difinity</t>
  </si>
  <si>
    <t>difinity microsoft digitaltransformation</t>
  </si>
  <si>
    <t>difinity microsoft</t>
  </si>
  <si>
    <t>powerapps flow difinity difinityconf</t>
  </si>
  <si>
    <t>difinity microsoft disruptive</t>
  </si>
  <si>
    <t>auckland difinity sqlsatwellington</t>
  </si>
  <si>
    <t>https://pbs.twimg.com/media/DzaOrwDU0AAs4Yh.jpg</t>
  </si>
  <si>
    <t>https://pbs.twimg.com/media/DztixuUVsAI9V-X.jpg</t>
  </si>
  <si>
    <t>https://pbs.twimg.com/media/DzthLDiU0AAexV1.jpg</t>
  </si>
  <si>
    <t>https://pbs.twimg.com/media/DzuVV9DVYAERROR.jpg</t>
  </si>
  <si>
    <t>https://pbs.twimg.com/media/Dzujl6AUcAAoJcE.jpg</t>
  </si>
  <si>
    <t>https://pbs.twimg.com/media/Dzuq-owUUAAz2qG.jpg</t>
  </si>
  <si>
    <t>https://pbs.twimg.com/media/DztyFB-VsAA1BkG.jpg</t>
  </si>
  <si>
    <t>https://pbs.twimg.com/media/DzvHunIU8AAJMvO.jpg</t>
  </si>
  <si>
    <t>https://pbs.twimg.com/media/Dzo9QX2UUAAOhYE.jpg</t>
  </si>
  <si>
    <t>https://pbs.twimg.com/media/DzuCF9VV4AAk4fc.jpg</t>
  </si>
  <si>
    <t>https://pbs.twimg.com/media/DzvT9iHUwAAF2-9.jpg</t>
  </si>
  <si>
    <t>https://pbs.twimg.com/media/DzvWi_WVYAATDVr.jpg</t>
  </si>
  <si>
    <t>https://pbs.twimg.com/media/DzvfODeUYAEd1ko.png</t>
  </si>
  <si>
    <t>https://pbs.twimg.com/media/DzvkaRMVAAA8kr9.jpg</t>
  </si>
  <si>
    <t>https://pbs.twimg.com/media/DzvmnFJU8AANBQb.jpg</t>
  </si>
  <si>
    <t>https://pbs.twimg.com/media/DzvpWVgU8AEKtyT.jpg</t>
  </si>
  <si>
    <t>https://pbs.twimg.com/media/DzvtP36UwAEo4Uc.jpg</t>
  </si>
  <si>
    <t>https://pbs.twimg.com/media/Dzv2Aa5VYAAvQvL.jpg</t>
  </si>
  <si>
    <t>https://pbs.twimg.com/media/DzvOVnVVYAIaQvr.jpg</t>
  </si>
  <si>
    <t>https://pbs.twimg.com/media/DzuE61IVsAAratU.jpg</t>
  </si>
  <si>
    <t>https://pbs.twimg.com/media/Dzt_ufzVAAA1W9s.jpg</t>
  </si>
  <si>
    <t>https://pbs.twimg.com/media/DzttUN9VsAA80hF.jpg</t>
  </si>
  <si>
    <t>https://pbs.twimg.com/media/DztmdAfVYAA36Sx.jpg</t>
  </si>
  <si>
    <t>https://pbs.twimg.com/media/Dzt9Nc3U0AAjZ0K.jpg</t>
  </si>
  <si>
    <t>https://pbs.twimg.com/media/Dzp6YujU0AARZTM.jpg</t>
  </si>
  <si>
    <t>https://pbs.twimg.com/media/DzvKHIRUYAIs5DJ.jpg</t>
  </si>
  <si>
    <t>https://pbs.twimg.com/media/DztkfLdU0AER8y5.jpg</t>
  </si>
  <si>
    <t>https://pbs.twimg.com/media/DztoBJcVsAA342A.jpg</t>
  </si>
  <si>
    <t>https://pbs.twimg.com/media/Dzo642EUUAEnKIs.jpg</t>
  </si>
  <si>
    <t>https://pbs.twimg.com/media/DztnvCyVsAcSD0w.jpg</t>
  </si>
  <si>
    <t>https://pbs.twimg.com/media/DzuTLHXU8AA_0EJ.jpg</t>
  </si>
  <si>
    <t>https://pbs.twimg.com/media/Dzt9302VAAAMkRN.jpg</t>
  </si>
  <si>
    <t>https://pbs.twimg.com/media/DztuUjVUcAAfveo.jpg</t>
  </si>
  <si>
    <t>https://pbs.twimg.com/media/Dzts2u-VsAAjLh9.jpg</t>
  </si>
  <si>
    <t>https://pbs.twimg.com/media/DztnUw3U8AA5Yue.jpg</t>
  </si>
  <si>
    <t>https://pbs.twimg.com/media/Dzu_xuCVYAA6S6_.jpg</t>
  </si>
  <si>
    <t>https://pbs.twimg.com/media/DztmwvTU8AAnXCb.jpg</t>
  </si>
  <si>
    <t>https://pbs.twimg.com/media/Dztnh4pUYAA-Kv8.jpg</t>
  </si>
  <si>
    <t>https://pbs.twimg.com/media/DzoyPyDUwAAcFtz.jpg</t>
  </si>
  <si>
    <t>https://pbs.twimg.com/media/Dztn1wvVsAAd526.jpg</t>
  </si>
  <si>
    <t>https://pbs.twimg.com/media/DztwBbSU8AA0F-Q.jpg</t>
  </si>
  <si>
    <t>https://pbs.twimg.com/media/DzlxHiQUUAETh2f.jpg</t>
  </si>
  <si>
    <t>https://pbs.twimg.com/media/DzuYz_-U0AAMNhV.jpg</t>
  </si>
  <si>
    <t>https://pbs.twimg.com/media/DzuORtdV4AE_Kxj.jpg</t>
  </si>
  <si>
    <t>https://pbs.twimg.com/media/DzelCLCUUAA_DEa.jpg</t>
  </si>
  <si>
    <t>https://pbs.twimg.com/media/Dzox0lsUcAE4HqD.jpg</t>
  </si>
  <si>
    <t>https://pbs.twimg.com/media/DzoyC4GUcAALvcJ.jpg</t>
  </si>
  <si>
    <t>https://pbs.twimg.com/media/Dztl-u3UYAEASch.jpg</t>
  </si>
  <si>
    <t>https://pbs.twimg.com/media/DzuzA2gV4AAwFQd.jpg</t>
  </si>
  <si>
    <t>https://pbs.twimg.com/media/DzvNxPUUUAAwEFY.jpg</t>
  </si>
  <si>
    <t>https://pbs.twimg.com/media/DztpbELU8AAbeAi.jpg</t>
  </si>
  <si>
    <t>http://pbs.twimg.com/profile_images/1084426353192116225/4QviKQ2j_normal.jpg</t>
  </si>
  <si>
    <t>http://pbs.twimg.com/profile_images/1066519524092993536/K_0aQX3G_normal.jpg</t>
  </si>
  <si>
    <t>http://pbs.twimg.com/profile_images/1034166695034855425/wDwxjN9y_normal.jpg</t>
  </si>
  <si>
    <t>http://pbs.twimg.com/profile_images/738489841889992705/cip00uvS_normal.jpg</t>
  </si>
  <si>
    <t>http://pbs.twimg.com/profile_images/969331682179502081/vYy7er_C_normal.jpg</t>
  </si>
  <si>
    <t>http://pbs.twimg.com/profile_images/864493966305091584/s7MCDRTP_normal.jpg</t>
  </si>
  <si>
    <t>http://pbs.twimg.com/profile_images/378800000725388829/10e06b03de99b7bd33c2757dba9863d0_normal.jpeg</t>
  </si>
  <si>
    <t>http://pbs.twimg.com/profile_images/1404245782/igeek_normal.jpg</t>
  </si>
  <si>
    <t>http://pbs.twimg.com/profile_images/825541648721416192/lotHEgaJ_normal.jpg</t>
  </si>
  <si>
    <t>http://pbs.twimg.com/profile_images/880364055516504064/8tc26i3p_normal.jpg</t>
  </si>
  <si>
    <t>http://pbs.twimg.com/profile_images/1046828765282590723/fWGGuLeZ_normal.jpg</t>
  </si>
  <si>
    <t>http://pbs.twimg.com/profile_images/986397598071144448/BAWZxEiS_normal.jpg</t>
  </si>
  <si>
    <t>http://pbs.twimg.com/profile_images/428079463125880832/kJBWn6Ms_normal.jpeg</t>
  </si>
  <si>
    <t>http://pbs.twimg.com/profile_images/872262437105393664/L_TECZlr_normal.jpg</t>
  </si>
  <si>
    <t>http://pbs.twimg.com/profile_images/1015688750263762944/DrF7aFJ5_normal.jpg</t>
  </si>
  <si>
    <t>http://pbs.twimg.com/profile_images/1005202884030619650/z_O41cmL_normal.jpg</t>
  </si>
  <si>
    <t>http://pbs.twimg.com/profile_images/641130438753304576/ddE1C7yb_normal.jpg</t>
  </si>
  <si>
    <t>http://pbs.twimg.com/profile_images/595818165663334401/9g4EIr5x_normal.png</t>
  </si>
  <si>
    <t>http://pbs.twimg.com/profile_images/694280393411801088/47zejL4J_normal.jpg</t>
  </si>
  <si>
    <t>http://pbs.twimg.com/profile_images/971335139736346624/37TC7pkq_normal.jpg</t>
  </si>
  <si>
    <t>https://twitter.com/#!/powerbiconsult/status/1097172514323746816</t>
  </si>
  <si>
    <t>https://twitter.com/#!/tripathiam3/status/1097133937749422080</t>
  </si>
  <si>
    <t>https://twitter.com/#!/tripathiam3/status/1097134048583938048</t>
  </si>
  <si>
    <t>https://twitter.com/#!/tripathiam3/status/1097581947885301760</t>
  </si>
  <si>
    <t>https://twitter.com/#!/tripathiam3/status/1097582081012510720</t>
  </si>
  <si>
    <t>https://twitter.com/#!/galwaypowerbi/status/1097583223855595522</t>
  </si>
  <si>
    <t>https://twitter.com/#!/sqlnathan/status/1097586930974420993</t>
  </si>
  <si>
    <t>https://twitter.com/#!/timextender/status/1095738658047574017</t>
  </si>
  <si>
    <t>https://twitter.com/#!/timextender/status/1097574828234719238</t>
  </si>
  <si>
    <t>https://twitter.com/#!/ashot_/status/1097589492762976257</t>
  </si>
  <si>
    <t>https://twitter.com/#!/sqlmelody/status/1097589842790166528</t>
  </si>
  <si>
    <t>https://twitter.com/#!/simonmarling/status/1097606587147927552</t>
  </si>
  <si>
    <t>https://twitter.com/#!/gamergeeknews/status/1096913379208265728</t>
  </si>
  <si>
    <t>https://twitter.com/#!/gamergeeknews/status/1097019077233541120</t>
  </si>
  <si>
    <t>https://twitter.com/#!/gamergeeknews/status/1097576962275500033</t>
  </si>
  <si>
    <t>https://twitter.com/#!/gamergeeknews/status/1097638156847837184</t>
  </si>
  <si>
    <t>https://twitter.com/#!/cbryden/status/1097621541120966656</t>
  </si>
  <si>
    <t>https://twitter.com/#!/cbryden/status/1097647075376869376</t>
  </si>
  <si>
    <t>https://twitter.com/#!/msarozz/status/1097651036817379330</t>
  </si>
  <si>
    <t>https://twitter.com/#!/techtalkcorner/status/1097658934943313920</t>
  </si>
  <si>
    <t>https://twitter.com/#!/datatrek0/status/1097689699014111232</t>
  </si>
  <si>
    <t>https://twitter.com/#!/cbeboys24/status/1097690552584220672</t>
  </si>
  <si>
    <t>https://twitter.com/#!/heidihasting/status/1097256837584306177</t>
  </si>
  <si>
    <t>https://twitter.com/#!/heidihasting/status/1097613987905040384</t>
  </si>
  <si>
    <t>https://twitter.com/#!/barronhorse/status/1097704028178329600</t>
  </si>
  <si>
    <t>https://twitter.com/#!/tribute_fashion/status/1097706870674870273</t>
  </si>
  <si>
    <t>https://twitter.com/#!/cruiser_bike/status/1097716423881744384</t>
  </si>
  <si>
    <t>https://twitter.com/#!/bettybirdlovers/status/1097722128621744128</t>
  </si>
  <si>
    <t>https://twitter.com/#!/firefig98670603/status/1097724543135756290</t>
  </si>
  <si>
    <t>https://twitter.com/#!/jasont209/status/1097727543963136001</t>
  </si>
  <si>
    <t>https://twitter.com/#!/kidsdrawing2/status/1097731830659207168</t>
  </si>
  <si>
    <t>https://twitter.com/#!/thechrischua/status/1097739014684184576</t>
  </si>
  <si>
    <t>https://twitter.com/#!/thecuriousluke/status/1097739104027136001</t>
  </si>
  <si>
    <t>https://twitter.com/#!/jmjuradodiaz/status/1097758704773021696</t>
  </si>
  <si>
    <t>https://twitter.com/#!/jmjuradodiaz/status/1097809160538853377</t>
  </si>
  <si>
    <t>https://twitter.com/#!/rquintino/status/1097816411634876416</t>
  </si>
  <si>
    <t>https://twitter.com/#!/xstodeepak/status/1097877341601034240</t>
  </si>
  <si>
    <t>https://twitter.com/#!/exceleratorbi/status/1097617087764193280</t>
  </si>
  <si>
    <t>https://twitter.com/#!/gilbertque/status/1097635141604626433</t>
  </si>
  <si>
    <t>https://twitter.com/#!/rad_reza/status/1097643768633745408</t>
  </si>
  <si>
    <t>https://twitter.com/#!/rad_reza/status/1097644047630356481</t>
  </si>
  <si>
    <t>https://twitter.com/#!/thestephlocke/status/1097611392784392197</t>
  </si>
  <si>
    <t>https://twitter.com/#!/rad_reza/status/1097644097316126720</t>
  </si>
  <si>
    <t>https://twitter.com/#!/thestephlocke/status/1097591163647737856</t>
  </si>
  <si>
    <t>https://twitter.com/#!/rad_reza/status/1097644205684346880</t>
  </si>
  <si>
    <t>https://twitter.com/#!/yana_berkovich/status/1097583594237702144</t>
  </si>
  <si>
    <t>https://twitter.com/#!/rad_reza/status/1097644335867129856</t>
  </si>
  <si>
    <t>https://twitter.com/#!/a_bansal/status/1096894366243844096</t>
  </si>
  <si>
    <t>https://twitter.com/#!/rad_reza/status/1097644124029644800</t>
  </si>
  <si>
    <t>https://twitter.com/#!/indupriya9/status/1097608614364073984</t>
  </si>
  <si>
    <t>https://twitter.com/#!/warwick_rudd/status/1097597807416860672</t>
  </si>
  <si>
    <t>https://twitter.com/#!/eddybray73/status/1097631497605935104</t>
  </si>
  <si>
    <t>https://twitter.com/#!/rad_reza/status/1097644019826315264</t>
  </si>
  <si>
    <t>https://twitter.com/#!/rad_reza/status/1097644078911504385</t>
  </si>
  <si>
    <t>https://twitter.com/#!/indupriya9/status/1097645185301770240</t>
  </si>
  <si>
    <t>https://twitter.com/#!/vivek_patel_pbi/status/1096898505631776771</t>
  </si>
  <si>
    <t>https://twitter.com/#!/leila_etaati/status/1097117722528309248</t>
  </si>
  <si>
    <t>https://twitter.com/#!/a_bansal/status/1097324043596787712</t>
  </si>
  <si>
    <t>https://twitter.com/#!/rad_reza/status/1097421273607491589</t>
  </si>
  <si>
    <t>https://twitter.com/#!/rad_reza/status/1097739260738789377</t>
  </si>
  <si>
    <t>https://twitter.com/#!/indupriya9/status/1097693168861032449</t>
  </si>
  <si>
    <t>https://twitter.com/#!/leila_etaati/status/1097349355596443648</t>
  </si>
  <si>
    <t>https://twitter.com/#!/thehybriddba/status/1097581427510587395</t>
  </si>
  <si>
    <t>https://twitter.com/#!/thehybriddba/status/1097585310630785024</t>
  </si>
  <si>
    <t>https://twitter.com/#!/rad_reza/status/1097585244209737728</t>
  </si>
  <si>
    <t>https://twitter.com/#!/rad_reza/status/1097644243986767873</t>
  </si>
  <si>
    <t>https://twitter.com/#!/leila_etaati/status/1097581852125126656</t>
  </si>
  <si>
    <t>https://twitter.com/#!/heidihasting/status/1097614003302412288</t>
  </si>
  <si>
    <t>https://twitter.com/#!/leila_etaati/status/1097590058238922752</t>
  </si>
  <si>
    <t>https://twitter.com/#!/gilbertque/status/1097008843395985408</t>
  </si>
  <si>
    <t>https://twitter.com/#!/gilbertque/status/1097254210708467712</t>
  </si>
  <si>
    <t>https://twitter.com/#!/gilbertque/status/1097582366715916290</t>
  </si>
  <si>
    <t>https://twitter.com/#!/gilbertque/status/1097584994141097984</t>
  </si>
  <si>
    <t>https://twitter.com/#!/gilbertque/status/1097594762436083712</t>
  </si>
  <si>
    <t>https://twitter.com/#!/gilbertque/status/1097712626535084033</t>
  </si>
  <si>
    <t>https://twitter.com/#!/rad_reza/status/1097644166731821057</t>
  </si>
  <si>
    <t>https://twitter.com/#!/rad_reza/status/1097644267802001408</t>
  </si>
  <si>
    <t>https://twitter.com/#!/leila_etaati/status/1097021909026299904</t>
  </si>
  <si>
    <t>https://twitter.com/#!/leila_etaati/status/1097582813497372672</t>
  </si>
  <si>
    <t>https://twitter.com/#!/leila_etaati/status/1097604716027043841</t>
  </si>
  <si>
    <t>https://twitter.com/#!/the_d_mp/status/1097580119227392000</t>
  </si>
  <si>
    <t>https://twitter.com/#!/rad_reza/status/1097643746143854592</t>
  </si>
  <si>
    <t>https://twitter.com/#!/rad_reza/status/1097644110620454912</t>
  </si>
  <si>
    <t>https://twitter.com/#!/rad_reza/status/1097644186696728577</t>
  </si>
  <si>
    <t>https://twitter.com/#!/rad_reza/status/1097644220616105984</t>
  </si>
  <si>
    <t>https://twitter.com/#!/rad_reza/status/1097644296704937984</t>
  </si>
  <si>
    <t>https://twitter.com/#!/rad_reza/status/1097698005577154560</t>
  </si>
  <si>
    <t>https://twitter.com/#!/indupriya9/status/1097579550081335296</t>
  </si>
  <si>
    <t>https://twitter.com/#!/indupriya9/status/1097583681630171136</t>
  </si>
  <si>
    <t>https://twitter.com/#!/indupriya9/status/1097584551990198272</t>
  </si>
  <si>
    <t>https://twitter.com/#!/indupriya9/status/1097590633722654720</t>
  </si>
  <si>
    <t>https://twitter.com/#!/indupriya9/status/1097592246159912961</t>
  </si>
  <si>
    <t>https://twitter.com/#!/indupriya9/status/1097609345645178881</t>
  </si>
  <si>
    <t>https://twitter.com/#!/indupriya9/status/1097632764340273152</t>
  </si>
  <si>
    <t>https://twitter.com/#!/indupriya9/status/1097645250720366592</t>
  </si>
  <si>
    <t>https://twitter.com/#!/indupriya9/status/1097681808928337920</t>
  </si>
  <si>
    <t>https://twitter.com/#!/indupriya9/status/1097919575239213056</t>
  </si>
  <si>
    <t>https://twitter.com/#!/leila_etaati/status/1097579754234867712</t>
  </si>
  <si>
    <t>https://twitter.com/#!/leila_etaati/status/1097605918802423809</t>
  </si>
  <si>
    <t>https://twitter.com/#!/yana_berkovich/status/1097609104619536385</t>
  </si>
  <si>
    <t>https://twitter.com/#!/thestephlocke/status/1095973182849380352</t>
  </si>
  <si>
    <t>https://twitter.com/#!/thestephlocke/status/1097584789115129856</t>
  </si>
  <si>
    <t>https://twitter.com/#!/thestephlocke/status/1097596413385441280</t>
  </si>
  <si>
    <t>https://twitter.com/#!/rad_reza/status/1097644143323406336</t>
  </si>
  <si>
    <t>https://twitter.com/#!/rad_reza/status/1097644280527577088</t>
  </si>
  <si>
    <t>https://twitter.com/#!/leila_etaati/status/1097604262526255104</t>
  </si>
  <si>
    <t>https://twitter.com/#!/leila_etaati/status/1097606016164802560</t>
  </si>
  <si>
    <t>https://twitter.com/#!/heidihasting/status/1097244718491025410</t>
  </si>
  <si>
    <t>https://twitter.com/#!/rad_reza/status/1097585120326737920</t>
  </si>
  <si>
    <t>https://twitter.com/#!/rad_reza/status/1097594140026580993</t>
  </si>
  <si>
    <t>https://twitter.com/#!/leila_etaati/status/1097605884195233792</t>
  </si>
  <si>
    <t>https://twitter.com/#!/leila_etaati/status/1097606051988291584</t>
  </si>
  <si>
    <t>https://twitter.com/#!/yana_berkovich/status/1097577789291544578</t>
  </si>
  <si>
    <t>https://twitter.com/#!/ankitpatira/status/1097650813512515585</t>
  </si>
  <si>
    <t>https://twitter.com/#!/rad_reza/status/1097585303026511874</t>
  </si>
  <si>
    <t>https://twitter.com/#!/rad_reza/status/1097738857422893056</t>
  </si>
  <si>
    <t>https://twitter.com/#!/leila_etaati/status/1097582952932753408</t>
  </si>
  <si>
    <t>https://twitter.com/#!/leila_etaati/status/1097656917755752448</t>
  </si>
  <si>
    <t>https://twitter.com/#!/ankitpatira/status/1097032383302230016</t>
  </si>
  <si>
    <t>https://twitter.com/#!/ankitpatira/status/1097714161797160960</t>
  </si>
  <si>
    <t>https://twitter.com/#!/heidihasting/status/1097638966893801473</t>
  </si>
  <si>
    <t>https://twitter.com/#!/rad_reza/status/1097643826162757632</t>
  </si>
  <si>
    <t>https://twitter.com/#!/leila_etaati/status/1097656945400410112</t>
  </si>
  <si>
    <t>https://twitter.com/#!/rad_reza/status/1097627405907316736</t>
  </si>
  <si>
    <t>https://twitter.com/#!/leila_etaati/status/1097741080458493952</t>
  </si>
  <si>
    <t>https://twitter.com/#!/manusqlgeek/status/1096526510993793025</t>
  </si>
  <si>
    <t>https://twitter.com/#!/heidihasting/status/1097192453914980353</t>
  </si>
  <si>
    <t>https://twitter.com/#!/heidihasting/status/1097192860107980805</t>
  </si>
  <si>
    <t>https://twitter.com/#!/heidihasting/status/1097193466621132800</t>
  </si>
  <si>
    <t>https://twitter.com/#!/heidihasting/status/1097244250260033536</t>
  </si>
  <si>
    <t>https://twitter.com/#!/heidihasting/status/1097244494511009792</t>
  </si>
  <si>
    <t>https://twitter.com/#!/heidihasting/status/1097583074743701504</t>
  </si>
  <si>
    <t>https://twitter.com/#!/heidihasting/status/1097583931203805184</t>
  </si>
  <si>
    <t>https://twitter.com/#!/heidihasting/status/1097667772895510528</t>
  </si>
  <si>
    <t>https://twitter.com/#!/heidihasting/status/1097697191768936448</t>
  </si>
  <si>
    <t>https://twitter.com/#!/rad_reza/status/1097644320885096448</t>
  </si>
  <si>
    <t>https://twitter.com/#!/rad_reza/status/1097644369673244672</t>
  </si>
  <si>
    <t>https://twitter.com/#!/rad_reza/status/1097644473536770048</t>
  </si>
  <si>
    <t>https://twitter.com/#!/rad_reza/status/1097644494512578560</t>
  </si>
  <si>
    <t>https://twitter.com/#!/rad_reza/status/1097738032868843522</t>
  </si>
  <si>
    <t>https://twitter.com/#!/rad_reza/status/1097739215255695360</t>
  </si>
  <si>
    <t>https://twitter.com/#!/leila_etaati/status/1097282905049427969</t>
  </si>
  <si>
    <t>https://twitter.com/#!/leila_etaati/status/1097421059190448129</t>
  </si>
  <si>
    <t>https://twitter.com/#!/leila_etaati/status/1097677062972661760</t>
  </si>
  <si>
    <t>https://twitter.com/#!/leila_etaati/status/1097697489690406913</t>
  </si>
  <si>
    <t>https://twitter.com/#!/leila_etaati/status/1097775150798262272</t>
  </si>
  <si>
    <t>https://twitter.com/#!/rad_reza/status/1097586856454119424</t>
  </si>
  <si>
    <t>https://twitter.com/#!/rad_reza/status/1097697839122046976</t>
  </si>
  <si>
    <t>https://twitter.com/#!/rad_reza/status/1097741433358798848</t>
  </si>
  <si>
    <t>https://twitter.com/#!/rad_reza/status/1097913548104032256</t>
  </si>
  <si>
    <t>https://twitter.com/#!/leila_etaati/status/1097588430568009728</t>
  </si>
  <si>
    <t>https://twitter.com/#!/leila_etaati/status/1097741623868313601</t>
  </si>
  <si>
    <t>https://twitter.com/#!/leila_etaati/status/1097924572878229504</t>
  </si>
  <si>
    <t>https://twitter.com/#!/rad_reza/status/1096220539310419969</t>
  </si>
  <si>
    <t>https://twitter.com/#!/leila_etaati/status/1096220454543536128</t>
  </si>
  <si>
    <t>1097172514323746816</t>
  </si>
  <si>
    <t>1097133937749422080</t>
  </si>
  <si>
    <t>1097134048583938048</t>
  </si>
  <si>
    <t>1097581947885301760</t>
  </si>
  <si>
    <t>1097582081012510720</t>
  </si>
  <si>
    <t>1097583223855595522</t>
  </si>
  <si>
    <t>1097586930974420993</t>
  </si>
  <si>
    <t>1095738658047574017</t>
  </si>
  <si>
    <t>1097574828234719238</t>
  </si>
  <si>
    <t>1097589492762976257</t>
  </si>
  <si>
    <t>1097589842790166528</t>
  </si>
  <si>
    <t>1097606587147927552</t>
  </si>
  <si>
    <t>1096913379208265728</t>
  </si>
  <si>
    <t>1097019077233541120</t>
  </si>
  <si>
    <t>1097576962275500033</t>
  </si>
  <si>
    <t>1097638156847837184</t>
  </si>
  <si>
    <t>1097621541120966656</t>
  </si>
  <si>
    <t>1097647075376869376</t>
  </si>
  <si>
    <t>1097651036817379330</t>
  </si>
  <si>
    <t>1097658934943313920</t>
  </si>
  <si>
    <t>1097689699014111232</t>
  </si>
  <si>
    <t>1097690552584220672</t>
  </si>
  <si>
    <t>1097256837584306177</t>
  </si>
  <si>
    <t>1097613987905040384</t>
  </si>
  <si>
    <t>1097704028178329600</t>
  </si>
  <si>
    <t>1097706870674870273</t>
  </si>
  <si>
    <t>1097716423881744384</t>
  </si>
  <si>
    <t>1097722128621744128</t>
  </si>
  <si>
    <t>1097724543135756290</t>
  </si>
  <si>
    <t>1097727543963136001</t>
  </si>
  <si>
    <t>1097731830659207168</t>
  </si>
  <si>
    <t>1097739014684184576</t>
  </si>
  <si>
    <t>1097739104027136001</t>
  </si>
  <si>
    <t>1097758704773021696</t>
  </si>
  <si>
    <t>1097809160538853377</t>
  </si>
  <si>
    <t>1097816411634876416</t>
  </si>
  <si>
    <t>1097877341601034240</t>
  </si>
  <si>
    <t>1097617087764193280</t>
  </si>
  <si>
    <t>1097635141604626433</t>
  </si>
  <si>
    <t>1097643768633745408</t>
  </si>
  <si>
    <t>1097644047630356481</t>
  </si>
  <si>
    <t>1097611392784392197</t>
  </si>
  <si>
    <t>1097644097316126720</t>
  </si>
  <si>
    <t>1097591163647737856</t>
  </si>
  <si>
    <t>1097644205684346880</t>
  </si>
  <si>
    <t>1097583594237702144</t>
  </si>
  <si>
    <t>1097644335867129856</t>
  </si>
  <si>
    <t>1096894366243844096</t>
  </si>
  <si>
    <t>1097644124029644800</t>
  </si>
  <si>
    <t>1097608614364073984</t>
  </si>
  <si>
    <t>1097597807416860672</t>
  </si>
  <si>
    <t>1097631497605935104</t>
  </si>
  <si>
    <t>1097644019826315264</t>
  </si>
  <si>
    <t>1097644078911504385</t>
  </si>
  <si>
    <t>1097645185301770240</t>
  </si>
  <si>
    <t>1096898505631776771</t>
  </si>
  <si>
    <t>1097117722528309248</t>
  </si>
  <si>
    <t>1097324043596787712</t>
  </si>
  <si>
    <t>1097421273607491589</t>
  </si>
  <si>
    <t>1097739260738789377</t>
  </si>
  <si>
    <t>1097693168861032449</t>
  </si>
  <si>
    <t>1097349355596443648</t>
  </si>
  <si>
    <t>1097581427510587395</t>
  </si>
  <si>
    <t>1097585310630785024</t>
  </si>
  <si>
    <t>1097585244209737728</t>
  </si>
  <si>
    <t>1097644243986767873</t>
  </si>
  <si>
    <t>1097581852125126656</t>
  </si>
  <si>
    <t>1097614003302412288</t>
  </si>
  <si>
    <t>1097590058238922752</t>
  </si>
  <si>
    <t>1097008843395985408</t>
  </si>
  <si>
    <t>1097254210708467712</t>
  </si>
  <si>
    <t>1097582366715916290</t>
  </si>
  <si>
    <t>1097584994141097984</t>
  </si>
  <si>
    <t>1097594762436083712</t>
  </si>
  <si>
    <t>1097712626535084033</t>
  </si>
  <si>
    <t>1097644166731821057</t>
  </si>
  <si>
    <t>1097644267802001408</t>
  </si>
  <si>
    <t>1097021909026299904</t>
  </si>
  <si>
    <t>1097582813497372672</t>
  </si>
  <si>
    <t>1097604716027043841</t>
  </si>
  <si>
    <t>1097580119227392000</t>
  </si>
  <si>
    <t>1097643746143854592</t>
  </si>
  <si>
    <t>1097644110620454912</t>
  </si>
  <si>
    <t>1097644186696728577</t>
  </si>
  <si>
    <t>1097644220616105984</t>
  </si>
  <si>
    <t>1097644296704937984</t>
  </si>
  <si>
    <t>1097698005577154560</t>
  </si>
  <si>
    <t>1097579550081335296</t>
  </si>
  <si>
    <t>1097583681630171136</t>
  </si>
  <si>
    <t>1097584551990198272</t>
  </si>
  <si>
    <t>1097590633722654720</t>
  </si>
  <si>
    <t>1097592246159912961</t>
  </si>
  <si>
    <t>1097609345645178881</t>
  </si>
  <si>
    <t>1097632764340273152</t>
  </si>
  <si>
    <t>1097645250720366592</t>
  </si>
  <si>
    <t>1097681808928337920</t>
  </si>
  <si>
    <t>1097919575239213056</t>
  </si>
  <si>
    <t>1097579754234867712</t>
  </si>
  <si>
    <t>1097605918802423809</t>
  </si>
  <si>
    <t>1097609104619536385</t>
  </si>
  <si>
    <t>1095973182849380352</t>
  </si>
  <si>
    <t>1097584789115129856</t>
  </si>
  <si>
    <t>1097596413385441280</t>
  </si>
  <si>
    <t>1097644143323406336</t>
  </si>
  <si>
    <t>1097644280527577088</t>
  </si>
  <si>
    <t>1097604262526255104</t>
  </si>
  <si>
    <t>1097606016164802560</t>
  </si>
  <si>
    <t>1097244718491025410</t>
  </si>
  <si>
    <t>1097585120326737920</t>
  </si>
  <si>
    <t>1097594140026580993</t>
  </si>
  <si>
    <t>1097605884195233792</t>
  </si>
  <si>
    <t>1097606051988291584</t>
  </si>
  <si>
    <t>1097577789291544578</t>
  </si>
  <si>
    <t>1097650813512515585</t>
  </si>
  <si>
    <t>1097585303026511874</t>
  </si>
  <si>
    <t>1097738857422893056</t>
  </si>
  <si>
    <t>1097582952932753408</t>
  </si>
  <si>
    <t>1097656917755752448</t>
  </si>
  <si>
    <t>1097032383302230016</t>
  </si>
  <si>
    <t>1097714161797160960</t>
  </si>
  <si>
    <t>1097638966893801473</t>
  </si>
  <si>
    <t>1097643826162757632</t>
  </si>
  <si>
    <t>1097656945400410112</t>
  </si>
  <si>
    <t>1097627405907316736</t>
  </si>
  <si>
    <t>1097741080458493952</t>
  </si>
  <si>
    <t>1096526510993793025</t>
  </si>
  <si>
    <t>1097192453914980353</t>
  </si>
  <si>
    <t>1097192860107980805</t>
  </si>
  <si>
    <t>1097193466621132800</t>
  </si>
  <si>
    <t>1097244250260033536</t>
  </si>
  <si>
    <t>1097244494511009792</t>
  </si>
  <si>
    <t>1097583074743701504</t>
  </si>
  <si>
    <t>1097583931203805184</t>
  </si>
  <si>
    <t>1097667772895510528</t>
  </si>
  <si>
    <t>1097697191768936448</t>
  </si>
  <si>
    <t>1097644320885096448</t>
  </si>
  <si>
    <t>1097644369673244672</t>
  </si>
  <si>
    <t>1097644473536770048</t>
  </si>
  <si>
    <t>1097644494512578560</t>
  </si>
  <si>
    <t>1097738032868843522</t>
  </si>
  <si>
    <t>1097739215255695360</t>
  </si>
  <si>
    <t>1097282905049427969</t>
  </si>
  <si>
    <t>1097421059190448129</t>
  </si>
  <si>
    <t>1097677062972661760</t>
  </si>
  <si>
    <t>1097697489690406913</t>
  </si>
  <si>
    <t>1097775150798262272</t>
  </si>
  <si>
    <t>1097586856454119424</t>
  </si>
  <si>
    <t>1097697839122046976</t>
  </si>
  <si>
    <t>1097741433358798848</t>
  </si>
  <si>
    <t>1097913548104032256</t>
  </si>
  <si>
    <t>1097588430568009728</t>
  </si>
  <si>
    <t>1097741623868313601</t>
  </si>
  <si>
    <t>1097924572878229504</t>
  </si>
  <si>
    <t>1096220539310419969</t>
  </si>
  <si>
    <t>1096220454543536128</t>
  </si>
  <si>
    <t/>
  </si>
  <si>
    <t>796092285909745664</t>
  </si>
  <si>
    <t>3169230270</t>
  </si>
  <si>
    <t>344593939</t>
  </si>
  <si>
    <t>90102103</t>
  </si>
  <si>
    <t>37172493</t>
  </si>
  <si>
    <t>374910911</t>
  </si>
  <si>
    <t>2570651</t>
  </si>
  <si>
    <t>2820638401</t>
  </si>
  <si>
    <t>17532000</t>
  </si>
  <si>
    <t>en</t>
  </si>
  <si>
    <t>und</t>
  </si>
  <si>
    <t>ro</t>
  </si>
  <si>
    <t>1097587772662079488</t>
  </si>
  <si>
    <t>1097533449080991744</t>
  </si>
  <si>
    <t>1096227930341064705</t>
  </si>
  <si>
    <t>1095845348889821185</t>
  </si>
  <si>
    <t>1094718022084947968</t>
  </si>
  <si>
    <t>Twitter Web App</t>
  </si>
  <si>
    <t>Twitter Web Client</t>
  </si>
  <si>
    <t>Twitter for Android</t>
  </si>
  <si>
    <t>Twitter for iPhone</t>
  </si>
  <si>
    <t>HubSpot</t>
  </si>
  <si>
    <t>Media_Post_V_1</t>
  </si>
  <si>
    <t>GGN_RPiTwitterFeed</t>
  </si>
  <si>
    <t>Twitter bot, saroj humagain</t>
  </si>
  <si>
    <t>DS-retweet</t>
  </si>
  <si>
    <t>RTML</t>
  </si>
  <si>
    <t>TweetCaster for Android</t>
  </si>
  <si>
    <t>-117.521135,48.998888 
-116.884666,48.998888 
-116.884666,49.436115 
-117.521135,49.436115</t>
  </si>
  <si>
    <t>174.161834,-37.292621 
175.550653,-37.292621 
175.550653,-35.898837 
174.161834,-35.898837</t>
  </si>
  <si>
    <t>144.8461,-37.66811 
144.8461,-37.66811 
144.8461,-37.66811 
144.8461,-37.66811</t>
  </si>
  <si>
    <t>Canada</t>
  </si>
  <si>
    <t>New Zealand</t>
  </si>
  <si>
    <t>Australia</t>
  </si>
  <si>
    <t>CA</t>
  </si>
  <si>
    <t>NZ</t>
  </si>
  <si>
    <t>AU</t>
  </si>
  <si>
    <t>Central Kootenay G, British Columbia</t>
  </si>
  <si>
    <t>Auckland, New Zealand</t>
  </si>
  <si>
    <t>Etihad Airways Premium Lounge</t>
  </si>
  <si>
    <t>2065745efb945be6</t>
  </si>
  <si>
    <t>0022e3c837579650</t>
  </si>
  <si>
    <t>0c0794539055a000</t>
  </si>
  <si>
    <t>Central Kootenay G</t>
  </si>
  <si>
    <t>Auckland</t>
  </si>
  <si>
    <t>city</t>
  </si>
  <si>
    <t>poi</t>
  </si>
  <si>
    <t>https://api.twitter.com/1.1/geo/id/2065745efb945be6.json</t>
  </si>
  <si>
    <t>https://api.twitter.com/1.1/geo/id/0022e3c837579650.json</t>
  </si>
  <si>
    <t>https://api.twitter.com/1.1/geo/id/0c0794539055a000.json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</si>
  <si>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</si>
  <si>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</si>
  <si>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</si>
  <si>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</si>
  <si>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</si>
  <si>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</si>
  <si>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</si>
  <si>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</si>
  <si>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</si>
  <si>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</si>
  <si>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</si>
  <si>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</si>
  <si>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</si>
  <si>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</si>
  <si>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</si>
  <si>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</si>
  <si>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</si>
  <si>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</si>
  <si>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</si>
  <si>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</si>
  <si>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</si>
  <si>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PowerBIConsult</t>
  </si>
  <si>
    <t>Gilbert Quevauvillie</t>
  </si>
  <si>
    <t>Abhishek Tripathi</t>
  </si>
  <si>
    <t>Leila Etaati @ DifinityConf</t>
  </si>
  <si>
    <t>Yana Berkovich</t>
  </si>
  <si>
    <t>John Liu 劉 @DifinityConf</t>
  </si>
  <si>
    <t>Charles Sterling</t>
  </si>
  <si>
    <t>indupriya</t>
  </si>
  <si>
    <t>Reza Rad @ #Difinity #DifinityConf</t>
  </si>
  <si>
    <t>Galway Power BI User Group</t>
  </si>
  <si>
    <t>Hamish Watson</t>
  </si>
  <si>
    <t>Nathan Sundararajan</t>
  </si>
  <si>
    <t>TIMEXTENDER</t>
  </si>
  <si>
    <t>Difinity Conference</t>
  </si>
  <si>
    <t>Ashot Nalbandyan</t>
  </si>
  <si>
    <t>Melody Zacharias</t>
  </si>
  <si>
    <t>Ken Puls, FCPA, FCMA</t>
  </si>
  <si>
    <t>Simon Marling</t>
  </si>
  <si>
    <t>Gamer Geek</t>
  </si>
  <si>
    <t>Vivek Patel</t>
  </si>
  <si>
    <t>Matt Allington</t>
  </si>
  <si>
    <t>Craig Bryden</t>
  </si>
  <si>
    <t>Warwick Rudd</t>
  </si>
  <si>
    <t>Eddy Bray</t>
  </si>
  <si>
    <t>Saroj Humagain</t>
  </si>
  <si>
    <t>Ankit</t>
  </si>
  <si>
    <t>David</t>
  </si>
  <si>
    <t>datatrek</t>
  </si>
  <si>
    <t>Steph Locke #difinity</t>
  </si>
  <si>
    <t>Coimbatore Boys</t>
  </si>
  <si>
    <t>Heidi Hasting</t>
  </si>
  <si>
    <t>Cordis, Auckland</t>
  </si>
  <si>
    <t>SQLMC</t>
  </si>
  <si>
    <t>Barron horse lover</t>
  </si>
  <si>
    <t>Tribute Fashion</t>
  </si>
  <si>
    <t>Cruiser Motor Bike</t>
  </si>
  <si>
    <t>Betty William</t>
  </si>
  <si>
    <t>firefighter</t>
  </si>
  <si>
    <t>Jason fishing lover</t>
  </si>
  <si>
    <t>Kids Drawing</t>
  </si>
  <si>
    <t>Chris Chua</t>
  </si>
  <si>
    <t>Curious Luke</t>
  </si>
  <si>
    <t>Jose Manuel Jurado</t>
  </si>
  <si>
    <t>Rui Quintino</t>
  </si>
  <si>
    <t>Deepak Agrawal</t>
  </si>
  <si>
    <t>Azure Data Studio</t>
  </si>
  <si>
    <t>Microsoft PowerBI</t>
  </si>
  <si>
    <t>Microsoft Flow</t>
  </si>
  <si>
    <t>Microsoft Forms</t>
  </si>
  <si>
    <t>Patrick Quesnel</t>
  </si>
  <si>
    <t>Amit R S Bansal</t>
  </si>
  <si>
    <t>Anupama Natarajan</t>
  </si>
  <si>
    <t>Manohar Punna</t>
  </si>
  <si>
    <t>Daniel Marsh-Patrick</t>
  </si>
  <si>
    <t>#PowerBI #Analytics #DataViz #PowerPlatform #DataStorytelling #DataScienc #BigData #IoT #Blockchain #MachineLearning @MSPowerBI @PowerApps @MicrosoftFlow</t>
  </si>
  <si>
    <t>#PowerBI &amp; BI Consultant. Blogger (https://t.co/65D9LXBnwQ) Microsoft MVP. Comments are my own.</t>
  </si>
  <si>
    <t>Power BI Fan #PowerBI #DataAnalytics</t>
  </si>
  <si>
    <t>Microsoft AI and Data Platform MVP , PhD, Consultant, Data science, Trainer, Speaker,  SQL and Power BI Chapter Leader, co-founder  RADACAD</t>
  </si>
  <si>
    <t>Microsofts Data Platform MVP. Creating solutions. Product manager, Data Solutions Enabler , #O365 #BI #PowerBI #tableau _xD83C__xDF7A__xD83C__xDFC2__xD83D__xDC83__xD83C__xDFCD_️</t>
  </si>
  <si>
    <t>MVP Office (SharePoint) / Business (MSFlow) • Creator of @flowstudioapp • Fellowship of the Graph •  Serverless-RagTagGang • https://t.co/liOuTxegdY</t>
  </si>
  <si>
    <t>http://t.co/B1PcUeYV</t>
  </si>
  <si>
    <t>#Microsoft Regional Director, #MVP, #Author, #Trainer, #Speaker, #Consultant of #MSBI #PowerBI #M #DAX #PowerQuery #Visualization co founder @RADACAD_com</t>
  </si>
  <si>
    <t>We're here to learn Microsoft Power BI &amp; network - in @GalwayCity.  Monthly meetings in @PorterShed, Eyre Square.  Next meeting Tuesday, February 19th @ 6 p.m.</t>
  </si>
  <si>
    <t>Data Platform MVP.  DevOps bloke who likes making disparate stuff go, great food/beer/wine and helping people. Sometimes in that order.</t>
  </si>
  <si>
    <t>SQL, Business Intelligence, Power BI, Business Intelligence (Virtual Chapter Co-Leader). Friends of RedGate 2017.</t>
  </si>
  <si>
    <t>Discovery Hub® enables businesses to make qualified decisions based on data, mind and heart. Automate all that can be automated in the data discovery lifecycle.</t>
  </si>
  <si>
    <t>Difinity is the largest Microsoft Data Platform, Business Intelligence, and Analytics Conference in New Zealand.</t>
  </si>
  <si>
    <t>Code Monkey For Life. White Hat By Night.</t>
  </si>
  <si>
    <t>I am a geek that is passionate about Data, Coffee, and Red Wine. Data Platform MVP . SQLPass Regional Mentor for Canada.</t>
  </si>
  <si>
    <t>President of Excelguru.ca, Excel trainer, Top 20 Under 40 award winner (2012), Microsoft MVP since 2006, FCMA &amp; Tech Enthusiast</t>
  </si>
  <si>
    <t>#SharePoint developer and project manager.1 Wife, 2 kids, 2 cats,  1 dog 120k bees. Love the Top of the South. https://t.co/6iQ0ea4vFn addict #immigrant</t>
  </si>
  <si>
    <t>Data Scientist by day, geek tech gamer junky by night.    #PowerBi #Tableau #RaspberryPi influencer _xD83D__xDE1C_, welcome to my stream of consciousness</t>
  </si>
  <si>
    <t>Power BI is my weapon. Founder of the Toronto Power BI, Power Apps, Flow Meetup group and Microsoft Power BI user groups Board of Advisor member.</t>
  </si>
  <si>
    <t>Matt Allington is a professional Power BI consultant, trainer and Microsoft MVP. Author of books that will teach you DAX. Expert in Power BI and Power Query.</t>
  </si>
  <si>
    <t>Chief Data Strategist at @bitq_au.  Microsoft MVP - Data Platform. Helping customers transform business data into intelligent data. Power BI UG Lead.</t>
  </si>
  <si>
    <t>Principal Sql Server Consultant at SQL Masters Consulting specialising in SQL Server technologies being a Microsoft Certified Master, Data Platform MVP</t>
  </si>
  <si>
    <t>Data Science enthusiast   #Datascience #Machinelearning #Bigdata #Deeplearning #Blockchain</t>
  </si>
  <si>
    <t>BI | AI | Data | Analytics | Cloud | Architect</t>
  </si>
  <si>
    <t>DataScience ex·pe·di·tion</t>
  </si>
  <si>
    <t>CEO @ @LockeData &amp; @nightingalehqai, helping #dataScience &amp; #dataOps adoption.  @microsoft #AI MVP.  Builds communities: @satrdays_org, @msft_stack, @cardiffrug</t>
  </si>
  <si>
    <t>Adelaide Crows supporter</t>
  </si>
  <si>
    <t>Welcome to our oasis of luxury in The City of Sails, Auckland, New Zealand. Let us take care of you with genuine hospitality and service with poise.</t>
  </si>
  <si>
    <t>SQL Masters Consulting is a Brisbane based SQL Server Consulting company focusing primarily of SQL Server. Backed by QLD's only MCM - SQL Server 2008</t>
  </si>
  <si>
    <t>This is William, a graphic designer by profession. Whenever I found free time I love to go with my horses.
My portfolio: https://t.co/S0mVxG0uRC</t>
  </si>
  <si>
    <t>This is William, a graphic designer by profession. Whenever I found free time I go for hunting.
My portfolio: https://t.co/S0mVxG0uRC</t>
  </si>
  <si>
    <t>Hi bike lovers. I'm a graphic designer by profession &amp; I love cruiser bikes. 
Here is my portfolio: https://t.co/S0mVxG0uRC</t>
  </si>
  <si>
    <t>This is Betty, a graphic designer by profession. I love birds. I love to spend times with birds.
Here is my portfolio: https://t.co/S0mVxG0uRC</t>
  </si>
  <si>
    <t>This is Smith, a firefighter by https://t.co/7sirNwqcRX is my portfolio: https://t.co/S0mVxG0uRC</t>
  </si>
  <si>
    <t>This is Jason, a graphic designer by profession. Whenever I get free time I go for fishing. Here is my portfolio: https://t.co/S0mVxG0uRC</t>
  </si>
  <si>
    <t>Kids drawing ideas to teach your children how to draw step by step with simple drawing and painting. Easy Drawing, Learn Colors, Alphabets, Numbers for toddlers</t>
  </si>
  <si>
    <t>On a #MicrosoftExcel and #Python for Data Science learning journey. Sharing news on #DataScience #ML #NLP #DL #NeuralNetworks</t>
  </si>
  <si>
    <t>Luke identifies himself as a: #MachineLearning #Enthusiast _xD83E__xDD16_ ¦ #Biotechnology #Student _xD83E__xDD13_ ¦ #Chemical #Labtechnician _xD83D__xDC68_‍_xD83D__xDD2C_ ¦  #AffiliateMarketer _xD83D__xDCCA_¦  and #Human</t>
  </si>
  <si>
    <t>Support Escalation Engineer @Microsoft. Subject Matter Expert in Azure SQL Database. Database enthusiast. Enjoys helping to the people to use the data.</t>
  </si>
  <si>
    <t>Data Research at @DevScope
#MachineLearning #DataScience #DeepLearning #ArtificialIntelligence but mostly... a #DataSkeptic
https://t.co/1doBl06GB2</t>
  </si>
  <si>
    <t>Business Planning &amp; Analysis (Corp. FP&amp;A), Business Intelligence, Excel, Power BI, DAX, M, R, SQL, SSAS #PowerBI, #rstats, #Excel</t>
  </si>
  <si>
    <t>Azure Data Studio, a new lightweight tool for developing and managing your SQL databases. Try it now: https://t.co/Imsww6PdN9</t>
  </si>
  <si>
    <t>For the latest news from the Microsoft Power BI team, follow our official handle @MSPowerBI.</t>
  </si>
  <si>
    <t>The official account for Microsoft Flow. Follow for news and updates from the team and community. #MicrosoftFlow</t>
  </si>
  <si>
    <t>me</t>
  </si>
  <si>
    <t>eDominer. PeoplewareIndia. SQLServerGeeks. SQLMaestros. Master Classes. SSGAS. DataPlatformGeeks. Data Platform Summit. Yeah, in tht order. what next?</t>
  </si>
  <si>
    <t>Consultant specialsing in Data, AI, BI and Digital. Passionate about solving problems using innovative solutions. Microsoft Data Platform MVP, MCT</t>
  </si>
  <si>
    <t>SQL Server MVP, SQL Server DBA, Speaker, Blogger, President - https://t.co/BWGcq6RB9R</t>
  </si>
  <si>
    <t>Opinions are my own and not of my employer etc.</t>
  </si>
  <si>
    <t>Sao Paulo, Brazil</t>
  </si>
  <si>
    <t>Brisbane, Australia</t>
  </si>
  <si>
    <t>Bengaluru, India</t>
  </si>
  <si>
    <t>Vancouver, British Columbia</t>
  </si>
  <si>
    <t>Sydney</t>
  </si>
  <si>
    <t>Redmond, WA</t>
  </si>
  <si>
    <t>New Zealand, Auckland</t>
  </si>
  <si>
    <t>Galway, Ireland</t>
  </si>
  <si>
    <t>Kiwi As</t>
  </si>
  <si>
    <t>Tampa, FL</t>
  </si>
  <si>
    <t>Jax,FL</t>
  </si>
  <si>
    <t>Nanaimo, BC, Canada</t>
  </si>
  <si>
    <t>Nelson, New Zealand</t>
  </si>
  <si>
    <t>Toronto, Ontario</t>
  </si>
  <si>
    <t>Sydney, Australia</t>
  </si>
  <si>
    <t>Brisbane, QLD</t>
  </si>
  <si>
    <t>Brisbane</t>
  </si>
  <si>
    <t>Nepal</t>
  </si>
  <si>
    <t>Melbourne, Victoria</t>
  </si>
  <si>
    <t>Brisbane, Queensland</t>
  </si>
  <si>
    <t>Cardiff, UK</t>
  </si>
  <si>
    <t>Coimbatore, India</t>
  </si>
  <si>
    <t>Adelaide, Australia</t>
  </si>
  <si>
    <t>83 Symonds St, Auckland, NZ</t>
  </si>
  <si>
    <t>Zwettl-Lower Austria, Austria</t>
  </si>
  <si>
    <t>California, USA</t>
  </si>
  <si>
    <t>US</t>
  </si>
  <si>
    <t>United States</t>
  </si>
  <si>
    <t>Singapore</t>
  </si>
  <si>
    <t>Switzerland</t>
  </si>
  <si>
    <t>Madrid, Spain</t>
  </si>
  <si>
    <t>Portugal</t>
  </si>
  <si>
    <t>Bangalore</t>
  </si>
  <si>
    <t>The 09 New Zealand</t>
  </si>
  <si>
    <t>Porirua City, New Zealand</t>
  </si>
  <si>
    <t>https://t.co/FV7OwX0Kg4</t>
  </si>
  <si>
    <t>https://t.co/04vI817nWb</t>
  </si>
  <si>
    <t>https://t.co/WQlbwCi3VE</t>
  </si>
  <si>
    <t>https://t.co/CXmeVJrmvD</t>
  </si>
  <si>
    <t>http://t.co/pUxWwEJ4o2</t>
  </si>
  <si>
    <t>https://t.co/mnW39vaMYS</t>
  </si>
  <si>
    <t>https://t.co/c7SSKVW8cR</t>
  </si>
  <si>
    <t>https://t.co/meSuixqEUi</t>
  </si>
  <si>
    <t>https://t.co/1OZlLyNXYK</t>
  </si>
  <si>
    <t>https://t.co/ldUNLL528C</t>
  </si>
  <si>
    <t>https://t.co/qm8ZijyFnJ</t>
  </si>
  <si>
    <t>https://t.co/FpX7MZUpRF</t>
  </si>
  <si>
    <t>http://t.co/rWb39a3W0H</t>
  </si>
  <si>
    <t>https://t.co/1TKwAxKdMa</t>
  </si>
  <si>
    <t>https://t.co/LmOMx3ifad</t>
  </si>
  <si>
    <t>https://t.co/p2x8IklKeQ</t>
  </si>
  <si>
    <t>https://t.co/vc0h5QjAg3</t>
  </si>
  <si>
    <t>https://t.co/QKg0jEnCNe</t>
  </si>
  <si>
    <t>https://t.co/GvAevrhjwA</t>
  </si>
  <si>
    <t>https://t.co/k3gwlqktwL</t>
  </si>
  <si>
    <t>https://t.co/lR3CDlSeTD</t>
  </si>
  <si>
    <t>https://t.co/nwjw3acaeh</t>
  </si>
  <si>
    <t>http://t.co/Rve71yz3xk</t>
  </si>
  <si>
    <t>https://t.co/LENKdo1Z28</t>
  </si>
  <si>
    <t>https://t.co/plR9guGkmS</t>
  </si>
  <si>
    <t>https://t.co/syNrN0t1YY</t>
  </si>
  <si>
    <t>https://t.co/ioKoTifEhi</t>
  </si>
  <si>
    <t>https://t.co/l1m9NVmibw</t>
  </si>
  <si>
    <t>https://t.co/bcQWGHXMz3</t>
  </si>
  <si>
    <t>https://t.co/3TcEk7ku73</t>
  </si>
  <si>
    <t>https://t.co/SoeLx0V77g</t>
  </si>
  <si>
    <t>https://t.co/9hdJe1IIzD</t>
  </si>
  <si>
    <t>https://t.co/HPAg7Adbxq</t>
  </si>
  <si>
    <t>https://t.co/tkRurcam7e</t>
  </si>
  <si>
    <t>https://t.co/IrbvGgvdQv</t>
  </si>
  <si>
    <t>https://t.co/WdB0ORwhqn</t>
  </si>
  <si>
    <t>https://t.co/g3lnmnZ3o2</t>
  </si>
  <si>
    <t>https://pbs.twimg.com/profile_banners/1084426115781939200/1549407012</t>
  </si>
  <si>
    <t>https://pbs.twimg.com/profile_banners/19281486/1539770580</t>
  </si>
  <si>
    <t>https://pbs.twimg.com/profile_banners/2820638401/1550110366</t>
  </si>
  <si>
    <t>https://pbs.twimg.com/profile_banners/49065227/1522186815</t>
  </si>
  <si>
    <t>https://pbs.twimg.com/profile_banners/17532000/1550289630</t>
  </si>
  <si>
    <t>https://pbs.twimg.com/profile_banners/2570651/1459300138</t>
  </si>
  <si>
    <t>https://pbs.twimg.com/profile_banners/56476267/1496798941</t>
  </si>
  <si>
    <t>https://pbs.twimg.com/profile_banners/374910911/1535419334</t>
  </si>
  <si>
    <t>https://pbs.twimg.com/profile_banners/1031935293933400064/1535397336</t>
  </si>
  <si>
    <t>https://pbs.twimg.com/profile_banners/177070172/1493797041</t>
  </si>
  <si>
    <t>https://pbs.twimg.com/profile_banners/4196618080/1447622573</t>
  </si>
  <si>
    <t>https://pbs.twimg.com/profile_banners/187906124/1493051583</t>
  </si>
  <si>
    <t>https://pbs.twimg.com/profile_banners/796092285909745664/1478638414</t>
  </si>
  <si>
    <t>https://pbs.twimg.com/profile_banners/218379543/1508776388</t>
  </si>
  <si>
    <t>https://pbs.twimg.com/profile_banners/205773150/1480465598</t>
  </si>
  <si>
    <t>https://pbs.twimg.com/profile_banners/22267844/1406303382</t>
  </si>
  <si>
    <t>https://pbs.twimg.com/profile_banners/95962453/1398329508</t>
  </si>
  <si>
    <t>https://pbs.twimg.com/profile_banners/316331833/1431495420</t>
  </si>
  <si>
    <t>https://pbs.twimg.com/profile_banners/850120671439007746/1522815988</t>
  </si>
  <si>
    <t>https://pbs.twimg.com/profile_banners/3169230270/1499036662</t>
  </si>
  <si>
    <t>https://pbs.twimg.com/profile_banners/711000475340902400/1525363244</t>
  </si>
  <si>
    <t>https://pbs.twimg.com/profile_banners/801004286607912961/1479879947</t>
  </si>
  <si>
    <t>https://pbs.twimg.com/profile_banners/1420994827/1535470643</t>
  </si>
  <si>
    <t>https://pbs.twimg.com/profile_banners/883964044394151936/1531820392</t>
  </si>
  <si>
    <t>https://pbs.twimg.com/profile_banners/25397851/1508966951</t>
  </si>
  <si>
    <t>https://pbs.twimg.com/profile_banners/2647072722/1405411539</t>
  </si>
  <si>
    <t>https://pbs.twimg.com/profile_banners/926425080032215041/1510030677</t>
  </si>
  <si>
    <t>https://pbs.twimg.com/profile_banners/944557063048278016/1539479872</t>
  </si>
  <si>
    <t>https://pbs.twimg.com/profile_banners/1038427269037875200/1536467388</t>
  </si>
  <si>
    <t>https://pbs.twimg.com/profile_banners/1039171104508534784/1536852674</t>
  </si>
  <si>
    <t>https://pbs.twimg.com/profile_banners/1057529581165518850/1540969818</t>
  </si>
  <si>
    <t>https://pbs.twimg.com/profile_banners/1049837632866283520/1539136841</t>
  </si>
  <si>
    <t>https://pbs.twimg.com/profile_banners/1056142848658071555/1540639942</t>
  </si>
  <si>
    <t>https://pbs.twimg.com/profile_banners/983629872365944833/1539245009</t>
  </si>
  <si>
    <t>https://pbs.twimg.com/profile_banners/1064108650271309826/1542538859</t>
  </si>
  <si>
    <t>https://pbs.twimg.com/profile_banners/1369614565/1545480615</t>
  </si>
  <si>
    <t>https://pbs.twimg.com/profile_banners/925785851916795909/1509560728</t>
  </si>
  <si>
    <t>https://pbs.twimg.com/profile_banners/3179532960/1437764591</t>
  </si>
  <si>
    <t>https://pbs.twimg.com/profile_banners/722190257244889088/1480355086</t>
  </si>
  <si>
    <t>https://pbs.twimg.com/profile_banners/37172493/1549889928</t>
  </si>
  <si>
    <t>https://pbs.twimg.com/profile_banners/90102103/1486200169</t>
  </si>
  <si>
    <t>pt</t>
  </si>
  <si>
    <t>http://abs.twimg.com/images/themes/theme1/bg.png</t>
  </si>
  <si>
    <t>http://abs.twimg.com/images/themes/theme7/bg.gif</t>
  </si>
  <si>
    <t>http://abs.twimg.com/images/themes/theme14/bg.gif</t>
  </si>
  <si>
    <t>http://abs.twimg.com/images/themes/theme6/bg.gif</t>
  </si>
  <si>
    <t>http://abs.twimg.com/images/themes/theme16/bg.gif</t>
  </si>
  <si>
    <t>http://abs.twimg.com/images/themes/theme3/bg.gif</t>
  </si>
  <si>
    <t>http://abs.twimg.com/images/themes/theme4/bg.gif</t>
  </si>
  <si>
    <t>http://pbs.twimg.com/profile_images/977679239351697409/9E0V8HXP_normal.jpg</t>
  </si>
  <si>
    <t>http://pbs.twimg.com/profile_images/30464162/Chuck_normal.jpg</t>
  </si>
  <si>
    <t>http://pbs.twimg.com/profile_images/859672020174258176/BOn1JD5h_normal.jpg</t>
  </si>
  <si>
    <t>http://pbs.twimg.com/profile_images/913441544392331265/vYNCXJ2T_normal.jpg</t>
  </si>
  <si>
    <t>http://pbs.twimg.com/profile_images/796092909627973632/aU0pc9sr_normal.jpg</t>
  </si>
  <si>
    <t>http://pbs.twimg.com/profile_images/576855248792199169/Tp5yQJp-_normal.jpeg</t>
  </si>
  <si>
    <t>http://pbs.twimg.com/profile_images/769405810157813760/6wsR1j_9_normal.jpg</t>
  </si>
  <si>
    <t>http://pbs.twimg.com/profile_images/998946821664751616/xnu1YSF7_normal.jpg</t>
  </si>
  <si>
    <t>http://pbs.twimg.com/profile_images/862918616865316864/gfJe2Dgp_normal.jpg</t>
  </si>
  <si>
    <t>http://pbs.twimg.com/profile_images/801299316245757952/wXmbBHpu_normal.jpg</t>
  </si>
  <si>
    <t>http://pbs.twimg.com/profile_images/947717628554088448/eexZCnvR_normal.jpg</t>
  </si>
  <si>
    <t>http://pbs.twimg.com/profile_images/1018737645663338496/QWSurfoH_normal.jpg</t>
  </si>
  <si>
    <t>http://pbs.twimg.com/profile_images/923299690967318528/kS-hsHZo_normal.jpg</t>
  </si>
  <si>
    <t>http://pbs.twimg.com/profile_images/488946795225952258/qo0Hsnvd_normal.png</t>
  </si>
  <si>
    <t>http://pbs.twimg.com/profile_images/927763415703085056/Ihsebhnd_normal.jpg</t>
  </si>
  <si>
    <t>http://pbs.twimg.com/profile_images/1051280585929322496/Jdnq-LdL_normal.jpg</t>
  </si>
  <si>
    <t>http://pbs.twimg.com/profile_images/1038645712316026880/xEkpX78h_normal.jpg</t>
  </si>
  <si>
    <t>http://pbs.twimg.com/profile_images/1040261728402006016/27yL7aSw_normal.jpg</t>
  </si>
  <si>
    <t>http://pbs.twimg.com/profile_images/1057530264753192966/j0hPFTf8_normal.jpg</t>
  </si>
  <si>
    <t>http://pbs.twimg.com/profile_images/1049842232189116416/J3DXMGTe_normal.jpg</t>
  </si>
  <si>
    <t>http://pbs.twimg.com/profile_images/1056146642376650752/xolx6ByK_normal.jpg</t>
  </si>
  <si>
    <t>http://pbs.twimg.com/profile_images/1050295525742792704/1mFbJ8EN_normal.jpg</t>
  </si>
  <si>
    <t>http://pbs.twimg.com/profile_images/1076462504002375680/grqsiD9i_normal.jpg</t>
  </si>
  <si>
    <t>http://pbs.twimg.com/profile_images/1057797982714806272/37NDLh3a_normal.jpg</t>
  </si>
  <si>
    <t>http://pbs.twimg.com/profile_images/504928308291592192/8zNzfTKf_normal.jpeg</t>
  </si>
  <si>
    <t>http://pbs.twimg.com/profile_images/458675844697706496/9eRoyxU2_normal.jpeg</t>
  </si>
  <si>
    <t>http://pbs.twimg.com/profile_images/925790808103456769/X6m3TwZo_normal.jpg</t>
  </si>
  <si>
    <t>http://pbs.twimg.com/profile_images/1089904184088920064/pKechhHy_normal.jpg</t>
  </si>
  <si>
    <t>http://pbs.twimg.com/profile_images/874712710054789120/QjRvJtpD_normal.jpg</t>
  </si>
  <si>
    <t>http://abs.twimg.com/sticky/default_profile_images/default_profile_normal.png</t>
  </si>
  <si>
    <t>http://pbs.twimg.com/profile_images/378800000423229865/16ba90636a84d65e96d184630b03867a_normal.jpeg</t>
  </si>
  <si>
    <t>http://pbs.twimg.com/profile_images/870461044128227329/BRGPmB9w_normal.jpg</t>
  </si>
  <si>
    <t>http://pbs.twimg.com/profile_images/1032170620023271424/jeHhUR0p_normal.jpg</t>
  </si>
  <si>
    <t>http://pbs.twimg.com/profile_images/715460696146751488/09VU6Uuu_normal.jpg</t>
  </si>
  <si>
    <t>Open Twitter Page for This Person</t>
  </si>
  <si>
    <t>https://twitter.com/powerbiconsult</t>
  </si>
  <si>
    <t>https://twitter.com/gilbertque</t>
  </si>
  <si>
    <t>https://twitter.com/tripathiam3</t>
  </si>
  <si>
    <t>https://twitter.com/leila_etaati</t>
  </si>
  <si>
    <t>https://twitter.com/yana_berkovich</t>
  </si>
  <si>
    <t>https://twitter.com/johnnliu</t>
  </si>
  <si>
    <t>https://twitter.com/chass</t>
  </si>
  <si>
    <t>https://twitter.com/indupriya9</t>
  </si>
  <si>
    <t>https://twitter.com/rad_reza</t>
  </si>
  <si>
    <t>https://twitter.com/galwaypowerbi</t>
  </si>
  <si>
    <t>https://twitter.com/thehybriddba</t>
  </si>
  <si>
    <t>https://twitter.com/sqlnathan</t>
  </si>
  <si>
    <t>https://twitter.com/timextender</t>
  </si>
  <si>
    <t>https://twitter.com/difinityconf</t>
  </si>
  <si>
    <t>https://twitter.com/ashot_</t>
  </si>
  <si>
    <t>https://twitter.com/sqlmelody</t>
  </si>
  <si>
    <t>https://twitter.com/kpuls</t>
  </si>
  <si>
    <t>https://twitter.com/simonmarling</t>
  </si>
  <si>
    <t>https://twitter.com/gamergeeknews</t>
  </si>
  <si>
    <t>https://twitter.com/vivek_patel_pbi</t>
  </si>
  <si>
    <t>https://twitter.com/exceleratorbi</t>
  </si>
  <si>
    <t>https://twitter.com/cbryden</t>
  </si>
  <si>
    <t>https://twitter.com/warwick_rudd</t>
  </si>
  <si>
    <t>https://twitter.com/eddybray73</t>
  </si>
  <si>
    <t>https://twitter.com/msarozz</t>
  </si>
  <si>
    <t>https://twitter.com/ankitpatira</t>
  </si>
  <si>
    <t>https://twitter.com/techtalkcorner</t>
  </si>
  <si>
    <t>https://twitter.com/datatrek0</t>
  </si>
  <si>
    <t>https://twitter.com/thestephlocke</t>
  </si>
  <si>
    <t>https://twitter.com/cbeboys24</t>
  </si>
  <si>
    <t>https://twitter.com/heidihasting</t>
  </si>
  <si>
    <t>https://twitter.com/cordisauckland_</t>
  </si>
  <si>
    <t>https://twitter.com/sqlmc</t>
  </si>
  <si>
    <t>https://twitter.com/barronhorse</t>
  </si>
  <si>
    <t>https://twitter.com/tribute_fashion</t>
  </si>
  <si>
    <t>https://twitter.com/cruiser_bike</t>
  </si>
  <si>
    <t>https://twitter.com/bettybirdlovers</t>
  </si>
  <si>
    <t>https://twitter.com/firefig98670603</t>
  </si>
  <si>
    <t>https://twitter.com/jasont209</t>
  </si>
  <si>
    <t>https://twitter.com/kidsdrawing2</t>
  </si>
  <si>
    <t>https://twitter.com/thechrischua</t>
  </si>
  <si>
    <t>https://twitter.com/thecuriousluke</t>
  </si>
  <si>
    <t>https://twitter.com/jmjuradodiaz</t>
  </si>
  <si>
    <t>https://twitter.com/rquintino</t>
  </si>
  <si>
    <t>https://twitter.com/xstodeepak</t>
  </si>
  <si>
    <t>https://twitter.com/azuredatastudio</t>
  </si>
  <si>
    <t>https://twitter.com/powerbi</t>
  </si>
  <si>
    <t>https://twitter.com/microsoftflow</t>
  </si>
  <si>
    <t>https://twitter.com/microsoftforms</t>
  </si>
  <si>
    <t>https://twitter.com/padi_q</t>
  </si>
  <si>
    <t>https://twitter.com/a_bansal</t>
  </si>
  <si>
    <t>https://twitter.com/shantha05</t>
  </si>
  <si>
    <t>https://twitter.com/manusqlgeek</t>
  </si>
  <si>
    <t>https://twitter.com/the_d_mp</t>
  </si>
  <si>
    <t>powerbiconsult
RT @GilbertQue: On my way to the
#difinity conference. I'm looking
forward to speaking on #PowerBI
#DataFlows. As well as seeing friends
an…</t>
  </si>
  <si>
    <t>gilbertque
RT @Rad_Reza: Speaker photo #Difinity
@DifinityConf https://t.co/crYskle5Dr</t>
  </si>
  <si>
    <t>tripathiam3
RT @Yana_Berkovich: It's starting!
The #keynote for #difinity is about
to begin people are arriving! @Rad_Reza
https://t.co/hXNHN9dy89</t>
  </si>
  <si>
    <t>leila_etaati
RT @Rad_Reza: Ready to start the
day 3 of @DifinityConf #Difinity
#Difinityconf</t>
  </si>
  <si>
    <t>yana_berkovich
RT @TheStephLocke: At #difinity
listening to @chass talking about
#Microsoft have been changing the
rules, changing workforce requirements,…</t>
  </si>
  <si>
    <t xml:space="preserve">johnnliu
</t>
  </si>
  <si>
    <t xml:space="preserve">chass
</t>
  </si>
  <si>
    <t>indupriya9
RT @Rad_Reza: Speaker photo #Difinity
@DifinityConf https://t.co/crYskle5Dr</t>
  </si>
  <si>
    <t>rad_reza
Ready to start the day 3 of @DifinityConf
#Difinity #Difinityconf</t>
  </si>
  <si>
    <t>galwaypowerbi
RT @TheHybridDBA: @Rad_Reza &amp;amp;
@leila_etaati kicking off #Difinity
- attendance up year on year. Power
BI - of course!! Keynote about
to b…</t>
  </si>
  <si>
    <t>thehybriddba
@chass presenting the keynote at
#Difinity a cool history lesson
of how #Microsoft has disrupted
the IT landscape. #DigitalTransformation
https://t.co/266HAHVhK9</t>
  </si>
  <si>
    <t>sqlnathan
RT @Yana_Berkovich: It's starting!
The #keynote for #difinity is about
to begin people are arriving! @Rad_Reza
https://t.co/hXNHN9dy89</t>
  </si>
  <si>
    <t>timextender
TimeXtender will be heading to
New Zealand this week to participate
in the incredible @DifinityConf!
We can't wait to share this event
with our partners and other analytics
professionals. See you in Auckland!
Ka kite ano! https://t.co/45S4o5rEnh
#Microsoft #Azure #SQL #Difinity</t>
  </si>
  <si>
    <t xml:space="preserve">difinityconf
</t>
  </si>
  <si>
    <t>ashot_
RT @TimeXtender: TimeXtender will
be heading to New Zealand this
week to participate in the incredible
@DifinityConf! We can't wait to
shar…</t>
  </si>
  <si>
    <t>sqlmelody
Hey #sqlfamily at the #Difinity
conference in NZ, try this out
and let me know how it works! #sqlfamily
let’s be the change we want to
see in the world! .cc @leila_etaati
@Rad_Reza @TheHybridDBA @HeidiHasting
@kpuls @Warwick_Rudd @cbryden https://t.co/CteCtgf604</t>
  </si>
  <si>
    <t xml:space="preserve">kpuls
</t>
  </si>
  <si>
    <t>simonmarling
Any #geocachers at #difinity in
#Auckland ?</t>
  </si>
  <si>
    <t>gamergeeknews
RT @GilbertQue: @ExceleratorBI
presenting on presenting many to
many relationships in #PowerBI
#difinity https://t.co/liMTSeTiwp</t>
  </si>
  <si>
    <t>vivek_patel_pbi
Excited....on the way to #Auckland
#newzealand ,#Difinity as a speaker,
where I will be presenting on Advanced
#powerbi and #Excel #data #Visualization
om Feb 19. #mvpbuzz #pbiusergroup
#insight2actions #microsoftexcel
#microsoft #Toronto</t>
  </si>
  <si>
    <t>exceleratorbi
Watching ⁦@GilbertQue⁩ presenting
on Dataflows at #Difinity in Auckland
NZ https://t.co/Cvb2f5pgYW</t>
  </si>
  <si>
    <t>cbryden
RT @EddyBray73: Thanks @Warwick_Rudd
for a good session on Azure Data
Studio At #Difinity</t>
  </si>
  <si>
    <t>warwick_rudd
RT @SQLMelody: Hey #sqlfamily at
the #Difinity conference in NZ,
try this out and let me know how
it works! #sqlfamily let’s be the
change…</t>
  </si>
  <si>
    <t>eddybray73
Thanks @Warwick_Rudd for a good
session on Azure Data Studio At
#Difinity</t>
  </si>
  <si>
    <t>msarozz
RT @AnkitPatira: Learning #Azure
#machinelearning studio by @Yana_Berkovich
@DifinityConf #difinity https://t.co/mAnlVwaoPT</t>
  </si>
  <si>
    <t>ankitpatira
RT @Rad_Reza: Speaker photo #Difinity
@DifinityConf https://t.co/crYskle5Dr</t>
  </si>
  <si>
    <t>techtalkcorner
I just finished my "Ask the Experts"
turn at #Difinity Awesome conference!
#Auckland #SQLServer #Azure #PowerBI
https://t.co/qEQKdmJv00</t>
  </si>
  <si>
    <t>datatrek0
RT @TheStephLocke: Introducing
#ai in #powerbi @ #difinity - impressive
functionality, and robust practices
too https://t.co/4RM5W8uCqJ</t>
  </si>
  <si>
    <t>thestephlocke
Getting to grips with @AzureDataStudio
and understanding where it fits
@ #difinity https://t.co/RJOfQB1fHU</t>
  </si>
  <si>
    <t>cbeboys24
#BoycottKapilSharma #TuesdayThoughts
#Racing #SamantaSecreto #ShivJayanti
#SioNoMascota #DisabledPeopleAreHot
#Difinity #Coimbatore #Cbeboys24
https://t.co/quo9iTYBFB</t>
  </si>
  <si>
    <t>heidihasting
Dealing with Ugly Data in Excel
&amp;amp; Power BI Level 200 - KEN
PULS on now, room 1 @DifinityConf
#Difinity https://t.co/AaCWVTjaTq</t>
  </si>
  <si>
    <t xml:space="preserve">cordisauckland_
</t>
  </si>
  <si>
    <t xml:space="preserve">sqlmc
</t>
  </si>
  <si>
    <t>barronhorse
#anatotago #Australia #Auckland
#VisibleWomen #New Zealand #Simon
#Difinity #Herald #Syria #Paula
https://t.co/XEwgoJZLQq</t>
  </si>
  <si>
    <t>tribute_fashion
#anatotago #Australia #Auckland
#VisibleWomen #New Zealand #Simon
#Difinity #Herald #Syria #Paula
https://t.co/WgM9xLIjFg</t>
  </si>
  <si>
    <t>cruiser_bike
#anatotago #Australia #Auckland
#VisibleWomen #New Zealand #Simon
#Difinity #Herald #Syria #Paula
https://t.co/DRwgxGYnw3</t>
  </si>
  <si>
    <t>bettybirdlovers
#anatotago #Australia #Auckland
#VisibleWomen #New Zealand #Simon
#Difinity #Herald #Syria #Paula
https://t.co/zBolr60r8s</t>
  </si>
  <si>
    <t>firefig98670603
#anatotago #Australia #Auckland
#VisibleWomen #New Zealand #Simon
#Difinity #Herald #Syria #Paula
https://t.co/ZJZPlRmtWo</t>
  </si>
  <si>
    <t>jasont209
#anatotago #Australia #Auckland
#VisibleWomen #New Zealand #Simon
#Difinity #Herald #Syria #Paula
https://t.co/mjlNwLZZ2Y</t>
  </si>
  <si>
    <t>kidsdrawing2
#anatotago #Australia #Auckland
#VisibleWomen #New Zealand #Simon
#Difinity #Herald #Syria #Paula
https://t.co/lGbBzwZ4E9</t>
  </si>
  <si>
    <t>thechrischua
RT @AnkitPatira: Learning #Azure
#machinelearning studio by @Yana_Berkovich
@DifinityConf #difinity https://t.co/mAnlVwaoPT</t>
  </si>
  <si>
    <t>thecuriousluke
RT @AnkitPatira: Learning #Azure
#machinelearning studio by @Yana_Berkovich
@DifinityConf #difinity https://t.co/mAnlVwaoPT</t>
  </si>
  <si>
    <t>jmjuradodiaz
RT @Rad_Reza: Speaker photo #Difinity
@DifinityConf https://t.co/crYskle5Dr</t>
  </si>
  <si>
    <t>rquintino
RT @TheStephLocke: Introducing
#ai in #powerbi @ #difinity - impressive
functionality, and robust practices
too https://t.co/4RM5W8uCqJ</t>
  </si>
  <si>
    <t>xstodeepak
RT @TheStephLocke: Introducing
#ai in #powerbi @ #difinity - impressive
functionality, and robust practices
too https://t.co/4RM5W8uCqJ</t>
  </si>
  <si>
    <t xml:space="preserve">azuredatastudio
</t>
  </si>
  <si>
    <t xml:space="preserve">powerbi
</t>
  </si>
  <si>
    <t xml:space="preserve">microsoftflow
</t>
  </si>
  <si>
    <t xml:space="preserve">microsoftforms
</t>
  </si>
  <si>
    <t xml:space="preserve">padi_q
</t>
  </si>
  <si>
    <t>a_bansal
SQL Performance Tuning Pre-Con
at Difinity. Auckland, New Zealand.
Feb 18, 2019. Great class, lovely
audience, wonderful questions.
And of course, made new friends
:) #difinity @Rad_Reza @leila_etaati
https://t.co/QXL4yiGjsz</t>
  </si>
  <si>
    <t xml:space="preserve">shantha05
</t>
  </si>
  <si>
    <t>manusqlgeek
Off to #Auckland long awaited and
pending holiday... Off course conference
time for me #Difinity #SQLSatWellington
https://t.co/imDLrHiJOP</t>
  </si>
  <si>
    <t>the_d_mp
RT @indupriya9: Keynote about to
begin at #Difinity #Difinityconf
by @chass @johnnliu @Yana_Berkovich
@leila_etaati https://t.co/9C0KQSfQRr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</si>
  <si>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</si>
  <si>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</si>
  <si>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</si>
  <si>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</si>
  <si>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</si>
  <si>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</si>
  <si>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</si>
  <si>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</si>
  <si>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</si>
  <si>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</si>
  <si>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</si>
  <si>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</si>
  <si>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</si>
  <si>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</si>
  <si>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</si>
  <si>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</si>
  <si>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</si>
  <si>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</si>
  <si>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</si>
  <si>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</si>
  <si>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</si>
  <si>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</si>
  <si>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</si>
  <si>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</si>
  <si>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</si>
  <si>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</si>
  <si>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</si>
  <si>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</si>
  <si>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</si>
  <si>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</si>
  <si>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</si>
  <si>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</si>
  <si>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</si>
  <si>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</si>
  <si>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</si>
  <si>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</si>
  <si>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</si>
  <si>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</si>
  <si>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</si>
  <si>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</si>
  <si>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</si>
  <si>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</si>
  <si>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</si>
  <si>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</si>
  <si>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</si>
  <si>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</si>
  <si>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</si>
  <si>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</si>
  <si>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</si>
  <si>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</si>
  <si>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</si>
  <si>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</si>
  <si>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</si>
  <si>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</si>
  <si>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</si>
  <si>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</si>
  <si>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</si>
  <si>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</si>
  <si>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</si>
  <si>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</si>
  <si>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</si>
  <si>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</si>
  <si>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</si>
  <si>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</si>
  <si>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</si>
  <si>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</si>
  <si>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</si>
  <si>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</si>
  <si>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</si>
  <si>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</si>
  <si>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</si>
  <si>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</si>
  <si>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</si>
  <si>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</si>
  <si>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</si>
  <si>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</si>
  <si>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http://difinity.co.nz/?utm_campaign=Events&amp;utm_content=84890501&amp;utm_medium=social&amp;utm_source=twitter&amp;hss_channel=tw-187906124 http://difinity.co.nz/?utm_campaign=Events&amp;utm_content=84890500&amp;utm_medium=social&amp;utm_source=twitter&amp;hss_channel=tw-187906124</t>
  </si>
  <si>
    <t>https://twitter.com/DifinityConf/status/1096227930341064705 https://twitter.com/DifinityConf/status/1095845348889821185 https://twitter.com/DifinityConf/status/1094718022084947968 https://twitter.com/sqlmelody/status/1097587772662079488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</si>
  <si>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</si>
  <si>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</si>
  <si>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</si>
  <si>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</si>
  <si>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</si>
  <si>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</si>
  <si>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</si>
  <si>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</si>
  <si>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</si>
  <si>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auckland</t>
  </si>
  <si>
    <t>sqlfamily</t>
  </si>
  <si>
    <t>azure</t>
  </si>
  <si>
    <t>microsoft</t>
  </si>
  <si>
    <t>anatotago</t>
  </si>
  <si>
    <t>australia</t>
  </si>
  <si>
    <t>visiblewomen</t>
  </si>
  <si>
    <t>Top Hashtags in Tweet in G1</t>
  </si>
  <si>
    <t>keynote</t>
  </si>
  <si>
    <t>dataflows</t>
  </si>
  <si>
    <t>sqlsatwellington</t>
  </si>
  <si>
    <t>newzealand</t>
  </si>
  <si>
    <t>Top Hashtags in Tweet in G2</t>
  </si>
  <si>
    <t>ai</t>
  </si>
  <si>
    <t>powerapps</t>
  </si>
  <si>
    <t>flow</t>
  </si>
  <si>
    <t>machinelearning</t>
  </si>
  <si>
    <t>Top Hashtags in Tweet in G3</t>
  </si>
  <si>
    <t>sql</t>
  </si>
  <si>
    <t>Top Hashtags in Tweet in G4</t>
  </si>
  <si>
    <t>new</t>
  </si>
  <si>
    <t>simon</t>
  </si>
  <si>
    <t>herald</t>
  </si>
  <si>
    <t>syria</t>
  </si>
  <si>
    <t>paula</t>
  </si>
  <si>
    <t>Top Hashtags in Tweet in G5</t>
  </si>
  <si>
    <t>Top Hashtags in Tweet in G6</t>
  </si>
  <si>
    <t>excel</t>
  </si>
  <si>
    <t>data</t>
  </si>
  <si>
    <t>visualization</t>
  </si>
  <si>
    <t>mvpbuzz</t>
  </si>
  <si>
    <t>pbiusergroup</t>
  </si>
  <si>
    <t>Top Hashtags in Tweet</t>
  </si>
  <si>
    <t>difinity difinityconf powerbi keynote dataflows sqlfamily auckland microsoft sqlsatwellington newzealand</t>
  </si>
  <si>
    <t>difinity difinityconf powerbi ai microsoft keynote powerapps flow azure machinelearning</t>
  </si>
  <si>
    <t>difinity azure machinelearning microsoft sql keynote</t>
  </si>
  <si>
    <t>difinity auckland anatotago australia visiblewomen new simon herald syria paula</t>
  </si>
  <si>
    <t>difinity sqlfamily</t>
  </si>
  <si>
    <t>difinity powerbi dataflows auckland newzealand excel data visualization mvpbuzz pbiusergroup</t>
  </si>
  <si>
    <t>Top Words in Tweet in Entire Graph</t>
  </si>
  <si>
    <t>Words in Sentiment List#1: Positive</t>
  </si>
  <si>
    <t>Words in Sentiment List#2: Negative</t>
  </si>
  <si>
    <t>Words in Sentiment List#3: Angry/Violent</t>
  </si>
  <si>
    <t>Non-categorized Words</t>
  </si>
  <si>
    <t>Total Words</t>
  </si>
  <si>
    <t>presenting</t>
  </si>
  <si>
    <t>Top Words in Tweet in G1</t>
  </si>
  <si>
    <t>conference</t>
  </si>
  <si>
    <t>begin</t>
  </si>
  <si>
    <t>Top Words in Tweet in G2</t>
  </si>
  <si>
    <t>Top Words in Tweet in G3</t>
  </si>
  <si>
    <t>learning</t>
  </si>
  <si>
    <t>studio</t>
  </si>
  <si>
    <t>Top Words in Tweet in G4</t>
  </si>
  <si>
    <t>zealand</t>
  </si>
  <si>
    <t>Top Words in Tweet in G5</t>
  </si>
  <si>
    <t>hey</t>
  </si>
  <si>
    <t>nz</t>
  </si>
  <si>
    <t>try</t>
  </si>
  <si>
    <t>Top Words in Tweet in G6</t>
  </si>
  <si>
    <t>way</t>
  </si>
  <si>
    <t>looking</t>
  </si>
  <si>
    <t>forward</t>
  </si>
  <si>
    <t>many</t>
  </si>
  <si>
    <t>Top Words in Tweet</t>
  </si>
  <si>
    <t>difinity difinityconf rad_reza leila_etaati keynote chass yana_berkovich conference begin presenting</t>
  </si>
  <si>
    <t>difinity difinityconf presenting chass powerbi indupriya9 ai heidihasting yana_berkovich keynote</t>
  </si>
  <si>
    <t>difinity difinityconf azure rad_reza learning machinelearning studio yana_berkovich timextender microsoft</t>
  </si>
  <si>
    <t>difinity auckland anatotago australia visiblewomen new zealand simon herald syria</t>
  </si>
  <si>
    <t>difinity difinityconf sqlfamily warwick_rudd azure data hey conference nz try</t>
  </si>
  <si>
    <t>difinity powerbi presenting conference dataflows way looking forward gilbertque many</t>
  </si>
  <si>
    <t>Top Word Pairs in Tweet in Entire Graph</t>
  </si>
  <si>
    <t>difinityconf,difinity</t>
  </si>
  <si>
    <t>difinity,difinityconf</t>
  </si>
  <si>
    <t>new,zealand</t>
  </si>
  <si>
    <t>difinity,conference</t>
  </si>
  <si>
    <t>keynote,difinity</t>
  </si>
  <si>
    <t>power,bi</t>
  </si>
  <si>
    <t>looking,forward</t>
  </si>
  <si>
    <t>powerbi,difinity</t>
  </si>
  <si>
    <t>powerbi,dataflows</t>
  </si>
  <si>
    <t>rad_reza,leila_etaati</t>
  </si>
  <si>
    <t>Top Word Pairs in Tweet in G1</t>
  </si>
  <si>
    <t>keynote,begin</t>
  </si>
  <si>
    <t>begin,difinity</t>
  </si>
  <si>
    <t>difinityconf,chass</t>
  </si>
  <si>
    <t>Top Word Pairs in Tweet in G2</t>
  </si>
  <si>
    <t>introducing,ai</t>
  </si>
  <si>
    <t>ai,powerbi</t>
  </si>
  <si>
    <t>difinity,impressive</t>
  </si>
  <si>
    <t>impressive,functionality</t>
  </si>
  <si>
    <t>functionality,robust</t>
  </si>
  <si>
    <t>robust,practices</t>
  </si>
  <si>
    <t>Top Word Pairs in Tweet in G3</t>
  </si>
  <si>
    <t>learning,azure</t>
  </si>
  <si>
    <t>azure,machinelearning</t>
  </si>
  <si>
    <t>machinelearning,studio</t>
  </si>
  <si>
    <t>studio,yana_berkovich</t>
  </si>
  <si>
    <t>yana_berkovich,difinityconf</t>
  </si>
  <si>
    <t>ankitpatira,learning</t>
  </si>
  <si>
    <t>timextender,heading</t>
  </si>
  <si>
    <t>heading,new</t>
  </si>
  <si>
    <t>Top Word Pairs in Tweet in G4</t>
  </si>
  <si>
    <t>anatotago,australia</t>
  </si>
  <si>
    <t>australia,auckland</t>
  </si>
  <si>
    <t>auckland,visiblewomen</t>
  </si>
  <si>
    <t>visiblewomen,new</t>
  </si>
  <si>
    <t>zealand,simon</t>
  </si>
  <si>
    <t>simon,difinity</t>
  </si>
  <si>
    <t>difinity,herald</t>
  </si>
  <si>
    <t>herald,syria</t>
  </si>
  <si>
    <t>syria,paula</t>
  </si>
  <si>
    <t>Top Word Pairs in Tweet in G5</t>
  </si>
  <si>
    <t>hey,sqlfamily</t>
  </si>
  <si>
    <t>sqlfamily,difinity</t>
  </si>
  <si>
    <t>conference,nz</t>
  </si>
  <si>
    <t>nz,try</t>
  </si>
  <si>
    <t>try,out</t>
  </si>
  <si>
    <t>out,know</t>
  </si>
  <si>
    <t>know,works</t>
  </si>
  <si>
    <t>works,sqlfamily</t>
  </si>
  <si>
    <t>Top Word Pairs in Tweet in G6</t>
  </si>
  <si>
    <t>way,difinity</t>
  </si>
  <si>
    <t>conference,looking</t>
  </si>
  <si>
    <t>forward,speaking</t>
  </si>
  <si>
    <t>speaking,powerbi</t>
  </si>
  <si>
    <t>dataflows,well</t>
  </si>
  <si>
    <t>well,seeing</t>
  </si>
  <si>
    <t>seeing,friends</t>
  </si>
  <si>
    <t>Top Word Pairs in Tweet</t>
  </si>
  <si>
    <t>difinityconf,difinity  difinity,difinityconf  keynote,difinity  rad_reza,leila_etaati  power,bi  difinity,conference  looking,forward  keynote,begin  begin,difinity  difinityconf,chass</t>
  </si>
  <si>
    <t>difinityconf,difinity  difinity,difinityconf  keynote,difinity  powerbi,difinity  introducing,ai  ai,powerbi  difinity,impressive  impressive,functionality  functionality,robust  robust,practices</t>
  </si>
  <si>
    <t>difinityconf,difinity  learning,azure  azure,machinelearning  machinelearning,studio  studio,yana_berkovich  yana_berkovich,difinityconf  ankitpatira,learning  timextender,heading  heading,new  new,zealand</t>
  </si>
  <si>
    <t>anatotago,australia  australia,auckland  auckland,visiblewomen  visiblewomen,new  new,zealand  zealand,simon  simon,difinity  difinity,herald  herald,syria  syria,paula</t>
  </si>
  <si>
    <t>difinityconf,difinity  hey,sqlfamily  sqlfamily,difinity  difinity,conference  conference,nz  nz,try  try,out  out,know  know,works  works,sqlfamily</t>
  </si>
  <si>
    <t>difinity,conference  looking,forward  powerbi,dataflows  way,difinity  conference,looking  forward,speaking  speaking,powerbi  dataflows,well  well,seeing  seeing,friends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</si>
  <si>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</si>
  <si>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</si>
  <si>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</si>
  <si>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</si>
  <si>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</si>
  <si>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</si>
  <si>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</si>
  <si>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</si>
  <si>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</si>
  <si>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</si>
  <si>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</si>
  <si>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</si>
  <si>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</si>
  <si>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</si>
  <si>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</si>
  <si>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chass johnnliu rad_reza shantha05 leila_etaati a_bansal</t>
  </si>
  <si>
    <t>exceleratorbi leila_etaati</t>
  </si>
  <si>
    <t>Top Mentioned in Tweet</t>
  </si>
  <si>
    <t>rad_reza difinityconf leila_etaati yana_berkovich heidihasting chass johnnliu gilbertque indupriya9 thehybriddba</t>
  </si>
  <si>
    <t>difinityconf chass indupriya9 heidihasting yana_berkovich thestephlocke rad_reza leila_etaati gilbertque johnnliu</t>
  </si>
  <si>
    <t>difinityconf rad_reza yana_berkovich ankitpatira chass thestephlocke timextender</t>
  </si>
  <si>
    <t>difinityconf warwick_rudd sqlmelody leila_etaati rad_reza sqlmc azuredatastudio chass johnnliu cordisauckland_</t>
  </si>
  <si>
    <t>gilbertque chass yana_berkovich rad_reza difinityconf exceleratorbi vivek_patel_pbi</t>
  </si>
  <si>
    <t>Top Tweeters in Entire Graph</t>
  </si>
  <si>
    <t>Top Tweeters in G1</t>
  </si>
  <si>
    <t>Top Tweeters in G2</t>
  </si>
  <si>
    <t>Top Tweeters in G3</t>
  </si>
  <si>
    <t>Top Tweeters in G4</t>
  </si>
  <si>
    <t>Top Tweeters in G5</t>
  </si>
  <si>
    <t>Top Tweeters in G6</t>
  </si>
  <si>
    <t>Top Tweeters</t>
  </si>
  <si>
    <t>tripathiam3 a_bansal johnnliu manusqlgeek leila_etaati chass thehybriddba shantha05 galwaypowerbi indupriya9</t>
  </si>
  <si>
    <t>rquintino rad_reza thestephlocke microsoftflow xstodeepak sqlnathan datatrek0 azuredatastudio powerbi microsoftforms</t>
  </si>
  <si>
    <t>ashot_ thechrischua msarozz thecuriousluke timextender jmjuradodiaz yana_berkovich ankitpatira difinityconf padi_q</t>
  </si>
  <si>
    <t>barronhorse simonmarling tribute_fashion techtalkcorner cruiser_bike bettybirdlovers jasont209 kidsdrawing2 firefig98670603 cbeboys24</t>
  </si>
  <si>
    <t>cordisauckland_ warwick_rudd cbryden kpuls sqlmelody heidihasting eddybray73 sqlmc</t>
  </si>
  <si>
    <t>gamergeeknews gilbertque exceleratorbi vivek_patel_pbi powerbiconsult</t>
  </si>
  <si>
    <t>Top URLs in Tweet by Count</t>
  </si>
  <si>
    <t>https://twitter.com/DifinityConf/status/1094718022084947968 https://twitter.com/DifinityConf/status/1095845348889821185 https://twitter.com/DifinityConf/status/1096227930341064705</t>
  </si>
  <si>
    <t>Top URLs in Tweet by Salience</t>
  </si>
  <si>
    <t>Top Domains in Tweet by Count</t>
  </si>
  <si>
    <t>Top Domains in Tweet by Salience</t>
  </si>
  <si>
    <t>Top Hashtags in Tweet by Count</t>
  </si>
  <si>
    <t>difinity keynote difinityconf powerbi dataflows</t>
  </si>
  <si>
    <t>difinity powerbi difinityconf sqlfamily microsoft ai azure machinelearning auckland newzealand</t>
  </si>
  <si>
    <t>difinity microsoft keynote</t>
  </si>
  <si>
    <t>difinity difinityconf keynote powerapps flow</t>
  </si>
  <si>
    <t>difinity difinityconf powerbi microsoft ai azure machinelearning powerapps flow keynote</t>
  </si>
  <si>
    <t>sqlfamily difinity</t>
  </si>
  <si>
    <t>difinity powerbi auckland newzealand dataflows</t>
  </si>
  <si>
    <t>auckland newzealand difinity powerbi excel data visualization mvpbuzz pbiusergroup insight2actions</t>
  </si>
  <si>
    <t>difinity azure machinelearning</t>
  </si>
  <si>
    <t>difinity ai powerbi microsoft disruptive</t>
  </si>
  <si>
    <t>Top Hashtags in Tweet by Salience</t>
  </si>
  <si>
    <t>powerbi dataflows difinity</t>
  </si>
  <si>
    <t>keynote difinityconf powerbi dataflows difinity</t>
  </si>
  <si>
    <t>sqlfamily powerbi difinityconf microsoft ai azure machinelearning auckland newzealand keynote</t>
  </si>
  <si>
    <t>microsoft keynote difinity</t>
  </si>
  <si>
    <t>difinityconf keynote powerapps flow difinity</t>
  </si>
  <si>
    <t>difinityconf powerbi microsoft ai azure machinelearning powerapps flow keynote difinity</t>
  </si>
  <si>
    <t>microsoft digitaltransformation difinity</t>
  </si>
  <si>
    <t>powerbi auckland newzealand dataflows difinity</t>
  </si>
  <si>
    <t>ai powerbi microsoft disruptive difinity</t>
  </si>
  <si>
    <t>difinity2019 sqlsatwellington difinity</t>
  </si>
  <si>
    <t>Top Words in Tweet by Count</t>
  </si>
  <si>
    <t>gilbertque way difinity conference looking forward speaking powerbi dataflows well</t>
  </si>
  <si>
    <t>difinity powerbi conference presenting many dataflows looking forward exceleratorbi relationships</t>
  </si>
  <si>
    <t>difinity yana_berkovich keynote begin leila_etaati looking forward conference starting people</t>
  </si>
  <si>
    <t>difinity difinityconf rad_reza heidihasting leila_etaati conference chass yana_berkovich keynote power</t>
  </si>
  <si>
    <t>difinity chass starting changing padi_q thestephlocke listening talking microsoft rules</t>
  </si>
  <si>
    <t>difinity difinityconf presenting rad_reza yana_berkovich keynote johnnliu chass session ai</t>
  </si>
  <si>
    <t>difinity difinityconf presenting indupriya9 chass heidihasting yana_berkovich leila_etaati keynote microsoft</t>
  </si>
  <si>
    <t>year thehybriddba rad_reza leila_etaati kicking difinity attendance up power bi</t>
  </si>
  <si>
    <t>keynote difinity year chass presenting cool history lesson microsoft disrupted</t>
  </si>
  <si>
    <t>yana_berkovich starting keynote difinity begin people arriving rad_reza</t>
  </si>
  <si>
    <t>timextender heading new zealand week participate incredible difinityconf wait share</t>
  </si>
  <si>
    <t>timextender heading new zealand week participate incredible difinityconf wait shar</t>
  </si>
  <si>
    <t>sqlfamily hey difinity conference nz try out know works s</t>
  </si>
  <si>
    <t>difinity presenting gilbertque many powerbi way looking forward exceleratorbi relationships</t>
  </si>
  <si>
    <t>excited way auckland newzealand difinity speaker presenting advanced powerbi excel</t>
  </si>
  <si>
    <t>watching gilbertque presenting dataflows difinity auckland nz</t>
  </si>
  <si>
    <t>difinity sqlfamily eddybray73 thanks warwick_rudd good session azure data studio</t>
  </si>
  <si>
    <t>sqlfamily sqlmelody hey difinity conference nz try out know works</t>
  </si>
  <si>
    <t>thanks warwick_rudd good session azure data studio difinity</t>
  </si>
  <si>
    <t>ankitpatira learning azure machinelearning studio yana_berkovich difinityconf difinity</t>
  </si>
  <si>
    <t>difinity difinityconf rad_reza speaker photo learning azure machinelearning studio yana_berkovich</t>
  </si>
  <si>
    <t>finished ask experts turn difinity awesome conference auckland sqlserver azure</t>
  </si>
  <si>
    <t>thestephlocke introducing ai powerbi difinity impressive functionality robust practices</t>
  </si>
  <si>
    <t>difinity powerbi changing 2 making real time analytics surveys simply</t>
  </si>
  <si>
    <t>difinity difinityconf room power bi cordis sql 1 azure data</t>
  </si>
  <si>
    <t>anatotago australia auckland visiblewomen new zealand simon difinity herald syria</t>
  </si>
  <si>
    <t>rad_reza difinity difinityconf speaker photo casino night exciting times</t>
  </si>
  <si>
    <t>new difinity zealand rad_reza leila_etaati landed manusqlgeek shantha05 thehybriddba warwick_rudd</t>
  </si>
  <si>
    <t>auckland long awaited pending holiday course conference time difinity sqlsatwellington</t>
  </si>
  <si>
    <t>indupriya9 keynote begin difinity difinityconf chass johnnliu yana_berkovich leila_etaati</t>
  </si>
  <si>
    <t>Top Words in Tweet by Salience</t>
  </si>
  <si>
    <t>presenting many dataflows looking forward powerbi conference exceleratorbi relationships rad_reza</t>
  </si>
  <si>
    <t>yana_berkovich keynote begin leila_etaati looking forward conference starting people arriving</t>
  </si>
  <si>
    <t>rad_reza difinityconf heidihasting leila_etaati conference chass yana_berkovich keynote changing sqlfamily</t>
  </si>
  <si>
    <t>changing padi_q thestephlocke listening talking microsoft rules workforce requirements keynote</t>
  </si>
  <si>
    <t>presenting rad_reza yana_berkovich keynote johnnliu chass session ai data begin</t>
  </si>
  <si>
    <t>presenting indupriya9 chass heidihasting difinityconf yana_berkovich leila_etaati keynote microsoft ai</t>
  </si>
  <si>
    <t>year chass presenting cool history lesson microsoft disrupted landscape digitaltransformation</t>
  </si>
  <si>
    <t>next timextender heading new zealand week participate incredible difinityconf wait</t>
  </si>
  <si>
    <t>many presenting gilbertque powerbi way looking forward exceleratorbi relationships vivek_patel_pbi</t>
  </si>
  <si>
    <t>sqlfamily eddybray73 thanks warwick_rudd good session azure data studio sqlmelody</t>
  </si>
  <si>
    <t>rad_reza speaker photo learning azure machinelearning studio yana_berkovich enroute auckland</t>
  </si>
  <si>
    <t>changing 2 powerbi making real time analytics surveys simply using</t>
  </si>
  <si>
    <t>sqlfamily room power bi cordis sql 1 azure data level</t>
  </si>
  <si>
    <t>speaker photo casino night exciting times rad_reza difinity difinityconf</t>
  </si>
  <si>
    <t>landed manusqlgeek shantha05 thehybriddba warwick_rudd thestephlocke heidihasting difinity2019 sqlsatwellington sql</t>
  </si>
  <si>
    <t>Top Word Pairs in Tweet by Count</t>
  </si>
  <si>
    <t>gilbertque,way  way,difinity  difinity,conference  conference,looking  looking,forward  forward,speaking  speaking,powerbi  powerbi,dataflows  dataflows,well  well,seeing</t>
  </si>
  <si>
    <t>difinity,conference  powerbi,dataflows  looking,forward  exceleratorbi,presenting  presenting,presenting  presenting,many  many,many  many,relationships  relationships,powerbi  powerbi,difinity</t>
  </si>
  <si>
    <t>looking,forward  yana_berkovich,starting  starting,keynote  keynote,difinity  difinity,begin  begin,people  people,arriving  arriving,rad_reza  indupriya9,keynote  keynote,begin</t>
  </si>
  <si>
    <t>difinityconf,difinity  difinity,conference  power,bi  looking,forward  pre,con  difinity,difinityconf  stage,difinityconf  rad_reza,leila_etaati  keynote,difinity  powerbi,dataflows</t>
  </si>
  <si>
    <t>padi_q,chass  chass,starting  starting,difinity  thestephlocke,difinity  difinity,listening  listening,chass  chass,talking  talking,microsoft  microsoft,changing  changing,rules</t>
  </si>
  <si>
    <t>difinity,difinityconf  difinityconf,difinity  keynote,difinity  flow,difinity  shantha05,ready  ready,session  session,ai  ai,chariots  chariots,difinity  a_bansal,presenting</t>
  </si>
  <si>
    <t>difinityconf,difinity  difinity,difinityconf  keynote,difinity  power,bi  heidihasting,difinityconf  chass,yana_berkovich  difinity,auckland  room,1  1,difinityconf  bi,implementations</t>
  </si>
  <si>
    <t>thehybriddba,rad_reza  rad_reza,leila_etaati  leila_etaati,kicking  kicking,difinity  difinity,attendance  attendance,up  up,year  year,year  year,power  power,bi</t>
  </si>
  <si>
    <t>chass,presenting  presenting,keynote  keynote,difinity  difinity,cool  cool,history  history,lesson  lesson,microsoft  microsoft,disrupted  disrupted,landscape  landscape,digitaltransformation</t>
  </si>
  <si>
    <t>yana_berkovich,starting  starting,keynote  keynote,difinity  difinity,begin  begin,people  people,arriving  arriving,rad_reza</t>
  </si>
  <si>
    <t>timextender,heading  heading,new  new,zealand  week,participate  participate,incredible  incredible,difinityconf  difinityconf,wait  wait,share  share,event  event,partners</t>
  </si>
  <si>
    <t>timextender,timextender  timextender,heading  heading,new  new,zealand  zealand,week  week,participate  participate,incredible  incredible,difinityconf  difinityconf,wait  wait,shar</t>
  </si>
  <si>
    <t>hey,sqlfamily  sqlfamily,difinity  difinity,conference  conference,nz  nz,try  try,out  out,know  know,works  works,sqlfamily  sqlfamily,s</t>
  </si>
  <si>
    <t>geocachers,difinity  difinity,auckland</t>
  </si>
  <si>
    <t>looking,forward  gilbertque,exceleratorbi  exceleratorbi,presenting  presenting,presenting  presenting,many  many,many  many,relationships  relationships,powerbi  powerbi,difinity  vivek_patel_pbi,excited</t>
  </si>
  <si>
    <t>excited,way  way,auckland  auckland,newzealand  newzealand,difinity  difinity,speaker  speaker,presenting  presenting,advanced  advanced,powerbi  powerbi,excel  excel,data</t>
  </si>
  <si>
    <t>watching,gilbertque  gilbertque,presenting  presenting,dataflows  dataflows,difinity  difinity,auckland  auckland,nz</t>
  </si>
  <si>
    <t>eddybray73,thanks  thanks,warwick_rudd  warwick_rudd,good  good,session  session,azure  azure,data  data,studio  studio,difinity  sqlmelody,hey  hey,sqlfamily</t>
  </si>
  <si>
    <t>sqlmelody,hey  hey,sqlfamily  sqlfamily,difinity  difinity,conference  conference,nz  nz,try  try,out  out,know  know,works  works,sqlfamily</t>
  </si>
  <si>
    <t>thanks,warwick_rudd  warwick_rudd,good  good,session  session,azure  azure,data  data,studio  studio,difinity</t>
  </si>
  <si>
    <t>ankitpatira,learning  learning,azure  azure,machinelearning  machinelearning,studio  studio,yana_berkovich  yana_berkovich,difinityconf  difinityconf,difinity</t>
  </si>
  <si>
    <t>rad_reza,speaker  speaker,photo  photo,difinity  difinity,difinityconf  learning,azure  azure,machinelearning  machinelearning,studio  studio,yana_berkovich  yana_berkovich,difinityconf  difinityconf,difinity</t>
  </si>
  <si>
    <t>finished,ask  ask,experts  experts,turn  turn,difinity  difinity,awesome  awesome,conference  conference,auckland  auckland,sqlserver  sqlserver,azure  azure,powerbi</t>
  </si>
  <si>
    <t>thestephlocke,introducing  introducing,ai  ai,powerbi  powerbi,difinity  difinity,impressive  impressive,functionality  functionality,robust  robust,practices</t>
  </si>
  <si>
    <t>making,real  real,time  time,analytics  analytics,surveys  surveys,simply  simply,using  using,microsoftforms  microsoftforms,microsoftflow  microsoftflow,powerbi  powerbi,cool</t>
  </si>
  <si>
    <t>boycottkapilsharma,tuesdaythoughts  tuesdaythoughts,racing  racing,samantasecreto  samantasecreto,shivjayanti  shivjayanti,sionomascota  sionomascota,disabledpeoplearehot  disabledpeoplearehot,difinity  difinity,coimbatore  coimbatore,cbeboys24</t>
  </si>
  <si>
    <t>difinityconf,difinity  power,bi  room,1  1,difinityconf  another,awesome  awesome,pre  pre,con  con,difinityconf  difinity,one  one,cordis</t>
  </si>
  <si>
    <t>rad_reza,speaker  speaker,photo  photo,difinity  difinity,difinityconf  rad_reza,casino  casino,night  night,difinityconf  difinityconf,difinity  difinity,exciting  exciting,times</t>
  </si>
  <si>
    <t>new,zealand  rad_reza,leila_etaati  landed,new  zealand,rad_reza  leila_etaati,manusqlgeek  manusqlgeek,shantha05  shantha05,thehybriddba  thehybriddba,warwick_rudd  warwick_rudd,thestephlocke  thestephlocke,heidihasting</t>
  </si>
  <si>
    <t>auckland,long  long,awaited  awaited,pending  pending,holiday  holiday,course  course,conference  conference,time  time,difinity  difinity,sqlsatwellington</t>
  </si>
  <si>
    <t>indupriya9,keynote  keynote,begin  begin,difinity  difinity,difinityconf  difinityconf,chass  chass,johnnliu  johnnliu,yana_berkovich  yana_berkovich,leila_etaati</t>
  </si>
  <si>
    <t>Top Word Pairs in Tweet by Salience</t>
  </si>
  <si>
    <t>difinityconf,difinity  difinity,difinityconf  keynote,difinity  flow,difinity  shantha05,ready  ready,session  session,ai  ai,chariots  chariots,difinity  a_bansal,presenting</t>
  </si>
  <si>
    <t>zealand,week  zealand,next  next,week  timextender,heading  heading,new  new,zealand  week,participate  participate,incredible  incredible,difinityconf  difinityconf,wait</t>
  </si>
  <si>
    <t>power,bi  room,1  1,difinityconf  another,awesome  awesome,pre  pre,con  con,difinityconf  difinity,one  one,cordis  difinityconf,difinity</t>
  </si>
  <si>
    <t>landed,new  zealand,rad_reza  leila_etaati,manusqlgeek  manusqlgeek,shantha05  shantha05,thehybriddba  thehybriddba,warwick_rudd  warwick_rudd,thestephlocke  thestephlocke,heidihasting  heidihasting,difinity  difinity,difinity2019</t>
  </si>
  <si>
    <t>Word</t>
  </si>
  <si>
    <t>power</t>
  </si>
  <si>
    <t>bi</t>
  </si>
  <si>
    <t>speaker</t>
  </si>
  <si>
    <t>starting</t>
  </si>
  <si>
    <t>room</t>
  </si>
  <si>
    <t>changing</t>
  </si>
  <si>
    <t>year</t>
  </si>
  <si>
    <t>pre</t>
  </si>
  <si>
    <t>day</t>
  </si>
  <si>
    <t>course</t>
  </si>
  <si>
    <t>session</t>
  </si>
  <si>
    <t>friends</t>
  </si>
  <si>
    <t>stage</t>
  </si>
  <si>
    <t>talking</t>
  </si>
  <si>
    <t>introducing</t>
  </si>
  <si>
    <t>impressive</t>
  </si>
  <si>
    <t>functionality</t>
  </si>
  <si>
    <t>robust</t>
  </si>
  <si>
    <t>practices</t>
  </si>
  <si>
    <t>well</t>
  </si>
  <si>
    <t>latest</t>
  </si>
  <si>
    <t>level</t>
  </si>
  <si>
    <t>2</t>
  </si>
  <si>
    <t>awesome</t>
  </si>
  <si>
    <t>out</t>
  </si>
  <si>
    <t>people</t>
  </si>
  <si>
    <t>arriving</t>
  </si>
  <si>
    <t>feb</t>
  </si>
  <si>
    <t>1</t>
  </si>
  <si>
    <t>photo</t>
  </si>
  <si>
    <t>want</t>
  </si>
  <si>
    <t>implementations</t>
  </si>
  <si>
    <t>everything</t>
  </si>
  <si>
    <t>know</t>
  </si>
  <si>
    <t>works</t>
  </si>
  <si>
    <t>s</t>
  </si>
  <si>
    <t>change</t>
  </si>
  <si>
    <t>thanks</t>
  </si>
  <si>
    <t>speaking</t>
  </si>
  <si>
    <t>seeing</t>
  </si>
  <si>
    <t>showing</t>
  </si>
  <si>
    <t>ready</t>
  </si>
  <si>
    <t>2019</t>
  </si>
  <si>
    <t>analytics</t>
  </si>
  <si>
    <t>cool</t>
  </si>
  <si>
    <t>agenda</t>
  </si>
  <si>
    <t>checkout</t>
  </si>
  <si>
    <t>cordis</t>
  </si>
  <si>
    <t>listening</t>
  </si>
  <si>
    <t>rules</t>
  </si>
  <si>
    <t>workforce</t>
  </si>
  <si>
    <t>requirements</t>
  </si>
  <si>
    <t>good</t>
  </si>
  <si>
    <t>kicking</t>
  </si>
  <si>
    <t>attendance</t>
  </si>
  <si>
    <t>up</t>
  </si>
  <si>
    <t>questions</t>
  </si>
  <si>
    <t>time</t>
  </si>
  <si>
    <t>performance</t>
  </si>
  <si>
    <t>tuning</t>
  </si>
  <si>
    <t>18</t>
  </si>
  <si>
    <t>great</t>
  </si>
  <si>
    <t>class</t>
  </si>
  <si>
    <t>lovely</t>
  </si>
  <si>
    <t>audience</t>
  </si>
  <si>
    <t>wonderful</t>
  </si>
  <si>
    <t>making</t>
  </si>
  <si>
    <t>getting</t>
  </si>
  <si>
    <t>casino</t>
  </si>
  <si>
    <t>night</t>
  </si>
  <si>
    <t>exciting</t>
  </si>
  <si>
    <t>times</t>
  </si>
  <si>
    <t>dealing</t>
  </si>
  <si>
    <t>ugly</t>
  </si>
  <si>
    <t>200</t>
  </si>
  <si>
    <t>ken</t>
  </si>
  <si>
    <t>puls</t>
  </si>
  <si>
    <t>now</t>
  </si>
  <si>
    <t>architecture</t>
  </si>
  <si>
    <t>blueprints</t>
  </si>
  <si>
    <t>300</t>
  </si>
  <si>
    <t>make</t>
  </si>
  <si>
    <t>hotel</t>
  </si>
  <si>
    <t>another</t>
  </si>
  <si>
    <t>one</t>
  </si>
  <si>
    <t>cognitive</t>
  </si>
  <si>
    <t>services</t>
  </si>
  <si>
    <t>see</t>
  </si>
  <si>
    <t>3</t>
  </si>
  <si>
    <t>relationships</t>
  </si>
  <si>
    <t>excited</t>
  </si>
  <si>
    <t>advanced</t>
  </si>
  <si>
    <t>heading</t>
  </si>
  <si>
    <t>week</t>
  </si>
  <si>
    <t>participate</t>
  </si>
  <si>
    <t>incredible</t>
  </si>
  <si>
    <t>wait</t>
  </si>
  <si>
    <t>b</t>
  </si>
  <si>
    <t>dataflow</t>
  </si>
  <si>
    <t>more</t>
  </si>
  <si>
    <t>seems</t>
  </si>
  <si>
    <t>nice</t>
  </si>
  <si>
    <t>hot</t>
  </si>
  <si>
    <t>days</t>
  </si>
  <si>
    <t>doctors</t>
  </si>
  <si>
    <t>waiting</t>
  </si>
  <si>
    <t>come</t>
  </si>
  <si>
    <t>chariots</t>
  </si>
  <si>
    <t>ques</t>
  </si>
  <si>
    <t>sal</t>
  </si>
  <si>
    <t>server</t>
  </si>
  <si>
    <t>internals</t>
  </si>
  <si>
    <t>real</t>
  </si>
  <si>
    <t>surveys</t>
  </si>
  <si>
    <t>simply</t>
  </si>
  <si>
    <t>using</t>
  </si>
  <si>
    <t>live</t>
  </si>
  <si>
    <t>demo</t>
  </si>
  <si>
    <t>grips</t>
  </si>
  <si>
    <t>understanding</t>
  </si>
  <si>
    <t>fits</t>
  </si>
  <si>
    <t>masters</t>
  </si>
  <si>
    <t>consulting</t>
  </si>
  <si>
    <t>very</t>
  </si>
  <si>
    <t>rocking</t>
  </si>
  <si>
    <t>crystal</t>
  </si>
  <si>
    <t>cloud</t>
  </si>
  <si>
    <t>understand</t>
  </si>
  <si>
    <t>design</t>
  </si>
  <si>
    <t>migrate</t>
  </si>
  <si>
    <t>manage</t>
  </si>
  <si>
    <t>monitor</t>
  </si>
  <si>
    <t>database</t>
  </si>
  <si>
    <t>roberto</t>
  </si>
  <si>
    <t>cavalcanti</t>
  </si>
  <si>
    <t>scan</t>
  </si>
  <si>
    <t>mobile</t>
  </si>
  <si>
    <t>app</t>
  </si>
  <si>
    <t>schedule</t>
  </si>
  <si>
    <t>watching</t>
  </si>
  <si>
    <t>powerb</t>
  </si>
  <si>
    <t>start</t>
  </si>
  <si>
    <t>begins</t>
  </si>
  <si>
    <t>ghost</t>
  </si>
  <si>
    <t>white</t>
  </si>
  <si>
    <t>share</t>
  </si>
  <si>
    <t>event</t>
  </si>
  <si>
    <t>partners</t>
  </si>
  <si>
    <t>professionals</t>
  </si>
  <si>
    <t>ka</t>
  </si>
  <si>
    <t>kite</t>
  </si>
  <si>
    <t>ano</t>
  </si>
  <si>
    <t>history</t>
  </si>
  <si>
    <t>lesson</t>
  </si>
  <si>
    <t>disrupted</t>
  </si>
  <si>
    <t>landscape</t>
  </si>
  <si>
    <t>forms</t>
  </si>
  <si>
    <t>build</t>
  </si>
  <si>
    <t>started</t>
  </si>
  <si>
    <t>story</t>
  </si>
  <si>
    <t>telling</t>
  </si>
  <si>
    <t>blue</t>
  </si>
  <si>
    <t>pribts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</si>
  <si>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</si>
  <si>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</si>
  <si>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</si>
  <si>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</si>
  <si>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</si>
  <si>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</si>
  <si>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</si>
  <si>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</si>
  <si>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</si>
  <si>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</si>
  <si>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</si>
  <si>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</si>
  <si>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</si>
  <si>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</si>
  <si>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</si>
  <si>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</si>
  <si>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</si>
  <si>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</si>
  <si>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</si>
  <si>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</si>
  <si>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</si>
  <si>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</si>
  <si>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</si>
  <si>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</si>
  <si>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</si>
  <si>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</si>
  <si>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</si>
  <si>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</si>
  <si>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</si>
  <si>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</si>
  <si>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33, 112, 0</t>
  </si>
  <si>
    <t>53, 102, 0</t>
  </si>
  <si>
    <t>118, 69, 0</t>
  </si>
  <si>
    <t>85, 85, 0</t>
  </si>
  <si>
    <t>66, 95, 0</t>
  </si>
  <si>
    <t>Red</t>
  </si>
  <si>
    <t>209, 23, 0</t>
  </si>
  <si>
    <t>137, 59, 0</t>
  </si>
  <si>
    <t>G1: difinity difinityconf rad_reza leila_etaati keynote chass yana_berkovich conference begin presenting</t>
  </si>
  <si>
    <t>G2: difinity difinityconf presenting chass powerbi indupriya9 ai heidihasting yana_berkovich keynote</t>
  </si>
  <si>
    <t>G3: difinity difinityconf azure rad_reza learning machinelearning studio yana_berkovich timextender microsoft</t>
  </si>
  <si>
    <t>G4: difinity auckland anatotago australia visiblewomen new zealand simon herald syria</t>
  </si>
  <si>
    <t>G5: difinity difinityconf sqlfamily warwick_rudd azure data hey conference nz try</t>
  </si>
  <si>
    <t>G6: difinity powerbi presenting conference dataflows way looking forward gilbertque many</t>
  </si>
  <si>
    <t>Autofill Workbook Results</t>
  </si>
  <si>
    <t>Edge Weight▓1▓16▓0▓True▓Green▓Red▓▓Edge Weight▓1▓8▓0▓3▓10▓False▓Edge Weight▓1▓16▓0▓32▓6▓False▓▓0▓0▓0▓True▓Black▓Black▓▓Followers▓5▓5977▓0▓162▓1000▓False▓Followers▓5▓22288▓0▓100▓70▓False▓▓0▓0▓0▓0▓0▓False▓▓0▓0▓0▓0▓0▓False</t>
  </si>
  <si>
    <t>Subgraph</t>
  </si>
  <si>
    <t>GraphSource░TwitterSearch▓GraphTerm░#Difinity▓ImportDescription░The graph represents a network of 54 Twitter users whose recent tweets contained "#Difinity", or who were replied to or mentioned in those tweets, taken from a data set limited to a maximum of 18,000 tweets.  The network was obtained from Twitter on Tuesday, 19 February 2019 at 19:05 UTC.
The tweets in the network were tweeted over the 6-day, 0-hour, 46-minute period from Wednesday, 13 February 2019 at 17:37 UTC to Tuesday, 19 February 2019 at 18:23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</si>
</sst>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2520"/>
        <c:axId val="5512681"/>
      </c:barChart>
      <c:catAx>
        <c:axId val="6125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2681"/>
        <c:crosses val="autoZero"/>
        <c:auto val="1"/>
        <c:lblOffset val="100"/>
        <c:noMultiLvlLbl val="0"/>
      </c:catAx>
      <c:valAx>
        <c:axId val="5512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3205316"/>
        <c:axId val="53303525"/>
      </c:barChart>
      <c:catAx>
        <c:axId val="43205316"/>
        <c:scaling>
          <c:orientation val="minMax"/>
        </c:scaling>
        <c:axPos val="b"/>
        <c:delete val="1"/>
        <c:majorTickMark val="out"/>
        <c:minorTickMark val="none"/>
        <c:tickLblPos val="none"/>
        <c:crossAx val="53303525"/>
        <c:crosses val="autoZero"/>
        <c:auto val="1"/>
        <c:lblOffset val="100"/>
        <c:noMultiLvlLbl val="0"/>
      </c:catAx>
      <c:valAx>
        <c:axId val="53303525"/>
        <c:scaling>
          <c:orientation val="minMax"/>
        </c:scaling>
        <c:axPos val="l"/>
        <c:delete val="1"/>
        <c:majorTickMark val="out"/>
        <c:minorTickMark val="none"/>
        <c:tickLblPos val="none"/>
        <c:crossAx val="432053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owerbiconsul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gilbertqu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ripathiam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eila_eta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ana_berkovi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ohnnli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ha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ndupriya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rad_rez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alwaypowerb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hehybriddb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qlnath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imextend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difinitycon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shot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qlmelod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pul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imonmarli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amergeeknew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ivek_patel_pb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exceleratorb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bryd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warwick_rud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eddybray7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saroz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kitpatir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echtalkcor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atatrek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thestephlock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beboys24"/>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idihastin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ordisauckland_"/>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qlm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arronhors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ribute_fashi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ruiser_bik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bettybirdlover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firefig9867060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asont2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kidsdrawing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hechrischu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hecuriousluk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mjuradodia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quintin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xstodeepa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zuredatastudi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owerb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crosoftflow"/>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icrosoftform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padi_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_bansa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hantha0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nusqlgeek"/>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he_d_mp"/>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89" totalsRowShown="0" headerRowDxfId="363" dataDxfId="362">
  <autoFilter ref="A2:BL289"/>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4" totalsRowShown="0" headerRowDxfId="233" dataDxfId="232">
  <autoFilter ref="A2:C24"/>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8" totalsRowShown="0" headerRowDxfId="226" dataDxfId="225">
  <autoFilter ref="A1:N8"/>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N13" totalsRowShown="0" headerRowDxfId="210" dataDxfId="209">
  <autoFilter ref="A11:N13"/>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6:N26" totalsRowShown="0" headerRowDxfId="194" dataDxfId="193">
  <autoFilter ref="A16:N26"/>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9:N39" totalsRowShown="0" headerRowDxfId="177" dataDxfId="176">
  <autoFilter ref="A29:N39"/>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2:N52" totalsRowShown="0" headerRowDxfId="160" dataDxfId="159">
  <autoFilter ref="A42:N52"/>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5:N64" totalsRowShown="0" headerRowDxfId="143" dataDxfId="142">
  <autoFilter ref="A55:N64"/>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N77" totalsRowShown="0" headerRowDxfId="140" dataDxfId="139">
  <autoFilter ref="A67:N77"/>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N90" totalsRowShown="0" headerRowDxfId="109" dataDxfId="108">
  <autoFilter ref="A80:N90"/>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10" dataDxfId="309">
  <autoFilter ref="A2:BT56"/>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501" totalsRowShown="0" headerRowDxfId="82" dataDxfId="81">
  <autoFilter ref="A1:G50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67" totalsRowShown="0" headerRowDxfId="73" dataDxfId="72">
  <autoFilter ref="A1:L56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64" dataDxfId="263">
  <autoFilter ref="A1:C55"/>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finity.co.nz/?utm_campaign=Events&amp;utm_content=84890500&amp;utm_medium=social&amp;utm_source=twitter&amp;hss_channel=tw-187906124" TargetMode="External" /><Relationship Id="rId2" Type="http://schemas.openxmlformats.org/officeDocument/2006/relationships/hyperlink" Target="http://difinity.co.nz/?utm_campaign=Events&amp;utm_content=84890501&amp;utm_medium=social&amp;utm_source=twitter&amp;hss_channel=tw-187906124" TargetMode="External" /><Relationship Id="rId3" Type="http://schemas.openxmlformats.org/officeDocument/2006/relationships/hyperlink" Target="https://twitter.com/sqlmelody/status/1097587772662079488" TargetMode="External" /><Relationship Id="rId4" Type="http://schemas.openxmlformats.org/officeDocument/2006/relationships/hyperlink" Target="https://twitter.com/marc_smith/status/1097533449080991744" TargetMode="External" /><Relationship Id="rId5" Type="http://schemas.openxmlformats.org/officeDocument/2006/relationships/hyperlink" Target="https://twitter.com/sqlmelody/status/1097587772662079488" TargetMode="External" /><Relationship Id="rId6" Type="http://schemas.openxmlformats.org/officeDocument/2006/relationships/hyperlink" Target="https://twitter.com/sqlmelody/status/1097587772662079488" TargetMode="External" /><Relationship Id="rId7" Type="http://schemas.openxmlformats.org/officeDocument/2006/relationships/hyperlink" Target="https://twitter.com/sqlmelody/status/1097587772662079488" TargetMode="External" /><Relationship Id="rId8" Type="http://schemas.openxmlformats.org/officeDocument/2006/relationships/hyperlink" Target="https://twitter.com/sqlmelody/status/1097587772662079488" TargetMode="External" /><Relationship Id="rId9" Type="http://schemas.openxmlformats.org/officeDocument/2006/relationships/hyperlink" Target="https://twitter.com/sqlmelody/status/1097587772662079488" TargetMode="External" /><Relationship Id="rId10" Type="http://schemas.openxmlformats.org/officeDocument/2006/relationships/hyperlink" Target="https://twitter.com/sqlmelody/status/1097587772662079488" TargetMode="External" /><Relationship Id="rId11" Type="http://schemas.openxmlformats.org/officeDocument/2006/relationships/hyperlink" Target="https://twitter.com/DifinityConf/status/1096227930341064705" TargetMode="External" /><Relationship Id="rId12" Type="http://schemas.openxmlformats.org/officeDocument/2006/relationships/hyperlink" Target="https://twitter.com/DifinityConf/status/1095845348889821185" TargetMode="External" /><Relationship Id="rId13" Type="http://schemas.openxmlformats.org/officeDocument/2006/relationships/hyperlink" Target="https://twitter.com/DifinityConf/status/1094718022084947968" TargetMode="External" /><Relationship Id="rId14" Type="http://schemas.openxmlformats.org/officeDocument/2006/relationships/hyperlink" Target="https://twitter.com/DifinityConf/status/1095845348889821185" TargetMode="External" /><Relationship Id="rId15" Type="http://schemas.openxmlformats.org/officeDocument/2006/relationships/hyperlink" Target="https://twitter.com/DifinityConf/status/1095845348889821185" TargetMode="External" /><Relationship Id="rId16" Type="http://schemas.openxmlformats.org/officeDocument/2006/relationships/hyperlink" Target="https://pbs.twimg.com/media/DzaOrwDU0AAs4Yh.jpg" TargetMode="External" /><Relationship Id="rId17" Type="http://schemas.openxmlformats.org/officeDocument/2006/relationships/hyperlink" Target="https://pbs.twimg.com/media/DztixuUVsAI9V-X.jpg" TargetMode="External" /><Relationship Id="rId18" Type="http://schemas.openxmlformats.org/officeDocument/2006/relationships/hyperlink" Target="https://pbs.twimg.com/media/DztixuUVsAI9V-X.jpg" TargetMode="External" /><Relationship Id="rId19" Type="http://schemas.openxmlformats.org/officeDocument/2006/relationships/hyperlink" Target="https://pbs.twimg.com/media/DztixuUVsAI9V-X.jpg" TargetMode="External" /><Relationship Id="rId20" Type="http://schemas.openxmlformats.org/officeDocument/2006/relationships/hyperlink" Target="https://pbs.twimg.com/media/DztixuUVsAI9V-X.jpg" TargetMode="External" /><Relationship Id="rId21" Type="http://schemas.openxmlformats.org/officeDocument/2006/relationships/hyperlink" Target="https://pbs.twimg.com/media/DztixuUVsAI9V-X.jpg" TargetMode="External" /><Relationship Id="rId22" Type="http://schemas.openxmlformats.org/officeDocument/2006/relationships/hyperlink" Target="https://pbs.twimg.com/media/DzthLDiU0AAexV1.jpg" TargetMode="External" /><Relationship Id="rId23" Type="http://schemas.openxmlformats.org/officeDocument/2006/relationships/hyperlink" Target="https://pbs.twimg.com/media/DzthLDiU0AAexV1.jpg" TargetMode="External" /><Relationship Id="rId24" Type="http://schemas.openxmlformats.org/officeDocument/2006/relationships/hyperlink" Target="https://pbs.twimg.com/media/DzthLDiU0AAexV1.jpg" TargetMode="External" /><Relationship Id="rId25" Type="http://schemas.openxmlformats.org/officeDocument/2006/relationships/hyperlink" Target="https://pbs.twimg.com/media/DzthLDiU0AAexV1.jpg" TargetMode="External" /><Relationship Id="rId26" Type="http://schemas.openxmlformats.org/officeDocument/2006/relationships/hyperlink" Target="https://pbs.twimg.com/media/DzuVV9DVYAERROR.jpg" TargetMode="External" /><Relationship Id="rId27" Type="http://schemas.openxmlformats.org/officeDocument/2006/relationships/hyperlink" Target="https://pbs.twimg.com/media/DzuVV9DVYAERROR.jpg" TargetMode="External" /><Relationship Id="rId28" Type="http://schemas.openxmlformats.org/officeDocument/2006/relationships/hyperlink" Target="https://pbs.twimg.com/media/Dzujl6AUcAAoJcE.jpg" TargetMode="External" /><Relationship Id="rId29" Type="http://schemas.openxmlformats.org/officeDocument/2006/relationships/hyperlink" Target="https://pbs.twimg.com/media/Dzujl6AUcAAoJcE.jpg" TargetMode="External" /><Relationship Id="rId30" Type="http://schemas.openxmlformats.org/officeDocument/2006/relationships/hyperlink" Target="https://pbs.twimg.com/media/Dzujl6AUcAAoJcE.jpg" TargetMode="External" /><Relationship Id="rId31" Type="http://schemas.openxmlformats.org/officeDocument/2006/relationships/hyperlink" Target="https://pbs.twimg.com/media/Dzuq-owUUAAz2qG.jpg" TargetMode="External" /><Relationship Id="rId32" Type="http://schemas.openxmlformats.org/officeDocument/2006/relationships/hyperlink" Target="https://pbs.twimg.com/media/DztyFB-VsAA1BkG.jpg" TargetMode="External" /><Relationship Id="rId33" Type="http://schemas.openxmlformats.org/officeDocument/2006/relationships/hyperlink" Target="https://pbs.twimg.com/media/DzvHunIU8AAJMvO.jpg" TargetMode="External" /><Relationship Id="rId34" Type="http://schemas.openxmlformats.org/officeDocument/2006/relationships/hyperlink" Target="https://pbs.twimg.com/media/Dzo9QX2UUAAOhYE.jpg" TargetMode="External" /><Relationship Id="rId35" Type="http://schemas.openxmlformats.org/officeDocument/2006/relationships/hyperlink" Target="https://pbs.twimg.com/media/DzuCF9VV4AAk4fc.jpg" TargetMode="External" /><Relationship Id="rId36" Type="http://schemas.openxmlformats.org/officeDocument/2006/relationships/hyperlink" Target="https://pbs.twimg.com/media/DzvT9iHUwAAF2-9.jpg" TargetMode="External" /><Relationship Id="rId37" Type="http://schemas.openxmlformats.org/officeDocument/2006/relationships/hyperlink" Target="https://pbs.twimg.com/media/DzvWi_WVYAATDVr.jpg" TargetMode="External" /><Relationship Id="rId38" Type="http://schemas.openxmlformats.org/officeDocument/2006/relationships/hyperlink" Target="https://pbs.twimg.com/media/DzvfODeUYAEd1ko.png" TargetMode="External" /><Relationship Id="rId39" Type="http://schemas.openxmlformats.org/officeDocument/2006/relationships/hyperlink" Target="https://pbs.twimg.com/media/DzvkaRMVAAA8kr9.jpg" TargetMode="External" /><Relationship Id="rId40" Type="http://schemas.openxmlformats.org/officeDocument/2006/relationships/hyperlink" Target="https://pbs.twimg.com/media/DzvmnFJU8AANBQb.jpg" TargetMode="External" /><Relationship Id="rId41" Type="http://schemas.openxmlformats.org/officeDocument/2006/relationships/hyperlink" Target="https://pbs.twimg.com/media/DzvpWVgU8AEKtyT.jpg" TargetMode="External" /><Relationship Id="rId42" Type="http://schemas.openxmlformats.org/officeDocument/2006/relationships/hyperlink" Target="https://pbs.twimg.com/media/DzvtP36UwAEo4Uc.jpg" TargetMode="External" /><Relationship Id="rId43" Type="http://schemas.openxmlformats.org/officeDocument/2006/relationships/hyperlink" Target="https://pbs.twimg.com/media/Dzujl6AUcAAoJcE.jpg" TargetMode="External" /><Relationship Id="rId44" Type="http://schemas.openxmlformats.org/officeDocument/2006/relationships/hyperlink" Target="https://pbs.twimg.com/media/Dzujl6AUcAAoJcE.jpg" TargetMode="External" /><Relationship Id="rId45" Type="http://schemas.openxmlformats.org/officeDocument/2006/relationships/hyperlink" Target="https://pbs.twimg.com/media/Dzujl6AUcAAoJcE.jpg" TargetMode="External" /><Relationship Id="rId46" Type="http://schemas.openxmlformats.org/officeDocument/2006/relationships/hyperlink" Target="https://pbs.twimg.com/media/Dzujl6AUcAAoJcE.jpg" TargetMode="External" /><Relationship Id="rId47" Type="http://schemas.openxmlformats.org/officeDocument/2006/relationships/hyperlink" Target="https://pbs.twimg.com/media/Dzujl6AUcAAoJcE.jpg" TargetMode="External" /><Relationship Id="rId48" Type="http://schemas.openxmlformats.org/officeDocument/2006/relationships/hyperlink" Target="https://pbs.twimg.com/media/Dzujl6AUcAAoJcE.jpg" TargetMode="External" /><Relationship Id="rId49" Type="http://schemas.openxmlformats.org/officeDocument/2006/relationships/hyperlink" Target="https://pbs.twimg.com/media/Dzv2Aa5VYAAvQvL.jpg" TargetMode="External" /><Relationship Id="rId50" Type="http://schemas.openxmlformats.org/officeDocument/2006/relationships/hyperlink" Target="https://pbs.twimg.com/media/Dzv2Aa5VYAAvQvL.jpg" TargetMode="External" /><Relationship Id="rId51" Type="http://schemas.openxmlformats.org/officeDocument/2006/relationships/hyperlink" Target="https://pbs.twimg.com/media/DzvOVnVVYAIaQvr.jpg" TargetMode="External" /><Relationship Id="rId52" Type="http://schemas.openxmlformats.org/officeDocument/2006/relationships/hyperlink" Target="https://pbs.twimg.com/media/DzvOVnVVYAIaQvr.jpg" TargetMode="External" /><Relationship Id="rId53" Type="http://schemas.openxmlformats.org/officeDocument/2006/relationships/hyperlink" Target="https://pbs.twimg.com/media/DztyFB-VsAA1BkG.jpg" TargetMode="External" /><Relationship Id="rId54" Type="http://schemas.openxmlformats.org/officeDocument/2006/relationships/hyperlink" Target="https://pbs.twimg.com/media/DztyFB-VsAA1BkG.jpg" TargetMode="External" /><Relationship Id="rId55" Type="http://schemas.openxmlformats.org/officeDocument/2006/relationships/hyperlink" Target="https://pbs.twimg.com/media/DzuE61IVsAAratU.jpg" TargetMode="External" /><Relationship Id="rId56" Type="http://schemas.openxmlformats.org/officeDocument/2006/relationships/hyperlink" Target="https://pbs.twimg.com/media/DzuVV9DVYAERROR.jpg" TargetMode="External" /><Relationship Id="rId57" Type="http://schemas.openxmlformats.org/officeDocument/2006/relationships/hyperlink" Target="https://pbs.twimg.com/media/DzuVV9DVYAERROR.jpg" TargetMode="External" /><Relationship Id="rId58" Type="http://schemas.openxmlformats.org/officeDocument/2006/relationships/hyperlink" Target="https://pbs.twimg.com/media/DzuE61IVsAAratU.jpg" TargetMode="External" /><Relationship Id="rId59" Type="http://schemas.openxmlformats.org/officeDocument/2006/relationships/hyperlink" Target="https://pbs.twimg.com/media/Dzt_ufzVAAA1W9s.jpg" TargetMode="External" /><Relationship Id="rId60" Type="http://schemas.openxmlformats.org/officeDocument/2006/relationships/hyperlink" Target="https://pbs.twimg.com/media/DzuCF9VV4AAk4fc.jpg" TargetMode="External" /><Relationship Id="rId61" Type="http://schemas.openxmlformats.org/officeDocument/2006/relationships/hyperlink" Target="https://pbs.twimg.com/media/Dzt_ufzVAAA1W9s.jpg" TargetMode="External" /><Relationship Id="rId62" Type="http://schemas.openxmlformats.org/officeDocument/2006/relationships/hyperlink" Target="https://pbs.twimg.com/media/DzttUN9VsAA80hF.jpg" TargetMode="External" /><Relationship Id="rId63" Type="http://schemas.openxmlformats.org/officeDocument/2006/relationships/hyperlink" Target="https://pbs.twimg.com/media/DzttUN9VsAA80hF.jpg" TargetMode="External" /><Relationship Id="rId64" Type="http://schemas.openxmlformats.org/officeDocument/2006/relationships/hyperlink" Target="https://pbs.twimg.com/media/DzttUN9VsAA80hF.jpg" TargetMode="External" /><Relationship Id="rId65" Type="http://schemas.openxmlformats.org/officeDocument/2006/relationships/hyperlink" Target="https://pbs.twimg.com/media/DztmdAfVYAA36Sx.jpg" TargetMode="External" /><Relationship Id="rId66" Type="http://schemas.openxmlformats.org/officeDocument/2006/relationships/hyperlink" Target="https://pbs.twimg.com/media/DztmdAfVYAA36Sx.jpg" TargetMode="External" /><Relationship Id="rId67" Type="http://schemas.openxmlformats.org/officeDocument/2006/relationships/hyperlink" Target="https://pbs.twimg.com/media/Dzt9Nc3U0AAjZ0K.jpg" TargetMode="External" /><Relationship Id="rId68" Type="http://schemas.openxmlformats.org/officeDocument/2006/relationships/hyperlink" Target="https://pbs.twimg.com/media/Dzt9Nc3U0AAjZ0K.jpg" TargetMode="External" /><Relationship Id="rId69" Type="http://schemas.openxmlformats.org/officeDocument/2006/relationships/hyperlink" Target="https://pbs.twimg.com/media/DzuCF9VV4AAk4fc.jpg" TargetMode="External" /><Relationship Id="rId70" Type="http://schemas.openxmlformats.org/officeDocument/2006/relationships/hyperlink" Target="https://pbs.twimg.com/media/Dzp6YujU0AARZTM.jpg" TargetMode="External" /><Relationship Id="rId71" Type="http://schemas.openxmlformats.org/officeDocument/2006/relationships/hyperlink" Target="https://pbs.twimg.com/media/Dzp6YujU0AARZTM.jpg" TargetMode="External" /><Relationship Id="rId72" Type="http://schemas.openxmlformats.org/officeDocument/2006/relationships/hyperlink" Target="https://pbs.twimg.com/media/DzvKHIRUYAIs5DJ.jpg" TargetMode="External" /><Relationship Id="rId73" Type="http://schemas.openxmlformats.org/officeDocument/2006/relationships/hyperlink" Target="https://pbs.twimg.com/media/DzvKHIRUYAIs5DJ.jpg" TargetMode="External" /><Relationship Id="rId74" Type="http://schemas.openxmlformats.org/officeDocument/2006/relationships/hyperlink" Target="https://pbs.twimg.com/media/DztkfLdU0AER8y5.jpg" TargetMode="External" /><Relationship Id="rId75" Type="http://schemas.openxmlformats.org/officeDocument/2006/relationships/hyperlink" Target="https://pbs.twimg.com/media/DztkfLdU0AER8y5.jpg" TargetMode="External" /><Relationship Id="rId76" Type="http://schemas.openxmlformats.org/officeDocument/2006/relationships/hyperlink" Target="https://pbs.twimg.com/media/DztoBJcVsAA342A.jpg" TargetMode="External" /><Relationship Id="rId77" Type="http://schemas.openxmlformats.org/officeDocument/2006/relationships/hyperlink" Target="https://pbs.twimg.com/media/Dzo642EUUAEnKIs.jpg" TargetMode="External" /><Relationship Id="rId78" Type="http://schemas.openxmlformats.org/officeDocument/2006/relationships/hyperlink" Target="https://pbs.twimg.com/media/DztnvCyVsAcSD0w.jpg" TargetMode="External" /><Relationship Id="rId79" Type="http://schemas.openxmlformats.org/officeDocument/2006/relationships/hyperlink" Target="https://pbs.twimg.com/media/DztnvCyVsAcSD0w.jpg" TargetMode="External" /><Relationship Id="rId80" Type="http://schemas.openxmlformats.org/officeDocument/2006/relationships/hyperlink" Target="https://pbs.twimg.com/media/DzvOVnVVYAIaQvr.jpg" TargetMode="External" /><Relationship Id="rId81" Type="http://schemas.openxmlformats.org/officeDocument/2006/relationships/hyperlink" Target="https://pbs.twimg.com/media/DzvOVnVVYAIaQvr.jpg" TargetMode="External" /><Relationship Id="rId82" Type="http://schemas.openxmlformats.org/officeDocument/2006/relationships/hyperlink" Target="https://pbs.twimg.com/media/DzuVV9DVYAERROR.jpg" TargetMode="External" /><Relationship Id="rId83" Type="http://schemas.openxmlformats.org/officeDocument/2006/relationships/hyperlink" Target="https://pbs.twimg.com/media/DzuE61IVsAAratU.jpg" TargetMode="External" /><Relationship Id="rId84" Type="http://schemas.openxmlformats.org/officeDocument/2006/relationships/hyperlink" Target="https://pbs.twimg.com/media/DztnvCyVsAcSD0w.jpg" TargetMode="External" /><Relationship Id="rId85" Type="http://schemas.openxmlformats.org/officeDocument/2006/relationships/hyperlink" Target="https://pbs.twimg.com/media/DztixuUVsAI9V-X.jpg" TargetMode="External" /><Relationship Id="rId86" Type="http://schemas.openxmlformats.org/officeDocument/2006/relationships/hyperlink" Target="https://pbs.twimg.com/media/DzuTLHXU8AA_0EJ.jpg" TargetMode="External" /><Relationship Id="rId87" Type="http://schemas.openxmlformats.org/officeDocument/2006/relationships/hyperlink" Target="https://pbs.twimg.com/media/Dzt9302VAAAMkRN.jpg" TargetMode="External" /><Relationship Id="rId88" Type="http://schemas.openxmlformats.org/officeDocument/2006/relationships/hyperlink" Target="https://pbs.twimg.com/media/Dzt9Nc3U0AAjZ0K.jpg" TargetMode="External" /><Relationship Id="rId89" Type="http://schemas.openxmlformats.org/officeDocument/2006/relationships/hyperlink" Target="https://pbs.twimg.com/media/DztuUjVUcAAfveo.jpg" TargetMode="External" /><Relationship Id="rId90" Type="http://schemas.openxmlformats.org/officeDocument/2006/relationships/hyperlink" Target="https://pbs.twimg.com/media/Dzts2u-VsAAjLh9.jpg" TargetMode="External" /><Relationship Id="rId91" Type="http://schemas.openxmlformats.org/officeDocument/2006/relationships/hyperlink" Target="https://pbs.twimg.com/media/DztnUw3U8AA5Yue.jpg" TargetMode="External" /><Relationship Id="rId92" Type="http://schemas.openxmlformats.org/officeDocument/2006/relationships/hyperlink" Target="https://pbs.twimg.com/media/Dzu_xuCVYAA6S6_.jpg" TargetMode="External" /><Relationship Id="rId93" Type="http://schemas.openxmlformats.org/officeDocument/2006/relationships/hyperlink" Target="https://pbs.twimg.com/media/DzvKHIRUYAIs5DJ.jpg" TargetMode="External" /><Relationship Id="rId94" Type="http://schemas.openxmlformats.org/officeDocument/2006/relationships/hyperlink" Target="https://pbs.twimg.com/media/DztixuUVsAI9V-X.jpg" TargetMode="External" /><Relationship Id="rId95" Type="http://schemas.openxmlformats.org/officeDocument/2006/relationships/hyperlink" Target="https://pbs.twimg.com/media/DztixuUVsAI9V-X.jpg" TargetMode="External" /><Relationship Id="rId96" Type="http://schemas.openxmlformats.org/officeDocument/2006/relationships/hyperlink" Target="https://pbs.twimg.com/media/DztixuUVsAI9V-X.jpg" TargetMode="External" /><Relationship Id="rId97" Type="http://schemas.openxmlformats.org/officeDocument/2006/relationships/hyperlink" Target="https://pbs.twimg.com/media/DztixuUVsAI9V-X.jpg" TargetMode="External" /><Relationship Id="rId98" Type="http://schemas.openxmlformats.org/officeDocument/2006/relationships/hyperlink" Target="https://pbs.twimg.com/media/DzthLDiU0AAexV1.jpg" TargetMode="External" /><Relationship Id="rId99" Type="http://schemas.openxmlformats.org/officeDocument/2006/relationships/hyperlink" Target="https://pbs.twimg.com/media/DzthLDiU0AAexV1.jpg" TargetMode="External" /><Relationship Id="rId100" Type="http://schemas.openxmlformats.org/officeDocument/2006/relationships/hyperlink" Target="https://pbs.twimg.com/media/DztnUw3U8AA5Yue.jpg" TargetMode="External" /><Relationship Id="rId101" Type="http://schemas.openxmlformats.org/officeDocument/2006/relationships/hyperlink" Target="https://pbs.twimg.com/media/DztnUw3U8AA5Yue.jpg" TargetMode="External" /><Relationship Id="rId102" Type="http://schemas.openxmlformats.org/officeDocument/2006/relationships/hyperlink" Target="https://pbs.twimg.com/media/Dzts2u-VsAAjLh9.jpg" TargetMode="External" /><Relationship Id="rId103" Type="http://schemas.openxmlformats.org/officeDocument/2006/relationships/hyperlink" Target="https://pbs.twimg.com/media/DztuUjVUcAAfveo.jpg" TargetMode="External" /><Relationship Id="rId104" Type="http://schemas.openxmlformats.org/officeDocument/2006/relationships/hyperlink" Target="https://pbs.twimg.com/media/Dzt9302VAAAMkRN.jpg" TargetMode="External" /><Relationship Id="rId105" Type="http://schemas.openxmlformats.org/officeDocument/2006/relationships/hyperlink" Target="https://pbs.twimg.com/media/DzuTLHXU8AA_0EJ.jpg" TargetMode="External" /><Relationship Id="rId106" Type="http://schemas.openxmlformats.org/officeDocument/2006/relationships/hyperlink" Target="https://pbs.twimg.com/media/DztmwvTU8AAnXCb.jpg" TargetMode="External" /><Relationship Id="rId107" Type="http://schemas.openxmlformats.org/officeDocument/2006/relationships/hyperlink" Target="https://pbs.twimg.com/media/DztmwvTU8AAnXCb.jpg" TargetMode="External" /><Relationship Id="rId108" Type="http://schemas.openxmlformats.org/officeDocument/2006/relationships/hyperlink" Target="https://pbs.twimg.com/media/Dzu_xuCVYAA6S6_.jpg" TargetMode="External" /><Relationship Id="rId109" Type="http://schemas.openxmlformats.org/officeDocument/2006/relationships/hyperlink" Target="https://pbs.twimg.com/media/DzvOVnVVYAIaQvr.jpg" TargetMode="External" /><Relationship Id="rId110" Type="http://schemas.openxmlformats.org/officeDocument/2006/relationships/hyperlink" Target="https://pbs.twimg.com/media/DzvOVnVVYAIaQvr.jpg" TargetMode="External" /><Relationship Id="rId111" Type="http://schemas.openxmlformats.org/officeDocument/2006/relationships/hyperlink" Target="https://pbs.twimg.com/media/DztixuUVsAI9V-X.jpg" TargetMode="External" /><Relationship Id="rId112" Type="http://schemas.openxmlformats.org/officeDocument/2006/relationships/hyperlink" Target="https://pbs.twimg.com/media/DztuUjVUcAAfveo.jpg" TargetMode="External" /><Relationship Id="rId113" Type="http://schemas.openxmlformats.org/officeDocument/2006/relationships/hyperlink" Target="https://pbs.twimg.com/media/Dztnh4pUYAA-Kv8.jpg" TargetMode="External" /><Relationship Id="rId114" Type="http://schemas.openxmlformats.org/officeDocument/2006/relationships/hyperlink" Target="https://pbs.twimg.com/media/DzttUN9VsAA80hF.jpg" TargetMode="External" /><Relationship Id="rId115" Type="http://schemas.openxmlformats.org/officeDocument/2006/relationships/hyperlink" Target="https://pbs.twimg.com/media/DztyFB-VsAA1BkG.jpg" TargetMode="External" /><Relationship Id="rId116" Type="http://schemas.openxmlformats.org/officeDocument/2006/relationships/hyperlink" Target="https://pbs.twimg.com/media/Dzt_ufzVAAA1W9s.jpg" TargetMode="External" /><Relationship Id="rId117" Type="http://schemas.openxmlformats.org/officeDocument/2006/relationships/hyperlink" Target="https://pbs.twimg.com/media/DztyFB-VsAA1BkG.jpg" TargetMode="External" /><Relationship Id="rId118" Type="http://schemas.openxmlformats.org/officeDocument/2006/relationships/hyperlink" Target="https://pbs.twimg.com/media/DztyFB-VsAA1BkG.jpg" TargetMode="External" /><Relationship Id="rId119" Type="http://schemas.openxmlformats.org/officeDocument/2006/relationships/hyperlink" Target="https://pbs.twimg.com/media/DztixuUVsAI9V-X.jpg" TargetMode="External" /><Relationship Id="rId120" Type="http://schemas.openxmlformats.org/officeDocument/2006/relationships/hyperlink" Target="https://pbs.twimg.com/media/DztmdAfVYAA36Sx.jpg" TargetMode="External" /><Relationship Id="rId121" Type="http://schemas.openxmlformats.org/officeDocument/2006/relationships/hyperlink" Target="https://pbs.twimg.com/media/DzoyPyDUwAAcFtz.jpg" TargetMode="External" /><Relationship Id="rId122" Type="http://schemas.openxmlformats.org/officeDocument/2006/relationships/hyperlink" Target="https://pbs.twimg.com/media/Dztn1wvVsAAd526.jpg" TargetMode="External" /><Relationship Id="rId123" Type="http://schemas.openxmlformats.org/officeDocument/2006/relationships/hyperlink" Target="https://pbs.twimg.com/media/DztwBbSU8AA0F-Q.jpg" TargetMode="External" /><Relationship Id="rId124" Type="http://schemas.openxmlformats.org/officeDocument/2006/relationships/hyperlink" Target="https://pbs.twimg.com/media/Dzt9302VAAAMkRN.jpg" TargetMode="External" /><Relationship Id="rId125" Type="http://schemas.openxmlformats.org/officeDocument/2006/relationships/hyperlink" Target="https://pbs.twimg.com/media/DztnvCyVsAcSD0w.jpg" TargetMode="External" /><Relationship Id="rId126" Type="http://schemas.openxmlformats.org/officeDocument/2006/relationships/hyperlink" Target="https://pbs.twimg.com/media/DztnUw3U8AA5Yue.jpg" TargetMode="External" /><Relationship Id="rId127" Type="http://schemas.openxmlformats.org/officeDocument/2006/relationships/hyperlink" Target="https://pbs.twimg.com/media/DztmdAfVYAA36Sx.jpg" TargetMode="External" /><Relationship Id="rId128" Type="http://schemas.openxmlformats.org/officeDocument/2006/relationships/hyperlink" Target="https://pbs.twimg.com/media/DztixuUVsAI9V-X.jpg" TargetMode="External" /><Relationship Id="rId129" Type="http://schemas.openxmlformats.org/officeDocument/2006/relationships/hyperlink" Target="https://pbs.twimg.com/media/DztwBbSU8AA0F-Q.jpg" TargetMode="External" /><Relationship Id="rId130" Type="http://schemas.openxmlformats.org/officeDocument/2006/relationships/hyperlink" Target="https://pbs.twimg.com/media/Dztn1wvVsAAd526.jpg" TargetMode="External" /><Relationship Id="rId131" Type="http://schemas.openxmlformats.org/officeDocument/2006/relationships/hyperlink" Target="https://pbs.twimg.com/media/DztixuUVsAI9V-X.jpg" TargetMode="External" /><Relationship Id="rId132" Type="http://schemas.openxmlformats.org/officeDocument/2006/relationships/hyperlink" Target="https://pbs.twimg.com/media/DzthLDiU0AAexV1.jpg" TargetMode="External" /><Relationship Id="rId133" Type="http://schemas.openxmlformats.org/officeDocument/2006/relationships/hyperlink" Target="https://pbs.twimg.com/media/Dzujl6AUcAAoJcE.jpg" TargetMode="External" /><Relationship Id="rId134" Type="http://schemas.openxmlformats.org/officeDocument/2006/relationships/hyperlink" Target="https://pbs.twimg.com/media/Dztn1wvVsAAd526.jpg" TargetMode="External" /><Relationship Id="rId135" Type="http://schemas.openxmlformats.org/officeDocument/2006/relationships/hyperlink" Target="https://pbs.twimg.com/media/DzthLDiU0AAexV1.jpg" TargetMode="External" /><Relationship Id="rId136" Type="http://schemas.openxmlformats.org/officeDocument/2006/relationships/hyperlink" Target="https://pbs.twimg.com/media/DztnvCyVsAcSD0w.jpg" TargetMode="External" /><Relationship Id="rId137" Type="http://schemas.openxmlformats.org/officeDocument/2006/relationships/hyperlink" Target="https://pbs.twimg.com/media/DztnUw3U8AA5Yue.jpg" TargetMode="External" /><Relationship Id="rId138" Type="http://schemas.openxmlformats.org/officeDocument/2006/relationships/hyperlink" Target="https://pbs.twimg.com/media/DztmdAfVYAA36Sx.jpg" TargetMode="External" /><Relationship Id="rId139" Type="http://schemas.openxmlformats.org/officeDocument/2006/relationships/hyperlink" Target="https://pbs.twimg.com/media/Dzujl6AUcAAoJcE.jpg" TargetMode="External" /><Relationship Id="rId140" Type="http://schemas.openxmlformats.org/officeDocument/2006/relationships/hyperlink" Target="https://pbs.twimg.com/media/DztixuUVsAI9V-X.jpg" TargetMode="External" /><Relationship Id="rId141" Type="http://schemas.openxmlformats.org/officeDocument/2006/relationships/hyperlink" Target="https://pbs.twimg.com/media/DzthLDiU0AAexV1.jpg" TargetMode="External" /><Relationship Id="rId142" Type="http://schemas.openxmlformats.org/officeDocument/2006/relationships/hyperlink" Target="https://pbs.twimg.com/media/Dztn1wvVsAAd526.jpg" TargetMode="External" /><Relationship Id="rId143" Type="http://schemas.openxmlformats.org/officeDocument/2006/relationships/hyperlink" Target="https://pbs.twimg.com/media/Dzujl6AUcAAoJcE.jpg" TargetMode="External" /><Relationship Id="rId144" Type="http://schemas.openxmlformats.org/officeDocument/2006/relationships/hyperlink" Target="https://pbs.twimg.com/media/DzlxHiQUUAETh2f.jpg" TargetMode="External" /><Relationship Id="rId145" Type="http://schemas.openxmlformats.org/officeDocument/2006/relationships/hyperlink" Target="https://pbs.twimg.com/media/Dzujl6AUcAAoJcE.jpg" TargetMode="External" /><Relationship Id="rId146" Type="http://schemas.openxmlformats.org/officeDocument/2006/relationships/hyperlink" Target="https://pbs.twimg.com/media/DzvOVnVVYAIaQvr.jpg" TargetMode="External" /><Relationship Id="rId147" Type="http://schemas.openxmlformats.org/officeDocument/2006/relationships/hyperlink" Target="https://pbs.twimg.com/media/DzvOVnVVYAIaQvr.jpg" TargetMode="External" /><Relationship Id="rId148" Type="http://schemas.openxmlformats.org/officeDocument/2006/relationships/hyperlink" Target="https://pbs.twimg.com/media/Dzujl6AUcAAoJcE.jpg" TargetMode="External" /><Relationship Id="rId149" Type="http://schemas.openxmlformats.org/officeDocument/2006/relationships/hyperlink" Target="https://pbs.twimg.com/media/Dzujl6AUcAAoJcE.jpg" TargetMode="External" /><Relationship Id="rId150" Type="http://schemas.openxmlformats.org/officeDocument/2006/relationships/hyperlink" Target="https://pbs.twimg.com/media/DztixuUVsAI9V-X.jpg" TargetMode="External" /><Relationship Id="rId151" Type="http://schemas.openxmlformats.org/officeDocument/2006/relationships/hyperlink" Target="https://pbs.twimg.com/media/DzuYz_-U0AAMNhV.jpg" TargetMode="External" /><Relationship Id="rId152" Type="http://schemas.openxmlformats.org/officeDocument/2006/relationships/hyperlink" Target="https://pbs.twimg.com/media/DzuTLHXU8AA_0EJ.jpg" TargetMode="External" /><Relationship Id="rId153" Type="http://schemas.openxmlformats.org/officeDocument/2006/relationships/hyperlink" Target="https://pbs.twimg.com/media/DzuYz_-U0AAMNhV.jpg" TargetMode="External" /><Relationship Id="rId154" Type="http://schemas.openxmlformats.org/officeDocument/2006/relationships/hyperlink" Target="https://pbs.twimg.com/media/Dzts2u-VsAAjLh9.jpg" TargetMode="External" /><Relationship Id="rId155" Type="http://schemas.openxmlformats.org/officeDocument/2006/relationships/hyperlink" Target="https://pbs.twimg.com/media/DztixuUVsAI9V-X.jpg" TargetMode="External" /><Relationship Id="rId156" Type="http://schemas.openxmlformats.org/officeDocument/2006/relationships/hyperlink" Target="https://pbs.twimg.com/media/DzuYz_-U0AAMNhV.jpg" TargetMode="External" /><Relationship Id="rId157" Type="http://schemas.openxmlformats.org/officeDocument/2006/relationships/hyperlink" Target="https://pbs.twimg.com/media/DztixuUVsAI9V-X.jpg" TargetMode="External" /><Relationship Id="rId158" Type="http://schemas.openxmlformats.org/officeDocument/2006/relationships/hyperlink" Target="https://pbs.twimg.com/media/DzuORtdV4AE_Kxj.jpg" TargetMode="External" /><Relationship Id="rId159" Type="http://schemas.openxmlformats.org/officeDocument/2006/relationships/hyperlink" Target="https://pbs.twimg.com/media/DzelCLCUUAA_DEa.jpg" TargetMode="External" /><Relationship Id="rId160" Type="http://schemas.openxmlformats.org/officeDocument/2006/relationships/hyperlink" Target="https://pbs.twimg.com/media/DzuORtdV4AE_Kxj.jpg" TargetMode="External" /><Relationship Id="rId161" Type="http://schemas.openxmlformats.org/officeDocument/2006/relationships/hyperlink" Target="https://pbs.twimg.com/media/Dzox0lsUcAE4HqD.jpg" TargetMode="External" /><Relationship Id="rId162" Type="http://schemas.openxmlformats.org/officeDocument/2006/relationships/hyperlink" Target="https://pbs.twimg.com/media/Dzox0lsUcAE4HqD.jpg" TargetMode="External" /><Relationship Id="rId163" Type="http://schemas.openxmlformats.org/officeDocument/2006/relationships/hyperlink" Target="https://pbs.twimg.com/media/DzoyC4GUcAALvcJ.jpg" TargetMode="External" /><Relationship Id="rId164" Type="http://schemas.openxmlformats.org/officeDocument/2006/relationships/hyperlink" Target="https://pbs.twimg.com/media/DzoyPyDUwAAcFtz.jpg" TargetMode="External" /><Relationship Id="rId165" Type="http://schemas.openxmlformats.org/officeDocument/2006/relationships/hyperlink" Target="https://pbs.twimg.com/media/Dzo9QX2UUAAOhYE.jpg" TargetMode="External" /><Relationship Id="rId166" Type="http://schemas.openxmlformats.org/officeDocument/2006/relationships/hyperlink" Target="https://pbs.twimg.com/media/Dztl-u3UYAEASch.jpg" TargetMode="External" /><Relationship Id="rId167" Type="http://schemas.openxmlformats.org/officeDocument/2006/relationships/hyperlink" Target="https://pbs.twimg.com/media/DztmwvTU8AAnXCb.jpg" TargetMode="External" /><Relationship Id="rId168" Type="http://schemas.openxmlformats.org/officeDocument/2006/relationships/hyperlink" Target="https://pbs.twimg.com/media/DzuCF9VV4AAk4fc.jpg" TargetMode="External" /><Relationship Id="rId169" Type="http://schemas.openxmlformats.org/officeDocument/2006/relationships/hyperlink" Target="https://pbs.twimg.com/media/DzuYz_-U0AAMNhV.jpg" TargetMode="External" /><Relationship Id="rId170" Type="http://schemas.openxmlformats.org/officeDocument/2006/relationships/hyperlink" Target="https://pbs.twimg.com/media/DzuzA2gV4AAwFQd.jpg" TargetMode="External" /><Relationship Id="rId171" Type="http://schemas.openxmlformats.org/officeDocument/2006/relationships/hyperlink" Target="https://pbs.twimg.com/media/DzuzA2gV4AAwFQd.jpg" TargetMode="External" /><Relationship Id="rId172" Type="http://schemas.openxmlformats.org/officeDocument/2006/relationships/hyperlink" Target="https://pbs.twimg.com/media/DzvNxPUUUAAwEFY.jpg" TargetMode="External" /><Relationship Id="rId173" Type="http://schemas.openxmlformats.org/officeDocument/2006/relationships/hyperlink" Target="https://pbs.twimg.com/media/DzuYz_-U0AAMNhV.jpg" TargetMode="External" /><Relationship Id="rId174" Type="http://schemas.openxmlformats.org/officeDocument/2006/relationships/hyperlink" Target="https://pbs.twimg.com/media/DztmwvTU8AAnXCb.jpg" TargetMode="External" /><Relationship Id="rId175" Type="http://schemas.openxmlformats.org/officeDocument/2006/relationships/hyperlink" Target="https://pbs.twimg.com/media/Dztl-u3UYAEASch.jpg" TargetMode="External" /><Relationship Id="rId176" Type="http://schemas.openxmlformats.org/officeDocument/2006/relationships/hyperlink" Target="https://pbs.twimg.com/media/Dzox0lsUcAE4HqD.jpg" TargetMode="External" /><Relationship Id="rId177" Type="http://schemas.openxmlformats.org/officeDocument/2006/relationships/hyperlink" Target="https://pbs.twimg.com/media/Dzox0lsUcAE4HqD.jpg" TargetMode="External" /><Relationship Id="rId178" Type="http://schemas.openxmlformats.org/officeDocument/2006/relationships/hyperlink" Target="https://pbs.twimg.com/media/DzuYz_-U0AAMNhV.jpg" TargetMode="External" /><Relationship Id="rId179" Type="http://schemas.openxmlformats.org/officeDocument/2006/relationships/hyperlink" Target="https://pbs.twimg.com/media/DztmwvTU8AAnXCb.jpg" TargetMode="External" /><Relationship Id="rId180" Type="http://schemas.openxmlformats.org/officeDocument/2006/relationships/hyperlink" Target="https://pbs.twimg.com/media/Dztn1wvVsAAd526.jpg" TargetMode="External" /><Relationship Id="rId181" Type="http://schemas.openxmlformats.org/officeDocument/2006/relationships/hyperlink" Target="https://pbs.twimg.com/media/DztpbELU8AAbeAi.jpg" TargetMode="External" /><Relationship Id="rId182" Type="http://schemas.openxmlformats.org/officeDocument/2006/relationships/hyperlink" Target="https://pbs.twimg.com/media/DztwBbSU8AA0F-Q.jpg" TargetMode="External" /><Relationship Id="rId183" Type="http://schemas.openxmlformats.org/officeDocument/2006/relationships/hyperlink" Target="https://pbs.twimg.com/media/DzuORtdV4AE_Kxj.jpg" TargetMode="External" /><Relationship Id="rId184" Type="http://schemas.openxmlformats.org/officeDocument/2006/relationships/hyperlink" Target="https://pbs.twimg.com/media/DzuYz_-U0AAMNhV.jpg" TargetMode="External" /><Relationship Id="rId185" Type="http://schemas.openxmlformats.org/officeDocument/2006/relationships/hyperlink" Target="https://pbs.twimg.com/media/DztmwvTU8AAnXCb.jpg" TargetMode="External" /><Relationship Id="rId186" Type="http://schemas.openxmlformats.org/officeDocument/2006/relationships/hyperlink" Target="https://pbs.twimg.com/media/Dztl-u3UYAEASch.jpg" TargetMode="External" /><Relationship Id="rId187" Type="http://schemas.openxmlformats.org/officeDocument/2006/relationships/hyperlink" Target="https://pbs.twimg.com/media/Dzox0lsUcAE4HqD.jpg" TargetMode="External" /><Relationship Id="rId188" Type="http://schemas.openxmlformats.org/officeDocument/2006/relationships/hyperlink" Target="https://pbs.twimg.com/media/DzvOVnVVYAIaQvr.jpg" TargetMode="External" /><Relationship Id="rId189" Type="http://schemas.openxmlformats.org/officeDocument/2006/relationships/hyperlink" Target="https://pbs.twimg.com/media/Dzujl6AUcAAoJcE.jpg" TargetMode="External" /><Relationship Id="rId190" Type="http://schemas.openxmlformats.org/officeDocument/2006/relationships/hyperlink" Target="https://pbs.twimg.com/media/Dzv2Aa5VYAAvQvL.jpg" TargetMode="External" /><Relationship Id="rId191" Type="http://schemas.openxmlformats.org/officeDocument/2006/relationships/hyperlink" Target="https://pbs.twimg.com/media/Dzox0lsUcAE4HqD.jpg" TargetMode="External" /><Relationship Id="rId192" Type="http://schemas.openxmlformats.org/officeDocument/2006/relationships/hyperlink" Target="https://pbs.twimg.com/media/DztpbELU8AAbeAi.jpg" TargetMode="External" /><Relationship Id="rId193" Type="http://schemas.openxmlformats.org/officeDocument/2006/relationships/hyperlink" Target="https://pbs.twimg.com/media/DztwBbSU8AA0F-Q.jpg" TargetMode="External" /><Relationship Id="rId194" Type="http://schemas.openxmlformats.org/officeDocument/2006/relationships/hyperlink" Target="https://pbs.twimg.com/media/Dztn1wvVsAAd526.jpg" TargetMode="External" /><Relationship Id="rId195" Type="http://schemas.openxmlformats.org/officeDocument/2006/relationships/hyperlink" Target="https://pbs.twimg.com/media/Dzujl6AUcAAoJcE.jpg" TargetMode="External" /><Relationship Id="rId196" Type="http://schemas.openxmlformats.org/officeDocument/2006/relationships/hyperlink" Target="https://pbs.twimg.com/media/DzuYz_-U0AAMNhV.jpg" TargetMode="External" /><Relationship Id="rId197" Type="http://schemas.openxmlformats.org/officeDocument/2006/relationships/hyperlink" Target="https://pbs.twimg.com/media/Dzv2Aa5VYAAvQvL.jpg" TargetMode="External" /><Relationship Id="rId198" Type="http://schemas.openxmlformats.org/officeDocument/2006/relationships/hyperlink" Target="https://pbs.twimg.com/media/DztmwvTU8AAnXCb.jpg" TargetMode="External" /><Relationship Id="rId199" Type="http://schemas.openxmlformats.org/officeDocument/2006/relationships/hyperlink" Target="https://pbs.twimg.com/media/DzaOrwDU0AAs4Yh.jpg" TargetMode="External" /><Relationship Id="rId200" Type="http://schemas.openxmlformats.org/officeDocument/2006/relationships/hyperlink" Target="https://pbs.twimg.com/media/DztwBbSU8AA0F-Q.jpg" TargetMode="External" /><Relationship Id="rId201" Type="http://schemas.openxmlformats.org/officeDocument/2006/relationships/hyperlink" Target="https://pbs.twimg.com/media/DztuUjVUcAAfveo.jpg" TargetMode="External" /><Relationship Id="rId202" Type="http://schemas.openxmlformats.org/officeDocument/2006/relationships/hyperlink" Target="https://pbs.twimg.com/media/Dzox0lsUcAE4HqD.jpg" TargetMode="External" /><Relationship Id="rId203" Type="http://schemas.openxmlformats.org/officeDocument/2006/relationships/hyperlink" Target="https://pbs.twimg.com/media/DzthLDiU0AAexV1.jpg" TargetMode="External" /><Relationship Id="rId204" Type="http://schemas.openxmlformats.org/officeDocument/2006/relationships/hyperlink" Target="https://pbs.twimg.com/media/DztpbELU8AAbeAi.jpg" TargetMode="External" /><Relationship Id="rId205" Type="http://schemas.openxmlformats.org/officeDocument/2006/relationships/hyperlink" Target="https://pbs.twimg.com/media/DztwBbSU8AA0F-Q.jpg" TargetMode="External" /><Relationship Id="rId206" Type="http://schemas.openxmlformats.org/officeDocument/2006/relationships/hyperlink" Target="https://pbs.twimg.com/media/Dztn1wvVsAAd526.jpg" TargetMode="External" /><Relationship Id="rId207" Type="http://schemas.openxmlformats.org/officeDocument/2006/relationships/hyperlink" Target="https://pbs.twimg.com/media/Dzv2Aa5VYAAvQvL.jpg" TargetMode="External" /><Relationship Id="rId208" Type="http://schemas.openxmlformats.org/officeDocument/2006/relationships/hyperlink" Target="https://pbs.twimg.com/media/DzaOrwDU0AAs4Yh.jpg" TargetMode="External" /><Relationship Id="rId209" Type="http://schemas.openxmlformats.org/officeDocument/2006/relationships/hyperlink" Target="http://pbs.twimg.com/profile_images/1084426353192116225/4QviKQ2j_normal.jpg" TargetMode="External" /><Relationship Id="rId210" Type="http://schemas.openxmlformats.org/officeDocument/2006/relationships/hyperlink" Target="http://pbs.twimg.com/profile_images/1066519524092993536/K_0aQX3G_normal.jpg" TargetMode="External" /><Relationship Id="rId211" Type="http://schemas.openxmlformats.org/officeDocument/2006/relationships/hyperlink" Target="https://pbs.twimg.com/media/DzaOrwDU0AAs4Yh.jpg" TargetMode="External" /><Relationship Id="rId212" Type="http://schemas.openxmlformats.org/officeDocument/2006/relationships/hyperlink" Target="https://pbs.twimg.com/media/DztixuUVsAI9V-X.jpg" TargetMode="External" /><Relationship Id="rId213" Type="http://schemas.openxmlformats.org/officeDocument/2006/relationships/hyperlink" Target="https://pbs.twimg.com/media/DztixuUVsAI9V-X.jpg" TargetMode="External" /><Relationship Id="rId214" Type="http://schemas.openxmlformats.org/officeDocument/2006/relationships/hyperlink" Target="https://pbs.twimg.com/media/DztixuUVsAI9V-X.jpg" TargetMode="External" /><Relationship Id="rId215" Type="http://schemas.openxmlformats.org/officeDocument/2006/relationships/hyperlink" Target="https://pbs.twimg.com/media/DztixuUVsAI9V-X.jpg" TargetMode="External" /><Relationship Id="rId216" Type="http://schemas.openxmlformats.org/officeDocument/2006/relationships/hyperlink" Target="https://pbs.twimg.com/media/DztixuUVsAI9V-X.jpg" TargetMode="External" /><Relationship Id="rId217" Type="http://schemas.openxmlformats.org/officeDocument/2006/relationships/hyperlink" Target="https://pbs.twimg.com/media/DzthLDiU0AAexV1.jpg" TargetMode="External" /><Relationship Id="rId218" Type="http://schemas.openxmlformats.org/officeDocument/2006/relationships/hyperlink" Target="https://pbs.twimg.com/media/DzthLDiU0AAexV1.jpg" TargetMode="External" /><Relationship Id="rId219" Type="http://schemas.openxmlformats.org/officeDocument/2006/relationships/hyperlink" Target="http://pbs.twimg.com/profile_images/1034166695034855425/wDwxjN9y_normal.jpg" TargetMode="External" /><Relationship Id="rId220" Type="http://schemas.openxmlformats.org/officeDocument/2006/relationships/hyperlink" Target="http://pbs.twimg.com/profile_images/1034166695034855425/wDwxjN9y_normal.jpg" TargetMode="External" /><Relationship Id="rId221" Type="http://schemas.openxmlformats.org/officeDocument/2006/relationships/hyperlink" Target="http://pbs.twimg.com/profile_images/1034166695034855425/wDwxjN9y_normal.jpg" TargetMode="External" /><Relationship Id="rId222" Type="http://schemas.openxmlformats.org/officeDocument/2006/relationships/hyperlink" Target="https://pbs.twimg.com/media/DzthLDiU0AAexV1.jpg" TargetMode="External" /><Relationship Id="rId223" Type="http://schemas.openxmlformats.org/officeDocument/2006/relationships/hyperlink" Target="https://pbs.twimg.com/media/DzthLDiU0AAexV1.jpg" TargetMode="External" /><Relationship Id="rId224" Type="http://schemas.openxmlformats.org/officeDocument/2006/relationships/hyperlink" Target="http://pbs.twimg.com/profile_images/738489841889992705/cip00uvS_normal.jpg" TargetMode="External" /><Relationship Id="rId225" Type="http://schemas.openxmlformats.org/officeDocument/2006/relationships/hyperlink" Target="http://pbs.twimg.com/profile_images/738489841889992705/cip00uvS_normal.jpg" TargetMode="External" /><Relationship Id="rId226" Type="http://schemas.openxmlformats.org/officeDocument/2006/relationships/hyperlink" Target="http://pbs.twimg.com/profile_images/969331682179502081/vYy7er_C_normal.jpg" TargetMode="External" /><Relationship Id="rId227" Type="http://schemas.openxmlformats.org/officeDocument/2006/relationships/hyperlink" Target="http://pbs.twimg.com/profile_images/969331682179502081/vYy7er_C_normal.jpg" TargetMode="External" /><Relationship Id="rId228" Type="http://schemas.openxmlformats.org/officeDocument/2006/relationships/hyperlink" Target="http://pbs.twimg.com/profile_images/864493966305091584/s7MCDRTP_normal.jpg" TargetMode="External" /><Relationship Id="rId229" Type="http://schemas.openxmlformats.org/officeDocument/2006/relationships/hyperlink" Target="http://pbs.twimg.com/profile_images/378800000725388829/10e06b03de99b7bd33c2757dba9863d0_normal.jpeg" TargetMode="External" /><Relationship Id="rId230" Type="http://schemas.openxmlformats.org/officeDocument/2006/relationships/hyperlink" Target="http://pbs.twimg.com/profile_images/1404245782/igeek_normal.jpg" TargetMode="External" /><Relationship Id="rId231" Type="http://schemas.openxmlformats.org/officeDocument/2006/relationships/hyperlink" Target="http://pbs.twimg.com/profile_images/1404245782/igeek_normal.jpg" TargetMode="External" /><Relationship Id="rId232" Type="http://schemas.openxmlformats.org/officeDocument/2006/relationships/hyperlink" Target="http://pbs.twimg.com/profile_images/1404245782/igeek_normal.jpg" TargetMode="External" /><Relationship Id="rId233" Type="http://schemas.openxmlformats.org/officeDocument/2006/relationships/hyperlink" Target="https://pbs.twimg.com/media/DzuVV9DVYAERROR.jpg" TargetMode="External" /><Relationship Id="rId234" Type="http://schemas.openxmlformats.org/officeDocument/2006/relationships/hyperlink" Target="https://pbs.twimg.com/media/DzuVV9DVYAERROR.jpg" TargetMode="External" /><Relationship Id="rId235" Type="http://schemas.openxmlformats.org/officeDocument/2006/relationships/hyperlink" Target="http://pbs.twimg.com/profile_images/864493966305091584/s7MCDRTP_normal.jpg" TargetMode="External" /><Relationship Id="rId236" Type="http://schemas.openxmlformats.org/officeDocument/2006/relationships/hyperlink" Target="http://pbs.twimg.com/profile_images/825541648721416192/lotHEgaJ_normal.jpg" TargetMode="External" /><Relationship Id="rId237" Type="http://schemas.openxmlformats.org/officeDocument/2006/relationships/hyperlink" Target="http://pbs.twimg.com/profile_images/825541648721416192/lotHEgaJ_normal.jpg" TargetMode="External" /><Relationship Id="rId238" Type="http://schemas.openxmlformats.org/officeDocument/2006/relationships/hyperlink" Target="http://pbs.twimg.com/profile_images/825541648721416192/lotHEgaJ_normal.jpg" TargetMode="External" /><Relationship Id="rId239" Type="http://schemas.openxmlformats.org/officeDocument/2006/relationships/hyperlink" Target="https://pbs.twimg.com/media/Dzujl6AUcAAoJcE.jpg" TargetMode="External" /><Relationship Id="rId240" Type="http://schemas.openxmlformats.org/officeDocument/2006/relationships/hyperlink" Target="https://pbs.twimg.com/media/Dzujl6AUcAAoJcE.jpg" TargetMode="External" /><Relationship Id="rId241" Type="http://schemas.openxmlformats.org/officeDocument/2006/relationships/hyperlink" Target="https://pbs.twimg.com/media/Dzujl6AUcAAoJcE.jpg" TargetMode="External" /><Relationship Id="rId242" Type="http://schemas.openxmlformats.org/officeDocument/2006/relationships/hyperlink" Target="https://pbs.twimg.com/media/Dzuq-owUUAAz2qG.jpg" TargetMode="External" /><Relationship Id="rId243" Type="http://schemas.openxmlformats.org/officeDocument/2006/relationships/hyperlink" Target="https://pbs.twimg.com/media/DztyFB-VsAA1BkG.jpg" TargetMode="External" /><Relationship Id="rId244" Type="http://schemas.openxmlformats.org/officeDocument/2006/relationships/hyperlink" Target="https://pbs.twimg.com/media/DzvHunIU8AAJMvO.jpg" TargetMode="External" /><Relationship Id="rId245" Type="http://schemas.openxmlformats.org/officeDocument/2006/relationships/hyperlink" Target="https://pbs.twimg.com/media/Dzo9QX2UUAAOhYE.jpg" TargetMode="External" /><Relationship Id="rId246" Type="http://schemas.openxmlformats.org/officeDocument/2006/relationships/hyperlink" Target="https://pbs.twimg.com/media/DzuCF9VV4AAk4fc.jpg" TargetMode="External" /><Relationship Id="rId247" Type="http://schemas.openxmlformats.org/officeDocument/2006/relationships/hyperlink" Target="https://pbs.twimg.com/media/DzvT9iHUwAAF2-9.jpg" TargetMode="External" /><Relationship Id="rId248" Type="http://schemas.openxmlformats.org/officeDocument/2006/relationships/hyperlink" Target="https://pbs.twimg.com/media/DzvWi_WVYAATDVr.jpg" TargetMode="External" /><Relationship Id="rId249" Type="http://schemas.openxmlformats.org/officeDocument/2006/relationships/hyperlink" Target="https://pbs.twimg.com/media/DzvfODeUYAEd1ko.png" TargetMode="External" /><Relationship Id="rId250" Type="http://schemas.openxmlformats.org/officeDocument/2006/relationships/hyperlink" Target="https://pbs.twimg.com/media/DzvkaRMVAAA8kr9.jpg" TargetMode="External" /><Relationship Id="rId251" Type="http://schemas.openxmlformats.org/officeDocument/2006/relationships/hyperlink" Target="https://pbs.twimg.com/media/DzvmnFJU8AANBQb.jpg" TargetMode="External" /><Relationship Id="rId252" Type="http://schemas.openxmlformats.org/officeDocument/2006/relationships/hyperlink" Target="https://pbs.twimg.com/media/DzvpWVgU8AEKtyT.jpg" TargetMode="External" /><Relationship Id="rId253" Type="http://schemas.openxmlformats.org/officeDocument/2006/relationships/hyperlink" Target="https://pbs.twimg.com/media/DzvtP36UwAEo4Uc.jpg" TargetMode="External" /><Relationship Id="rId254" Type="http://schemas.openxmlformats.org/officeDocument/2006/relationships/hyperlink" Target="https://pbs.twimg.com/media/Dzujl6AUcAAoJcE.jpg" TargetMode="External" /><Relationship Id="rId255" Type="http://schemas.openxmlformats.org/officeDocument/2006/relationships/hyperlink" Target="https://pbs.twimg.com/media/Dzujl6AUcAAoJcE.jpg" TargetMode="External" /><Relationship Id="rId256" Type="http://schemas.openxmlformats.org/officeDocument/2006/relationships/hyperlink" Target="https://pbs.twimg.com/media/Dzujl6AUcAAoJcE.jpg" TargetMode="External" /><Relationship Id="rId257" Type="http://schemas.openxmlformats.org/officeDocument/2006/relationships/hyperlink" Target="https://pbs.twimg.com/media/Dzujl6AUcAAoJcE.jpg" TargetMode="External" /><Relationship Id="rId258" Type="http://schemas.openxmlformats.org/officeDocument/2006/relationships/hyperlink" Target="https://pbs.twimg.com/media/Dzujl6AUcAAoJcE.jpg" TargetMode="External" /><Relationship Id="rId259" Type="http://schemas.openxmlformats.org/officeDocument/2006/relationships/hyperlink" Target="https://pbs.twimg.com/media/Dzujl6AUcAAoJcE.jpg" TargetMode="External" /><Relationship Id="rId260" Type="http://schemas.openxmlformats.org/officeDocument/2006/relationships/hyperlink" Target="https://pbs.twimg.com/media/Dzv2Aa5VYAAvQvL.jpg" TargetMode="External" /><Relationship Id="rId261" Type="http://schemas.openxmlformats.org/officeDocument/2006/relationships/hyperlink" Target="https://pbs.twimg.com/media/Dzv2Aa5VYAAvQvL.jpg" TargetMode="External" /><Relationship Id="rId262" Type="http://schemas.openxmlformats.org/officeDocument/2006/relationships/hyperlink" Target="https://pbs.twimg.com/media/DzvOVnVVYAIaQvr.jpg" TargetMode="External" /><Relationship Id="rId263" Type="http://schemas.openxmlformats.org/officeDocument/2006/relationships/hyperlink" Target="https://pbs.twimg.com/media/DzvOVnVVYAIaQvr.jpg" TargetMode="External" /><Relationship Id="rId264" Type="http://schemas.openxmlformats.org/officeDocument/2006/relationships/hyperlink" Target="https://pbs.twimg.com/media/DztyFB-VsAA1BkG.jpg" TargetMode="External" /><Relationship Id="rId265" Type="http://schemas.openxmlformats.org/officeDocument/2006/relationships/hyperlink" Target="https://pbs.twimg.com/media/DztyFB-VsAA1BkG.jpg" TargetMode="External" /><Relationship Id="rId266" Type="http://schemas.openxmlformats.org/officeDocument/2006/relationships/hyperlink" Target="https://pbs.twimg.com/media/DzuE61IVsAAratU.jpg" TargetMode="External" /><Relationship Id="rId267" Type="http://schemas.openxmlformats.org/officeDocument/2006/relationships/hyperlink" Target="https://pbs.twimg.com/media/DzuVV9DVYAERROR.jpg" TargetMode="External" /><Relationship Id="rId268" Type="http://schemas.openxmlformats.org/officeDocument/2006/relationships/hyperlink" Target="https://pbs.twimg.com/media/DzuVV9DVYAERROR.jpg" TargetMode="External" /><Relationship Id="rId269" Type="http://schemas.openxmlformats.org/officeDocument/2006/relationships/hyperlink" Target="https://pbs.twimg.com/media/DzuE61IVsAAratU.jpg" TargetMode="External" /><Relationship Id="rId270" Type="http://schemas.openxmlformats.org/officeDocument/2006/relationships/hyperlink" Target="https://pbs.twimg.com/media/Dzt_ufzVAAA1W9s.jpg" TargetMode="External" /><Relationship Id="rId271" Type="http://schemas.openxmlformats.org/officeDocument/2006/relationships/hyperlink" Target="https://pbs.twimg.com/media/DzuCF9VV4AAk4fc.jpg" TargetMode="External" /><Relationship Id="rId272" Type="http://schemas.openxmlformats.org/officeDocument/2006/relationships/hyperlink" Target="https://pbs.twimg.com/media/Dzt_ufzVAAA1W9s.jpg" TargetMode="External" /><Relationship Id="rId273" Type="http://schemas.openxmlformats.org/officeDocument/2006/relationships/hyperlink" Target="https://pbs.twimg.com/media/DzttUN9VsAA80hF.jpg" TargetMode="External" /><Relationship Id="rId274" Type="http://schemas.openxmlformats.org/officeDocument/2006/relationships/hyperlink" Target="http://pbs.twimg.com/profile_images/880364055516504064/8tc26i3p_normal.jpg" TargetMode="External" /><Relationship Id="rId275" Type="http://schemas.openxmlformats.org/officeDocument/2006/relationships/hyperlink" Target="https://pbs.twimg.com/media/DzttUN9VsAA80hF.jpg" TargetMode="External" /><Relationship Id="rId276" Type="http://schemas.openxmlformats.org/officeDocument/2006/relationships/hyperlink" Target="http://pbs.twimg.com/profile_images/880364055516504064/8tc26i3p_normal.jpg" TargetMode="External" /><Relationship Id="rId277" Type="http://schemas.openxmlformats.org/officeDocument/2006/relationships/hyperlink" Target="https://pbs.twimg.com/media/DzttUN9VsAA80hF.jpg" TargetMode="External" /><Relationship Id="rId278" Type="http://schemas.openxmlformats.org/officeDocument/2006/relationships/hyperlink" Target="http://pbs.twimg.com/profile_images/880364055516504064/8tc26i3p_normal.jpg" TargetMode="External" /><Relationship Id="rId279" Type="http://schemas.openxmlformats.org/officeDocument/2006/relationships/hyperlink" Target="https://pbs.twimg.com/media/DztmdAfVYAA36Sx.jpg" TargetMode="External" /><Relationship Id="rId280" Type="http://schemas.openxmlformats.org/officeDocument/2006/relationships/hyperlink" Target="https://pbs.twimg.com/media/DztmdAfVYAA36Sx.jpg" TargetMode="External" /><Relationship Id="rId281" Type="http://schemas.openxmlformats.org/officeDocument/2006/relationships/hyperlink" Target="http://pbs.twimg.com/profile_images/1046828765282590723/fWGGuLeZ_normal.jpg" TargetMode="External" /><Relationship Id="rId282" Type="http://schemas.openxmlformats.org/officeDocument/2006/relationships/hyperlink" Target="https://pbs.twimg.com/media/Dzt9Nc3U0AAjZ0K.jpg" TargetMode="External" /><Relationship Id="rId283" Type="http://schemas.openxmlformats.org/officeDocument/2006/relationships/hyperlink" Target="https://pbs.twimg.com/media/Dzt9Nc3U0AAjZ0K.jpg" TargetMode="External" /><Relationship Id="rId284" Type="http://schemas.openxmlformats.org/officeDocument/2006/relationships/hyperlink" Target="http://pbs.twimg.com/profile_images/1046828765282590723/fWGGuLeZ_normal.jpg" TargetMode="External" /><Relationship Id="rId285" Type="http://schemas.openxmlformats.org/officeDocument/2006/relationships/hyperlink" Target="http://pbs.twimg.com/profile_images/864493966305091584/s7MCDRTP_normal.jpg" TargetMode="External" /><Relationship Id="rId286" Type="http://schemas.openxmlformats.org/officeDocument/2006/relationships/hyperlink" Target="http://pbs.twimg.com/profile_images/986397598071144448/BAWZxEiS_normal.jpg" TargetMode="External" /><Relationship Id="rId287" Type="http://schemas.openxmlformats.org/officeDocument/2006/relationships/hyperlink" Target="http://pbs.twimg.com/profile_images/428079463125880832/kJBWn6Ms_normal.jpeg" TargetMode="External" /><Relationship Id="rId288" Type="http://schemas.openxmlformats.org/officeDocument/2006/relationships/hyperlink" Target="https://pbs.twimg.com/media/DzuCF9VV4AAk4fc.jpg" TargetMode="External" /><Relationship Id="rId289" Type="http://schemas.openxmlformats.org/officeDocument/2006/relationships/hyperlink" Target="http://pbs.twimg.com/profile_images/880364055516504064/8tc26i3p_normal.jpg" TargetMode="External" /><Relationship Id="rId290" Type="http://schemas.openxmlformats.org/officeDocument/2006/relationships/hyperlink" Target="http://pbs.twimg.com/profile_images/880364055516504064/8tc26i3p_normal.jpg" TargetMode="External" /><Relationship Id="rId291" Type="http://schemas.openxmlformats.org/officeDocument/2006/relationships/hyperlink" Target="http://pbs.twimg.com/profile_images/872262437105393664/L_TECZlr_normal.jpg" TargetMode="External" /><Relationship Id="rId292" Type="http://schemas.openxmlformats.org/officeDocument/2006/relationships/hyperlink" Target="http://pbs.twimg.com/profile_images/880364055516504064/8tc26i3p_normal.jpg" TargetMode="External" /><Relationship Id="rId293" Type="http://schemas.openxmlformats.org/officeDocument/2006/relationships/hyperlink" Target="http://pbs.twimg.com/profile_images/872262437105393664/L_TECZlr_normal.jpg" TargetMode="External" /><Relationship Id="rId294" Type="http://schemas.openxmlformats.org/officeDocument/2006/relationships/hyperlink" Target="http://pbs.twimg.com/profile_images/1015688750263762944/DrF7aFJ5_normal.jpg" TargetMode="External" /><Relationship Id="rId295" Type="http://schemas.openxmlformats.org/officeDocument/2006/relationships/hyperlink" Target="http://pbs.twimg.com/profile_images/1005202884030619650/z_O41cmL_normal.jpg" TargetMode="External" /><Relationship Id="rId296" Type="http://schemas.openxmlformats.org/officeDocument/2006/relationships/hyperlink" Target="http://pbs.twimg.com/profile_images/1046828765282590723/fWGGuLeZ_normal.jpg" TargetMode="External" /><Relationship Id="rId297" Type="http://schemas.openxmlformats.org/officeDocument/2006/relationships/hyperlink" Target="http://pbs.twimg.com/profile_images/1046828765282590723/fWGGuLeZ_normal.jpg" TargetMode="External" /><Relationship Id="rId298" Type="http://schemas.openxmlformats.org/officeDocument/2006/relationships/hyperlink" Target="http://pbs.twimg.com/profile_images/1046828765282590723/fWGGuLeZ_normal.jpg" TargetMode="External" /><Relationship Id="rId299" Type="http://schemas.openxmlformats.org/officeDocument/2006/relationships/hyperlink" Target="http://pbs.twimg.com/profile_images/1046828765282590723/fWGGuLeZ_normal.jpg" TargetMode="External" /><Relationship Id="rId300" Type="http://schemas.openxmlformats.org/officeDocument/2006/relationships/hyperlink" Target="http://pbs.twimg.com/profile_images/1046828765282590723/fWGGuLeZ_normal.jpg" TargetMode="External" /><Relationship Id="rId301" Type="http://schemas.openxmlformats.org/officeDocument/2006/relationships/hyperlink" Target="http://pbs.twimg.com/profile_images/1046828765282590723/fWGGuLeZ_normal.jpg" TargetMode="External" /><Relationship Id="rId302" Type="http://schemas.openxmlformats.org/officeDocument/2006/relationships/hyperlink" Target="https://pbs.twimg.com/media/Dzp6YujU0AARZTM.jpg" TargetMode="External" /><Relationship Id="rId303" Type="http://schemas.openxmlformats.org/officeDocument/2006/relationships/hyperlink" Target="https://pbs.twimg.com/media/Dzp6YujU0AARZTM.jpg" TargetMode="External" /><Relationship Id="rId304" Type="http://schemas.openxmlformats.org/officeDocument/2006/relationships/hyperlink" Target="http://pbs.twimg.com/profile_images/880364055516504064/8tc26i3p_normal.jpg" TargetMode="External" /><Relationship Id="rId305" Type="http://schemas.openxmlformats.org/officeDocument/2006/relationships/hyperlink" Target="https://pbs.twimg.com/media/DzvKHIRUYAIs5DJ.jpg" TargetMode="External" /><Relationship Id="rId306" Type="http://schemas.openxmlformats.org/officeDocument/2006/relationships/hyperlink" Target="https://pbs.twimg.com/media/DzvKHIRUYAIs5DJ.jpg" TargetMode="External" /><Relationship Id="rId307" Type="http://schemas.openxmlformats.org/officeDocument/2006/relationships/hyperlink" Target="http://pbs.twimg.com/profile_images/1005202884030619650/z_O41cmL_normal.jpg" TargetMode="External" /><Relationship Id="rId308" Type="http://schemas.openxmlformats.org/officeDocument/2006/relationships/hyperlink" Target="https://pbs.twimg.com/media/DztkfLdU0AER8y5.jpg" TargetMode="External" /><Relationship Id="rId309" Type="http://schemas.openxmlformats.org/officeDocument/2006/relationships/hyperlink" Target="https://pbs.twimg.com/media/DztkfLdU0AER8y5.jpg" TargetMode="External" /><Relationship Id="rId310" Type="http://schemas.openxmlformats.org/officeDocument/2006/relationships/hyperlink" Target="https://pbs.twimg.com/media/DztoBJcVsAA342A.jpg" TargetMode="External" /><Relationship Id="rId311" Type="http://schemas.openxmlformats.org/officeDocument/2006/relationships/hyperlink" Target="http://pbs.twimg.com/profile_images/864493966305091584/s7MCDRTP_normal.jpg" TargetMode="External" /><Relationship Id="rId312" Type="http://schemas.openxmlformats.org/officeDocument/2006/relationships/hyperlink" Target="http://pbs.twimg.com/profile_images/880364055516504064/8tc26i3p_normal.jpg" TargetMode="External" /><Relationship Id="rId313" Type="http://schemas.openxmlformats.org/officeDocument/2006/relationships/hyperlink" Target="http://pbs.twimg.com/profile_images/880364055516504064/8tc26i3p_normal.jpg" TargetMode="External" /><Relationship Id="rId314" Type="http://schemas.openxmlformats.org/officeDocument/2006/relationships/hyperlink" Target="http://pbs.twimg.com/profile_images/1005202884030619650/z_O41cmL_normal.jpg" TargetMode="External" /><Relationship Id="rId315" Type="http://schemas.openxmlformats.org/officeDocument/2006/relationships/hyperlink" Target="http://pbs.twimg.com/profile_images/864493966305091584/s7MCDRTP_normal.jpg" TargetMode="External" /><Relationship Id="rId316" Type="http://schemas.openxmlformats.org/officeDocument/2006/relationships/hyperlink" Target="http://pbs.twimg.com/profile_images/864493966305091584/s7MCDRTP_normal.jpg" TargetMode="External" /><Relationship Id="rId317" Type="http://schemas.openxmlformats.org/officeDocument/2006/relationships/hyperlink" Target="http://pbs.twimg.com/profile_images/864493966305091584/s7MCDRTP_normal.jpg" TargetMode="External" /><Relationship Id="rId318" Type="http://schemas.openxmlformats.org/officeDocument/2006/relationships/hyperlink" Target="http://pbs.twimg.com/profile_images/641130438753304576/ddE1C7yb_normal.jpg" TargetMode="External" /><Relationship Id="rId319" Type="http://schemas.openxmlformats.org/officeDocument/2006/relationships/hyperlink" Target="http://pbs.twimg.com/profile_images/1005202884030619650/z_O41cmL_normal.jpg" TargetMode="External" /><Relationship Id="rId320" Type="http://schemas.openxmlformats.org/officeDocument/2006/relationships/hyperlink" Target="http://pbs.twimg.com/profile_images/595818165663334401/9g4EIr5x_normal.png" TargetMode="External" /><Relationship Id="rId321" Type="http://schemas.openxmlformats.org/officeDocument/2006/relationships/hyperlink" Target="https://pbs.twimg.com/media/Dzo642EUUAEnKIs.jpg" TargetMode="External" /><Relationship Id="rId322" Type="http://schemas.openxmlformats.org/officeDocument/2006/relationships/hyperlink" Target="http://pbs.twimg.com/profile_images/595818165663334401/9g4EIr5x_normal.png" TargetMode="External" /><Relationship Id="rId323" Type="http://schemas.openxmlformats.org/officeDocument/2006/relationships/hyperlink" Target="https://pbs.twimg.com/media/DztnvCyVsAcSD0w.jpg" TargetMode="External" /><Relationship Id="rId324" Type="http://schemas.openxmlformats.org/officeDocument/2006/relationships/hyperlink" Target="https://pbs.twimg.com/media/DztnvCyVsAcSD0w.jpg" TargetMode="External" /><Relationship Id="rId325" Type="http://schemas.openxmlformats.org/officeDocument/2006/relationships/hyperlink" Target="http://pbs.twimg.com/profile_images/595818165663334401/9g4EIr5x_normal.png" TargetMode="External" /><Relationship Id="rId326" Type="http://schemas.openxmlformats.org/officeDocument/2006/relationships/hyperlink" Target="https://pbs.twimg.com/media/DzvOVnVVYAIaQvr.jpg" TargetMode="External" /><Relationship Id="rId327" Type="http://schemas.openxmlformats.org/officeDocument/2006/relationships/hyperlink" Target="https://pbs.twimg.com/media/DzvOVnVVYAIaQvr.jpg" TargetMode="External" /><Relationship Id="rId328" Type="http://schemas.openxmlformats.org/officeDocument/2006/relationships/hyperlink" Target="https://pbs.twimg.com/media/DzuVV9DVYAERROR.jpg" TargetMode="External" /><Relationship Id="rId329" Type="http://schemas.openxmlformats.org/officeDocument/2006/relationships/hyperlink" Target="https://pbs.twimg.com/media/DzuE61IVsAAratU.jpg" TargetMode="External" /><Relationship Id="rId330" Type="http://schemas.openxmlformats.org/officeDocument/2006/relationships/hyperlink" Target="http://pbs.twimg.com/profile_images/880364055516504064/8tc26i3p_normal.jpg" TargetMode="External" /><Relationship Id="rId331" Type="http://schemas.openxmlformats.org/officeDocument/2006/relationships/hyperlink" Target="https://pbs.twimg.com/media/DztnvCyVsAcSD0w.jpg" TargetMode="External" /><Relationship Id="rId332" Type="http://schemas.openxmlformats.org/officeDocument/2006/relationships/hyperlink" Target="http://pbs.twimg.com/profile_images/1005202884030619650/z_O41cmL_normal.jpg" TargetMode="External" /><Relationship Id="rId333" Type="http://schemas.openxmlformats.org/officeDocument/2006/relationships/hyperlink" Target="http://pbs.twimg.com/profile_images/1005202884030619650/z_O41cmL_normal.jpg" TargetMode="External" /><Relationship Id="rId334" Type="http://schemas.openxmlformats.org/officeDocument/2006/relationships/hyperlink" Target="http://pbs.twimg.com/profile_images/1005202884030619650/z_O41cmL_normal.jpg" TargetMode="External" /><Relationship Id="rId335" Type="http://schemas.openxmlformats.org/officeDocument/2006/relationships/hyperlink" Target="https://pbs.twimg.com/media/DztixuUVsAI9V-X.jpg" TargetMode="External" /><Relationship Id="rId336" Type="http://schemas.openxmlformats.org/officeDocument/2006/relationships/hyperlink" Target="https://pbs.twimg.com/media/DzuTLHXU8AA_0EJ.jpg" TargetMode="External" /><Relationship Id="rId337" Type="http://schemas.openxmlformats.org/officeDocument/2006/relationships/hyperlink" Target="https://pbs.twimg.com/media/Dzt9302VAAAMkRN.jpg" TargetMode="External" /><Relationship Id="rId338" Type="http://schemas.openxmlformats.org/officeDocument/2006/relationships/hyperlink" Target="https://pbs.twimg.com/media/Dzt9Nc3U0AAjZ0K.jpg" TargetMode="External" /><Relationship Id="rId339" Type="http://schemas.openxmlformats.org/officeDocument/2006/relationships/hyperlink" Target="https://pbs.twimg.com/media/DztuUjVUcAAfveo.jpg" TargetMode="External" /><Relationship Id="rId340" Type="http://schemas.openxmlformats.org/officeDocument/2006/relationships/hyperlink" Target="https://pbs.twimg.com/media/Dzts2u-VsAAjLh9.jpg" TargetMode="External" /><Relationship Id="rId341" Type="http://schemas.openxmlformats.org/officeDocument/2006/relationships/hyperlink" Target="https://pbs.twimg.com/media/DztnUw3U8AA5Yue.jpg" TargetMode="External" /><Relationship Id="rId342" Type="http://schemas.openxmlformats.org/officeDocument/2006/relationships/hyperlink" Target="https://pbs.twimg.com/media/Dzu_xuCVYAA6S6_.jpg" TargetMode="External" /><Relationship Id="rId343" Type="http://schemas.openxmlformats.org/officeDocument/2006/relationships/hyperlink" Target="https://pbs.twimg.com/media/DzvKHIRUYAIs5DJ.jpg" TargetMode="External" /><Relationship Id="rId344" Type="http://schemas.openxmlformats.org/officeDocument/2006/relationships/hyperlink" Target="https://pbs.twimg.com/media/DztixuUVsAI9V-X.jpg" TargetMode="External" /><Relationship Id="rId345" Type="http://schemas.openxmlformats.org/officeDocument/2006/relationships/hyperlink" Target="https://pbs.twimg.com/media/DztixuUVsAI9V-X.jpg" TargetMode="External" /><Relationship Id="rId346" Type="http://schemas.openxmlformats.org/officeDocument/2006/relationships/hyperlink" Target="https://pbs.twimg.com/media/DztixuUVsAI9V-X.jpg" TargetMode="External" /><Relationship Id="rId347" Type="http://schemas.openxmlformats.org/officeDocument/2006/relationships/hyperlink" Target="https://pbs.twimg.com/media/DztixuUVsAI9V-X.jpg" TargetMode="External" /><Relationship Id="rId348" Type="http://schemas.openxmlformats.org/officeDocument/2006/relationships/hyperlink" Target="https://pbs.twimg.com/media/DzthLDiU0AAexV1.jpg" TargetMode="External" /><Relationship Id="rId349" Type="http://schemas.openxmlformats.org/officeDocument/2006/relationships/hyperlink" Target="https://pbs.twimg.com/media/DzthLDiU0AAexV1.jpg" TargetMode="External" /><Relationship Id="rId350" Type="http://schemas.openxmlformats.org/officeDocument/2006/relationships/hyperlink" Target="https://pbs.twimg.com/media/DztnUw3U8AA5Yue.jpg" TargetMode="External" /><Relationship Id="rId351" Type="http://schemas.openxmlformats.org/officeDocument/2006/relationships/hyperlink" Target="https://pbs.twimg.com/media/DztnUw3U8AA5Yue.jpg" TargetMode="External" /><Relationship Id="rId352" Type="http://schemas.openxmlformats.org/officeDocument/2006/relationships/hyperlink" Target="https://pbs.twimg.com/media/Dzts2u-VsAAjLh9.jpg" TargetMode="External" /><Relationship Id="rId353" Type="http://schemas.openxmlformats.org/officeDocument/2006/relationships/hyperlink" Target="https://pbs.twimg.com/media/DztuUjVUcAAfveo.jpg" TargetMode="External" /><Relationship Id="rId354" Type="http://schemas.openxmlformats.org/officeDocument/2006/relationships/hyperlink" Target="https://pbs.twimg.com/media/Dzt9302VAAAMkRN.jpg" TargetMode="External" /><Relationship Id="rId355" Type="http://schemas.openxmlformats.org/officeDocument/2006/relationships/hyperlink" Target="https://pbs.twimg.com/media/DzuTLHXU8AA_0EJ.jpg" TargetMode="External" /><Relationship Id="rId356" Type="http://schemas.openxmlformats.org/officeDocument/2006/relationships/hyperlink" Target="https://pbs.twimg.com/media/DztmwvTU8AAnXCb.jpg" TargetMode="External" /><Relationship Id="rId357" Type="http://schemas.openxmlformats.org/officeDocument/2006/relationships/hyperlink" Target="https://pbs.twimg.com/media/DztmwvTU8AAnXCb.jpg" TargetMode="External" /><Relationship Id="rId358" Type="http://schemas.openxmlformats.org/officeDocument/2006/relationships/hyperlink" Target="https://pbs.twimg.com/media/Dzu_xuCVYAA6S6_.jpg" TargetMode="External" /><Relationship Id="rId359" Type="http://schemas.openxmlformats.org/officeDocument/2006/relationships/hyperlink" Target="https://pbs.twimg.com/media/DzvOVnVVYAIaQvr.jpg" TargetMode="External" /><Relationship Id="rId360" Type="http://schemas.openxmlformats.org/officeDocument/2006/relationships/hyperlink" Target="https://pbs.twimg.com/media/DzvOVnVVYAIaQvr.jpg" TargetMode="External" /><Relationship Id="rId361" Type="http://schemas.openxmlformats.org/officeDocument/2006/relationships/hyperlink" Target="https://pbs.twimg.com/media/DztixuUVsAI9V-X.jpg" TargetMode="External" /><Relationship Id="rId362" Type="http://schemas.openxmlformats.org/officeDocument/2006/relationships/hyperlink" Target="https://pbs.twimg.com/media/DztuUjVUcAAfveo.jpg" TargetMode="External" /><Relationship Id="rId363" Type="http://schemas.openxmlformats.org/officeDocument/2006/relationships/hyperlink" Target="http://pbs.twimg.com/profile_images/694280393411801088/47zejL4J_normal.jpg" TargetMode="External" /><Relationship Id="rId364" Type="http://schemas.openxmlformats.org/officeDocument/2006/relationships/hyperlink" Target="http://pbs.twimg.com/profile_images/971335139736346624/37TC7pkq_normal.jpg" TargetMode="External" /><Relationship Id="rId365" Type="http://schemas.openxmlformats.org/officeDocument/2006/relationships/hyperlink" Target="https://pbs.twimg.com/media/Dztnh4pUYAA-Kv8.jpg" TargetMode="External" /><Relationship Id="rId366" Type="http://schemas.openxmlformats.org/officeDocument/2006/relationships/hyperlink" Target="https://pbs.twimg.com/media/DzttUN9VsAA80hF.jpg" TargetMode="External" /><Relationship Id="rId367" Type="http://schemas.openxmlformats.org/officeDocument/2006/relationships/hyperlink" Target="https://pbs.twimg.com/media/DztyFB-VsAA1BkG.jpg" TargetMode="External" /><Relationship Id="rId368" Type="http://schemas.openxmlformats.org/officeDocument/2006/relationships/hyperlink" Target="https://pbs.twimg.com/media/Dzt_ufzVAAA1W9s.jpg" TargetMode="External" /><Relationship Id="rId369" Type="http://schemas.openxmlformats.org/officeDocument/2006/relationships/hyperlink" Target="https://pbs.twimg.com/media/DztyFB-VsAA1BkG.jpg" TargetMode="External" /><Relationship Id="rId370" Type="http://schemas.openxmlformats.org/officeDocument/2006/relationships/hyperlink" Target="http://pbs.twimg.com/profile_images/880364055516504064/8tc26i3p_normal.jpg" TargetMode="External" /><Relationship Id="rId371" Type="http://schemas.openxmlformats.org/officeDocument/2006/relationships/hyperlink" Target="http://pbs.twimg.com/profile_images/880364055516504064/8tc26i3p_normal.jpg" TargetMode="External" /><Relationship Id="rId372" Type="http://schemas.openxmlformats.org/officeDocument/2006/relationships/hyperlink" Target="https://pbs.twimg.com/media/DztyFB-VsAA1BkG.jpg" TargetMode="External" /><Relationship Id="rId373" Type="http://schemas.openxmlformats.org/officeDocument/2006/relationships/hyperlink" Target="http://pbs.twimg.com/profile_images/1005202884030619650/z_O41cmL_normal.jpg" TargetMode="External" /><Relationship Id="rId374" Type="http://schemas.openxmlformats.org/officeDocument/2006/relationships/hyperlink" Target="https://pbs.twimg.com/media/DztixuUVsAI9V-X.jpg" TargetMode="External" /><Relationship Id="rId375" Type="http://schemas.openxmlformats.org/officeDocument/2006/relationships/hyperlink" Target="https://pbs.twimg.com/media/DztmdAfVYAA36Sx.jpg" TargetMode="External" /><Relationship Id="rId376" Type="http://schemas.openxmlformats.org/officeDocument/2006/relationships/hyperlink" Target="http://pbs.twimg.com/profile_images/694280393411801088/47zejL4J_normal.jpg" TargetMode="External" /><Relationship Id="rId377" Type="http://schemas.openxmlformats.org/officeDocument/2006/relationships/hyperlink" Target="https://pbs.twimg.com/media/DzoyPyDUwAAcFtz.jpg" TargetMode="External" /><Relationship Id="rId378" Type="http://schemas.openxmlformats.org/officeDocument/2006/relationships/hyperlink" Target="https://pbs.twimg.com/media/Dztn1wvVsAAd526.jpg" TargetMode="External" /><Relationship Id="rId379" Type="http://schemas.openxmlformats.org/officeDocument/2006/relationships/hyperlink" Target="https://pbs.twimg.com/media/DztwBbSU8AA0F-Q.jpg" TargetMode="External" /><Relationship Id="rId380" Type="http://schemas.openxmlformats.org/officeDocument/2006/relationships/hyperlink" Target="https://pbs.twimg.com/media/Dzt9302VAAAMkRN.jpg" TargetMode="External" /><Relationship Id="rId381" Type="http://schemas.openxmlformats.org/officeDocument/2006/relationships/hyperlink" Target="http://pbs.twimg.com/profile_images/880364055516504064/8tc26i3p_normal.jpg" TargetMode="External" /><Relationship Id="rId382" Type="http://schemas.openxmlformats.org/officeDocument/2006/relationships/hyperlink" Target="https://pbs.twimg.com/media/DztnvCyVsAcSD0w.jpg" TargetMode="External" /><Relationship Id="rId383" Type="http://schemas.openxmlformats.org/officeDocument/2006/relationships/hyperlink" Target="http://pbs.twimg.com/profile_images/880364055516504064/8tc26i3p_normal.jpg" TargetMode="External" /><Relationship Id="rId384" Type="http://schemas.openxmlformats.org/officeDocument/2006/relationships/hyperlink" Target="https://pbs.twimg.com/media/DztnUw3U8AA5Yue.jpg" TargetMode="External" /><Relationship Id="rId385" Type="http://schemas.openxmlformats.org/officeDocument/2006/relationships/hyperlink" Target="https://pbs.twimg.com/media/DztmdAfVYAA36Sx.jpg" TargetMode="External" /><Relationship Id="rId386" Type="http://schemas.openxmlformats.org/officeDocument/2006/relationships/hyperlink" Target="https://pbs.twimg.com/media/DztixuUVsAI9V-X.jpg" TargetMode="External" /><Relationship Id="rId387" Type="http://schemas.openxmlformats.org/officeDocument/2006/relationships/hyperlink" Target="https://pbs.twimg.com/media/DztwBbSU8AA0F-Q.jpg" TargetMode="External" /><Relationship Id="rId388" Type="http://schemas.openxmlformats.org/officeDocument/2006/relationships/hyperlink" Target="http://pbs.twimg.com/profile_images/1005202884030619650/z_O41cmL_normal.jpg" TargetMode="External" /><Relationship Id="rId389" Type="http://schemas.openxmlformats.org/officeDocument/2006/relationships/hyperlink" Target="https://pbs.twimg.com/media/Dztn1wvVsAAd526.jpg" TargetMode="External" /><Relationship Id="rId390" Type="http://schemas.openxmlformats.org/officeDocument/2006/relationships/hyperlink" Target="https://pbs.twimg.com/media/DztixuUVsAI9V-X.jpg" TargetMode="External" /><Relationship Id="rId391" Type="http://schemas.openxmlformats.org/officeDocument/2006/relationships/hyperlink" Target="https://pbs.twimg.com/media/DzthLDiU0AAexV1.jpg" TargetMode="External" /><Relationship Id="rId392" Type="http://schemas.openxmlformats.org/officeDocument/2006/relationships/hyperlink" Target="https://pbs.twimg.com/media/Dzujl6AUcAAoJcE.jpg" TargetMode="External" /><Relationship Id="rId393" Type="http://schemas.openxmlformats.org/officeDocument/2006/relationships/hyperlink" Target="https://pbs.twimg.com/media/Dztn1wvVsAAd526.jpg" TargetMode="External" /><Relationship Id="rId394" Type="http://schemas.openxmlformats.org/officeDocument/2006/relationships/hyperlink" Target="https://pbs.twimg.com/media/DzthLDiU0AAexV1.jpg" TargetMode="External" /><Relationship Id="rId395" Type="http://schemas.openxmlformats.org/officeDocument/2006/relationships/hyperlink" Target="https://pbs.twimg.com/media/DztnvCyVsAcSD0w.jpg" TargetMode="External" /><Relationship Id="rId396" Type="http://schemas.openxmlformats.org/officeDocument/2006/relationships/hyperlink" Target="https://pbs.twimg.com/media/DztnUw3U8AA5Yue.jpg" TargetMode="External" /><Relationship Id="rId397" Type="http://schemas.openxmlformats.org/officeDocument/2006/relationships/hyperlink" Target="https://pbs.twimg.com/media/DztmdAfVYAA36Sx.jpg" TargetMode="External" /><Relationship Id="rId398" Type="http://schemas.openxmlformats.org/officeDocument/2006/relationships/hyperlink" Target="https://pbs.twimg.com/media/Dzujl6AUcAAoJcE.jpg" TargetMode="External" /><Relationship Id="rId399" Type="http://schemas.openxmlformats.org/officeDocument/2006/relationships/hyperlink" Target="https://pbs.twimg.com/media/DztixuUVsAI9V-X.jpg" TargetMode="External" /><Relationship Id="rId400" Type="http://schemas.openxmlformats.org/officeDocument/2006/relationships/hyperlink" Target="https://pbs.twimg.com/media/DzthLDiU0AAexV1.jpg" TargetMode="External" /><Relationship Id="rId401" Type="http://schemas.openxmlformats.org/officeDocument/2006/relationships/hyperlink" Target="https://pbs.twimg.com/media/Dztn1wvVsAAd526.jpg" TargetMode="External" /><Relationship Id="rId402" Type="http://schemas.openxmlformats.org/officeDocument/2006/relationships/hyperlink" Target="https://pbs.twimg.com/media/Dzujl6AUcAAoJcE.jpg" TargetMode="External" /><Relationship Id="rId403" Type="http://schemas.openxmlformats.org/officeDocument/2006/relationships/hyperlink" Target="https://pbs.twimg.com/media/DzlxHiQUUAETh2f.jpg" TargetMode="External" /><Relationship Id="rId404" Type="http://schemas.openxmlformats.org/officeDocument/2006/relationships/hyperlink" Target="https://pbs.twimg.com/media/Dzujl6AUcAAoJcE.jpg" TargetMode="External" /><Relationship Id="rId405" Type="http://schemas.openxmlformats.org/officeDocument/2006/relationships/hyperlink" Target="https://pbs.twimg.com/media/DzvOVnVVYAIaQvr.jpg" TargetMode="External" /><Relationship Id="rId406" Type="http://schemas.openxmlformats.org/officeDocument/2006/relationships/hyperlink" Target="https://pbs.twimg.com/media/DzvOVnVVYAIaQvr.jpg" TargetMode="External" /><Relationship Id="rId407" Type="http://schemas.openxmlformats.org/officeDocument/2006/relationships/hyperlink" Target="https://pbs.twimg.com/media/Dzujl6AUcAAoJcE.jpg" TargetMode="External" /><Relationship Id="rId408" Type="http://schemas.openxmlformats.org/officeDocument/2006/relationships/hyperlink" Target="https://pbs.twimg.com/media/Dzujl6AUcAAoJcE.jpg" TargetMode="External" /><Relationship Id="rId409" Type="http://schemas.openxmlformats.org/officeDocument/2006/relationships/hyperlink" Target="https://pbs.twimg.com/media/DztixuUVsAI9V-X.jpg" TargetMode="External" /><Relationship Id="rId410" Type="http://schemas.openxmlformats.org/officeDocument/2006/relationships/hyperlink" Target="https://pbs.twimg.com/media/DzuYz_-U0AAMNhV.jpg" TargetMode="External" /><Relationship Id="rId411" Type="http://schemas.openxmlformats.org/officeDocument/2006/relationships/hyperlink" Target="https://pbs.twimg.com/media/DzuTLHXU8AA_0EJ.jpg" TargetMode="External" /><Relationship Id="rId412" Type="http://schemas.openxmlformats.org/officeDocument/2006/relationships/hyperlink" Target="https://pbs.twimg.com/media/DzuYz_-U0AAMNhV.jpg" TargetMode="External" /><Relationship Id="rId413" Type="http://schemas.openxmlformats.org/officeDocument/2006/relationships/hyperlink" Target="https://pbs.twimg.com/media/Dzts2u-VsAAjLh9.jpg" TargetMode="External" /><Relationship Id="rId414" Type="http://schemas.openxmlformats.org/officeDocument/2006/relationships/hyperlink" Target="https://pbs.twimg.com/media/DztixuUVsAI9V-X.jpg" TargetMode="External" /><Relationship Id="rId415" Type="http://schemas.openxmlformats.org/officeDocument/2006/relationships/hyperlink" Target="https://pbs.twimg.com/media/DzuYz_-U0AAMNhV.jpg" TargetMode="External" /><Relationship Id="rId416" Type="http://schemas.openxmlformats.org/officeDocument/2006/relationships/hyperlink" Target="https://pbs.twimg.com/media/DztixuUVsAI9V-X.jpg" TargetMode="External" /><Relationship Id="rId417" Type="http://schemas.openxmlformats.org/officeDocument/2006/relationships/hyperlink" Target="https://pbs.twimg.com/media/DzuORtdV4AE_Kxj.jpg" TargetMode="External" /><Relationship Id="rId418" Type="http://schemas.openxmlformats.org/officeDocument/2006/relationships/hyperlink" Target="http://pbs.twimg.com/profile_images/1005202884030619650/z_O41cmL_normal.jpg" TargetMode="External" /><Relationship Id="rId419" Type="http://schemas.openxmlformats.org/officeDocument/2006/relationships/hyperlink" Target="https://pbs.twimg.com/media/DzelCLCUUAA_DEa.jpg" TargetMode="External" /><Relationship Id="rId420" Type="http://schemas.openxmlformats.org/officeDocument/2006/relationships/hyperlink" Target="https://pbs.twimg.com/media/DzuORtdV4AE_Kxj.jpg" TargetMode="External" /><Relationship Id="rId421" Type="http://schemas.openxmlformats.org/officeDocument/2006/relationships/hyperlink" Target="http://pbs.twimg.com/profile_images/1005202884030619650/z_O41cmL_normal.jpg" TargetMode="External" /><Relationship Id="rId422" Type="http://schemas.openxmlformats.org/officeDocument/2006/relationships/hyperlink" Target="http://pbs.twimg.com/profile_images/641130438753304576/ddE1C7yb_normal.jpg" TargetMode="External" /><Relationship Id="rId423" Type="http://schemas.openxmlformats.org/officeDocument/2006/relationships/hyperlink" Target="http://pbs.twimg.com/profile_images/641130438753304576/ddE1C7yb_normal.jpg" TargetMode="External" /><Relationship Id="rId424" Type="http://schemas.openxmlformats.org/officeDocument/2006/relationships/hyperlink" Target="http://pbs.twimg.com/profile_images/641130438753304576/ddE1C7yb_normal.jpg" TargetMode="External" /><Relationship Id="rId425" Type="http://schemas.openxmlformats.org/officeDocument/2006/relationships/hyperlink" Target="https://pbs.twimg.com/media/Dzox0lsUcAE4HqD.jpg" TargetMode="External" /><Relationship Id="rId426" Type="http://schemas.openxmlformats.org/officeDocument/2006/relationships/hyperlink" Target="https://pbs.twimg.com/media/Dzox0lsUcAE4HqD.jpg" TargetMode="External" /><Relationship Id="rId427" Type="http://schemas.openxmlformats.org/officeDocument/2006/relationships/hyperlink" Target="https://pbs.twimg.com/media/DzoyC4GUcAALvcJ.jpg" TargetMode="External" /><Relationship Id="rId428" Type="http://schemas.openxmlformats.org/officeDocument/2006/relationships/hyperlink" Target="https://pbs.twimg.com/media/DzoyPyDUwAAcFtz.jpg" TargetMode="External" /><Relationship Id="rId429" Type="http://schemas.openxmlformats.org/officeDocument/2006/relationships/hyperlink" Target="https://pbs.twimg.com/media/Dzo9QX2UUAAOhYE.jpg" TargetMode="External" /><Relationship Id="rId430" Type="http://schemas.openxmlformats.org/officeDocument/2006/relationships/hyperlink" Target="https://pbs.twimg.com/media/Dztl-u3UYAEASch.jpg" TargetMode="External" /><Relationship Id="rId431" Type="http://schemas.openxmlformats.org/officeDocument/2006/relationships/hyperlink" Target="https://pbs.twimg.com/media/DztmwvTU8AAnXCb.jpg" TargetMode="External" /><Relationship Id="rId432" Type="http://schemas.openxmlformats.org/officeDocument/2006/relationships/hyperlink" Target="https://pbs.twimg.com/media/DzuCF9VV4AAk4fc.jpg" TargetMode="External" /><Relationship Id="rId433" Type="http://schemas.openxmlformats.org/officeDocument/2006/relationships/hyperlink" Target="https://pbs.twimg.com/media/DzuYz_-U0AAMNhV.jpg" TargetMode="External" /><Relationship Id="rId434" Type="http://schemas.openxmlformats.org/officeDocument/2006/relationships/hyperlink" Target="https://pbs.twimg.com/media/DzuzA2gV4AAwFQd.jpg" TargetMode="External" /><Relationship Id="rId435" Type="http://schemas.openxmlformats.org/officeDocument/2006/relationships/hyperlink" Target="https://pbs.twimg.com/media/DzuzA2gV4AAwFQd.jpg" TargetMode="External" /><Relationship Id="rId436" Type="http://schemas.openxmlformats.org/officeDocument/2006/relationships/hyperlink" Target="https://pbs.twimg.com/media/DzvNxPUUUAAwEFY.jpg" TargetMode="External" /><Relationship Id="rId437" Type="http://schemas.openxmlformats.org/officeDocument/2006/relationships/hyperlink" Target="https://pbs.twimg.com/media/DzuYz_-U0AAMNhV.jpg" TargetMode="External" /><Relationship Id="rId438" Type="http://schemas.openxmlformats.org/officeDocument/2006/relationships/hyperlink" Target="http://pbs.twimg.com/profile_images/880364055516504064/8tc26i3p_normal.jpg" TargetMode="External" /><Relationship Id="rId439" Type="http://schemas.openxmlformats.org/officeDocument/2006/relationships/hyperlink" Target="https://pbs.twimg.com/media/DztmwvTU8AAnXCb.jpg" TargetMode="External" /><Relationship Id="rId440" Type="http://schemas.openxmlformats.org/officeDocument/2006/relationships/hyperlink" Target="https://pbs.twimg.com/media/Dztl-u3UYAEASch.jpg" TargetMode="External" /><Relationship Id="rId441" Type="http://schemas.openxmlformats.org/officeDocument/2006/relationships/hyperlink" Target="http://pbs.twimg.com/profile_images/880364055516504064/8tc26i3p_normal.jpg" TargetMode="External" /><Relationship Id="rId442" Type="http://schemas.openxmlformats.org/officeDocument/2006/relationships/hyperlink" Target="https://pbs.twimg.com/media/Dzox0lsUcAE4HqD.jpg" TargetMode="External" /><Relationship Id="rId443" Type="http://schemas.openxmlformats.org/officeDocument/2006/relationships/hyperlink" Target="http://pbs.twimg.com/profile_images/880364055516504064/8tc26i3p_normal.jpg" TargetMode="External" /><Relationship Id="rId444" Type="http://schemas.openxmlformats.org/officeDocument/2006/relationships/hyperlink" Target="http://pbs.twimg.com/profile_images/880364055516504064/8tc26i3p_normal.jpg" TargetMode="External" /><Relationship Id="rId445" Type="http://schemas.openxmlformats.org/officeDocument/2006/relationships/hyperlink" Target="https://pbs.twimg.com/media/Dzox0lsUcAE4HqD.jpg" TargetMode="External" /><Relationship Id="rId446" Type="http://schemas.openxmlformats.org/officeDocument/2006/relationships/hyperlink" Target="http://pbs.twimg.com/profile_images/1005202884030619650/z_O41cmL_normal.jpg" TargetMode="External" /><Relationship Id="rId447" Type="http://schemas.openxmlformats.org/officeDocument/2006/relationships/hyperlink" Target="https://pbs.twimg.com/media/DzuYz_-U0AAMNhV.jpg" TargetMode="External" /><Relationship Id="rId448" Type="http://schemas.openxmlformats.org/officeDocument/2006/relationships/hyperlink" Target="http://pbs.twimg.com/profile_images/1005202884030619650/z_O41cmL_normal.jpg" TargetMode="External" /><Relationship Id="rId449" Type="http://schemas.openxmlformats.org/officeDocument/2006/relationships/hyperlink" Target="http://pbs.twimg.com/profile_images/1005202884030619650/z_O41cmL_normal.jpg" TargetMode="External" /><Relationship Id="rId450" Type="http://schemas.openxmlformats.org/officeDocument/2006/relationships/hyperlink" Target="https://pbs.twimg.com/media/DztmwvTU8AAnXCb.jpg" TargetMode="External" /><Relationship Id="rId451" Type="http://schemas.openxmlformats.org/officeDocument/2006/relationships/hyperlink" Target="https://pbs.twimg.com/media/Dztn1wvVsAAd526.jpg" TargetMode="External" /><Relationship Id="rId452" Type="http://schemas.openxmlformats.org/officeDocument/2006/relationships/hyperlink" Target="https://pbs.twimg.com/media/DztpbELU8AAbeAi.jpg" TargetMode="External" /><Relationship Id="rId453" Type="http://schemas.openxmlformats.org/officeDocument/2006/relationships/hyperlink" Target="https://pbs.twimg.com/media/DztwBbSU8AA0F-Q.jpg" TargetMode="External" /><Relationship Id="rId454" Type="http://schemas.openxmlformats.org/officeDocument/2006/relationships/hyperlink" Target="https://pbs.twimg.com/media/DzuORtdV4AE_Kxj.jpg" TargetMode="External" /><Relationship Id="rId455" Type="http://schemas.openxmlformats.org/officeDocument/2006/relationships/hyperlink" Target="https://pbs.twimg.com/media/DzuYz_-U0AAMNhV.jpg" TargetMode="External" /><Relationship Id="rId456" Type="http://schemas.openxmlformats.org/officeDocument/2006/relationships/hyperlink" Target="http://pbs.twimg.com/profile_images/880364055516504064/8tc26i3p_normal.jpg" TargetMode="External" /><Relationship Id="rId457" Type="http://schemas.openxmlformats.org/officeDocument/2006/relationships/hyperlink" Target="https://pbs.twimg.com/media/DztmwvTU8AAnXCb.jpg" TargetMode="External" /><Relationship Id="rId458" Type="http://schemas.openxmlformats.org/officeDocument/2006/relationships/hyperlink" Target="https://pbs.twimg.com/media/Dztl-u3UYAEASch.jpg" TargetMode="External" /><Relationship Id="rId459" Type="http://schemas.openxmlformats.org/officeDocument/2006/relationships/hyperlink" Target="http://pbs.twimg.com/profile_images/880364055516504064/8tc26i3p_normal.jpg" TargetMode="External" /><Relationship Id="rId460" Type="http://schemas.openxmlformats.org/officeDocument/2006/relationships/hyperlink" Target="https://pbs.twimg.com/media/Dzox0lsUcAE4HqD.jpg" TargetMode="External" /><Relationship Id="rId461" Type="http://schemas.openxmlformats.org/officeDocument/2006/relationships/hyperlink" Target="https://pbs.twimg.com/media/DzvOVnVVYAIaQvr.jpg" TargetMode="External" /><Relationship Id="rId462" Type="http://schemas.openxmlformats.org/officeDocument/2006/relationships/hyperlink" Target="http://pbs.twimg.com/profile_images/880364055516504064/8tc26i3p_normal.jpg" TargetMode="External" /><Relationship Id="rId463" Type="http://schemas.openxmlformats.org/officeDocument/2006/relationships/hyperlink" Target="https://pbs.twimg.com/media/Dzujl6AUcAAoJcE.jpg" TargetMode="External" /><Relationship Id="rId464" Type="http://schemas.openxmlformats.org/officeDocument/2006/relationships/hyperlink" Target="http://pbs.twimg.com/profile_images/880364055516504064/8tc26i3p_normal.jpg" TargetMode="External" /><Relationship Id="rId465" Type="http://schemas.openxmlformats.org/officeDocument/2006/relationships/hyperlink" Target="https://pbs.twimg.com/media/Dzv2Aa5VYAAvQvL.jpg" TargetMode="External" /><Relationship Id="rId466" Type="http://schemas.openxmlformats.org/officeDocument/2006/relationships/hyperlink" Target="http://pbs.twimg.com/profile_images/880364055516504064/8tc26i3p_normal.jpg" TargetMode="External" /><Relationship Id="rId467" Type="http://schemas.openxmlformats.org/officeDocument/2006/relationships/hyperlink" Target="https://pbs.twimg.com/media/Dzox0lsUcAE4HqD.jpg" TargetMode="External" /><Relationship Id="rId468" Type="http://schemas.openxmlformats.org/officeDocument/2006/relationships/hyperlink" Target="http://pbs.twimg.com/profile_images/1005202884030619650/z_O41cmL_normal.jpg" TargetMode="External" /><Relationship Id="rId469" Type="http://schemas.openxmlformats.org/officeDocument/2006/relationships/hyperlink" Target="https://pbs.twimg.com/media/DztpbELU8AAbeAi.jpg" TargetMode="External" /><Relationship Id="rId470" Type="http://schemas.openxmlformats.org/officeDocument/2006/relationships/hyperlink" Target="https://pbs.twimg.com/media/DztwBbSU8AA0F-Q.jpg" TargetMode="External" /><Relationship Id="rId471" Type="http://schemas.openxmlformats.org/officeDocument/2006/relationships/hyperlink" Target="https://pbs.twimg.com/media/Dztn1wvVsAAd526.jpg" TargetMode="External" /><Relationship Id="rId472" Type="http://schemas.openxmlformats.org/officeDocument/2006/relationships/hyperlink" Target="https://pbs.twimg.com/media/Dzujl6AUcAAoJcE.jpg" TargetMode="External" /><Relationship Id="rId473" Type="http://schemas.openxmlformats.org/officeDocument/2006/relationships/hyperlink" Target="https://pbs.twimg.com/media/DzuYz_-U0AAMNhV.jpg" TargetMode="External" /><Relationship Id="rId474" Type="http://schemas.openxmlformats.org/officeDocument/2006/relationships/hyperlink" Target="http://pbs.twimg.com/profile_images/1005202884030619650/z_O41cmL_normal.jpg" TargetMode="External" /><Relationship Id="rId475" Type="http://schemas.openxmlformats.org/officeDocument/2006/relationships/hyperlink" Target="http://pbs.twimg.com/profile_images/1005202884030619650/z_O41cmL_normal.jpg" TargetMode="External" /><Relationship Id="rId476" Type="http://schemas.openxmlformats.org/officeDocument/2006/relationships/hyperlink" Target="http://pbs.twimg.com/profile_images/1005202884030619650/z_O41cmL_normal.jpg" TargetMode="External" /><Relationship Id="rId477" Type="http://schemas.openxmlformats.org/officeDocument/2006/relationships/hyperlink" Target="https://pbs.twimg.com/media/Dzv2Aa5VYAAvQvL.jpg" TargetMode="External" /><Relationship Id="rId478" Type="http://schemas.openxmlformats.org/officeDocument/2006/relationships/hyperlink" Target="https://pbs.twimg.com/media/DztmwvTU8AAnXCb.jpg" TargetMode="External" /><Relationship Id="rId479" Type="http://schemas.openxmlformats.org/officeDocument/2006/relationships/hyperlink" Target="http://pbs.twimg.com/profile_images/1005202884030619650/z_O41cmL_normal.jpg" TargetMode="External" /><Relationship Id="rId480" Type="http://schemas.openxmlformats.org/officeDocument/2006/relationships/hyperlink" Target="https://pbs.twimg.com/media/DzaOrwDU0AAs4Yh.jpg" TargetMode="External" /><Relationship Id="rId481" Type="http://schemas.openxmlformats.org/officeDocument/2006/relationships/hyperlink" Target="http://pbs.twimg.com/profile_images/880364055516504064/8tc26i3p_normal.jpg" TargetMode="External" /><Relationship Id="rId482" Type="http://schemas.openxmlformats.org/officeDocument/2006/relationships/hyperlink" Target="https://pbs.twimg.com/media/DztwBbSU8AA0F-Q.jpg" TargetMode="External" /><Relationship Id="rId483" Type="http://schemas.openxmlformats.org/officeDocument/2006/relationships/hyperlink" Target="http://pbs.twimg.com/profile_images/880364055516504064/8tc26i3p_normal.jpg" TargetMode="External" /><Relationship Id="rId484" Type="http://schemas.openxmlformats.org/officeDocument/2006/relationships/hyperlink" Target="https://pbs.twimg.com/media/DztuUjVUcAAfveo.jpg" TargetMode="External" /><Relationship Id="rId485" Type="http://schemas.openxmlformats.org/officeDocument/2006/relationships/hyperlink" Target="https://pbs.twimg.com/media/Dzox0lsUcAE4HqD.jpg" TargetMode="External" /><Relationship Id="rId486" Type="http://schemas.openxmlformats.org/officeDocument/2006/relationships/hyperlink" Target="http://pbs.twimg.com/profile_images/1005202884030619650/z_O41cmL_normal.jpg" TargetMode="External" /><Relationship Id="rId487" Type="http://schemas.openxmlformats.org/officeDocument/2006/relationships/hyperlink" Target="https://pbs.twimg.com/media/DzthLDiU0AAexV1.jpg" TargetMode="External" /><Relationship Id="rId488" Type="http://schemas.openxmlformats.org/officeDocument/2006/relationships/hyperlink" Target="https://pbs.twimg.com/media/DztpbELU8AAbeAi.jpg" TargetMode="External" /><Relationship Id="rId489" Type="http://schemas.openxmlformats.org/officeDocument/2006/relationships/hyperlink" Target="https://pbs.twimg.com/media/DztwBbSU8AA0F-Q.jpg" TargetMode="External" /><Relationship Id="rId490" Type="http://schemas.openxmlformats.org/officeDocument/2006/relationships/hyperlink" Target="https://pbs.twimg.com/media/Dztn1wvVsAAd526.jpg" TargetMode="External" /><Relationship Id="rId491" Type="http://schemas.openxmlformats.org/officeDocument/2006/relationships/hyperlink" Target="http://pbs.twimg.com/profile_images/1005202884030619650/z_O41cmL_normal.jpg" TargetMode="External" /><Relationship Id="rId492" Type="http://schemas.openxmlformats.org/officeDocument/2006/relationships/hyperlink" Target="http://pbs.twimg.com/profile_images/1005202884030619650/z_O41cmL_normal.jpg" TargetMode="External" /><Relationship Id="rId493" Type="http://schemas.openxmlformats.org/officeDocument/2006/relationships/hyperlink" Target="https://pbs.twimg.com/media/Dzv2Aa5VYAAvQvL.jpg" TargetMode="External" /><Relationship Id="rId494" Type="http://schemas.openxmlformats.org/officeDocument/2006/relationships/hyperlink" Target="http://pbs.twimg.com/profile_images/1005202884030619650/z_O41cmL_normal.jpg" TargetMode="External" /><Relationship Id="rId495" Type="http://schemas.openxmlformats.org/officeDocument/2006/relationships/hyperlink" Target="https://pbs.twimg.com/media/DzaOrwDU0AAs4Yh.jpg" TargetMode="External" /><Relationship Id="rId496" Type="http://schemas.openxmlformats.org/officeDocument/2006/relationships/hyperlink" Target="https://twitter.com/#!/powerbiconsult/status/1097172514323746816" TargetMode="External" /><Relationship Id="rId497" Type="http://schemas.openxmlformats.org/officeDocument/2006/relationships/hyperlink" Target="https://twitter.com/#!/tripathiam3/status/1097133937749422080" TargetMode="External" /><Relationship Id="rId498" Type="http://schemas.openxmlformats.org/officeDocument/2006/relationships/hyperlink" Target="https://twitter.com/#!/tripathiam3/status/1097134048583938048" TargetMode="External" /><Relationship Id="rId499" Type="http://schemas.openxmlformats.org/officeDocument/2006/relationships/hyperlink" Target="https://twitter.com/#!/tripathiam3/status/1097581947885301760" TargetMode="External" /><Relationship Id="rId500" Type="http://schemas.openxmlformats.org/officeDocument/2006/relationships/hyperlink" Target="https://twitter.com/#!/tripathiam3/status/1097581947885301760" TargetMode="External" /><Relationship Id="rId501" Type="http://schemas.openxmlformats.org/officeDocument/2006/relationships/hyperlink" Target="https://twitter.com/#!/tripathiam3/status/1097581947885301760" TargetMode="External" /><Relationship Id="rId502" Type="http://schemas.openxmlformats.org/officeDocument/2006/relationships/hyperlink" Target="https://twitter.com/#!/tripathiam3/status/1097581947885301760" TargetMode="External" /><Relationship Id="rId503" Type="http://schemas.openxmlformats.org/officeDocument/2006/relationships/hyperlink" Target="https://twitter.com/#!/tripathiam3/status/1097581947885301760" TargetMode="External" /><Relationship Id="rId504" Type="http://schemas.openxmlformats.org/officeDocument/2006/relationships/hyperlink" Target="https://twitter.com/#!/tripathiam3/status/1097582081012510720" TargetMode="External" /><Relationship Id="rId505" Type="http://schemas.openxmlformats.org/officeDocument/2006/relationships/hyperlink" Target="https://twitter.com/#!/tripathiam3/status/1097582081012510720" TargetMode="External" /><Relationship Id="rId506" Type="http://schemas.openxmlformats.org/officeDocument/2006/relationships/hyperlink" Target="https://twitter.com/#!/galwaypowerbi/status/1097583223855595522" TargetMode="External" /><Relationship Id="rId507" Type="http://schemas.openxmlformats.org/officeDocument/2006/relationships/hyperlink" Target="https://twitter.com/#!/galwaypowerbi/status/1097583223855595522" TargetMode="External" /><Relationship Id="rId508" Type="http://schemas.openxmlformats.org/officeDocument/2006/relationships/hyperlink" Target="https://twitter.com/#!/galwaypowerbi/status/1097583223855595522" TargetMode="External" /><Relationship Id="rId509" Type="http://schemas.openxmlformats.org/officeDocument/2006/relationships/hyperlink" Target="https://twitter.com/#!/sqlnathan/status/1097586930974420993" TargetMode="External" /><Relationship Id="rId510" Type="http://schemas.openxmlformats.org/officeDocument/2006/relationships/hyperlink" Target="https://twitter.com/#!/sqlnathan/status/1097586930974420993" TargetMode="External" /><Relationship Id="rId511" Type="http://schemas.openxmlformats.org/officeDocument/2006/relationships/hyperlink" Target="https://twitter.com/#!/timextender/status/1095738658047574017" TargetMode="External" /><Relationship Id="rId512" Type="http://schemas.openxmlformats.org/officeDocument/2006/relationships/hyperlink" Target="https://twitter.com/#!/timextender/status/1097574828234719238" TargetMode="External" /><Relationship Id="rId513" Type="http://schemas.openxmlformats.org/officeDocument/2006/relationships/hyperlink" Target="https://twitter.com/#!/ashot_/status/1097589492762976257" TargetMode="External" /><Relationship Id="rId514" Type="http://schemas.openxmlformats.org/officeDocument/2006/relationships/hyperlink" Target="https://twitter.com/#!/ashot_/status/1097589492762976257" TargetMode="External" /><Relationship Id="rId515" Type="http://schemas.openxmlformats.org/officeDocument/2006/relationships/hyperlink" Target="https://twitter.com/#!/sqlmelody/status/1097589842790166528" TargetMode="External" /><Relationship Id="rId516" Type="http://schemas.openxmlformats.org/officeDocument/2006/relationships/hyperlink" Target="https://twitter.com/#!/simonmarling/status/1097606587147927552" TargetMode="External" /><Relationship Id="rId517" Type="http://schemas.openxmlformats.org/officeDocument/2006/relationships/hyperlink" Target="https://twitter.com/#!/gamergeeknews/status/1096913379208265728" TargetMode="External" /><Relationship Id="rId518" Type="http://schemas.openxmlformats.org/officeDocument/2006/relationships/hyperlink" Target="https://twitter.com/#!/gamergeeknews/status/1097019077233541120" TargetMode="External" /><Relationship Id="rId519" Type="http://schemas.openxmlformats.org/officeDocument/2006/relationships/hyperlink" Target="https://twitter.com/#!/gamergeeknews/status/1097576962275500033" TargetMode="External" /><Relationship Id="rId520" Type="http://schemas.openxmlformats.org/officeDocument/2006/relationships/hyperlink" Target="https://twitter.com/#!/gamergeeknews/status/1097638156847837184" TargetMode="External" /><Relationship Id="rId521" Type="http://schemas.openxmlformats.org/officeDocument/2006/relationships/hyperlink" Target="https://twitter.com/#!/gamergeeknews/status/1097638156847837184" TargetMode="External" /><Relationship Id="rId522" Type="http://schemas.openxmlformats.org/officeDocument/2006/relationships/hyperlink" Target="https://twitter.com/#!/sqlmelody/status/1097589842790166528" TargetMode="External" /><Relationship Id="rId523" Type="http://schemas.openxmlformats.org/officeDocument/2006/relationships/hyperlink" Target="https://twitter.com/#!/cbryden/status/1097621541120966656" TargetMode="External" /><Relationship Id="rId524" Type="http://schemas.openxmlformats.org/officeDocument/2006/relationships/hyperlink" Target="https://twitter.com/#!/cbryden/status/1097647075376869376" TargetMode="External" /><Relationship Id="rId525" Type="http://schemas.openxmlformats.org/officeDocument/2006/relationships/hyperlink" Target="https://twitter.com/#!/cbryden/status/1097647075376869376" TargetMode="External" /><Relationship Id="rId526" Type="http://schemas.openxmlformats.org/officeDocument/2006/relationships/hyperlink" Target="https://twitter.com/#!/msarozz/status/1097651036817379330" TargetMode="External" /><Relationship Id="rId527" Type="http://schemas.openxmlformats.org/officeDocument/2006/relationships/hyperlink" Target="https://twitter.com/#!/msarozz/status/1097651036817379330" TargetMode="External" /><Relationship Id="rId528" Type="http://schemas.openxmlformats.org/officeDocument/2006/relationships/hyperlink" Target="https://twitter.com/#!/msarozz/status/1097651036817379330" TargetMode="External" /><Relationship Id="rId529" Type="http://schemas.openxmlformats.org/officeDocument/2006/relationships/hyperlink" Target="https://twitter.com/#!/techtalkcorner/status/1097658934943313920" TargetMode="External" /><Relationship Id="rId530" Type="http://schemas.openxmlformats.org/officeDocument/2006/relationships/hyperlink" Target="https://twitter.com/#!/datatrek0/status/1097689699014111232" TargetMode="External" /><Relationship Id="rId531" Type="http://schemas.openxmlformats.org/officeDocument/2006/relationships/hyperlink" Target="https://twitter.com/#!/cbeboys24/status/1097690552584220672" TargetMode="External" /><Relationship Id="rId532" Type="http://schemas.openxmlformats.org/officeDocument/2006/relationships/hyperlink" Target="https://twitter.com/#!/heidihasting/status/1097256837584306177" TargetMode="External" /><Relationship Id="rId533" Type="http://schemas.openxmlformats.org/officeDocument/2006/relationships/hyperlink" Target="https://twitter.com/#!/heidihasting/status/1097613987905040384" TargetMode="External" /><Relationship Id="rId534" Type="http://schemas.openxmlformats.org/officeDocument/2006/relationships/hyperlink" Target="https://twitter.com/#!/barronhorse/status/1097704028178329600" TargetMode="External" /><Relationship Id="rId535" Type="http://schemas.openxmlformats.org/officeDocument/2006/relationships/hyperlink" Target="https://twitter.com/#!/tribute_fashion/status/1097706870674870273" TargetMode="External" /><Relationship Id="rId536" Type="http://schemas.openxmlformats.org/officeDocument/2006/relationships/hyperlink" Target="https://twitter.com/#!/cruiser_bike/status/1097716423881744384" TargetMode="External" /><Relationship Id="rId537" Type="http://schemas.openxmlformats.org/officeDocument/2006/relationships/hyperlink" Target="https://twitter.com/#!/bettybirdlovers/status/1097722128621744128" TargetMode="External" /><Relationship Id="rId538" Type="http://schemas.openxmlformats.org/officeDocument/2006/relationships/hyperlink" Target="https://twitter.com/#!/firefig98670603/status/1097724543135756290" TargetMode="External" /><Relationship Id="rId539" Type="http://schemas.openxmlformats.org/officeDocument/2006/relationships/hyperlink" Target="https://twitter.com/#!/jasont209/status/1097727543963136001" TargetMode="External" /><Relationship Id="rId540" Type="http://schemas.openxmlformats.org/officeDocument/2006/relationships/hyperlink" Target="https://twitter.com/#!/kidsdrawing2/status/1097731830659207168" TargetMode="External" /><Relationship Id="rId541" Type="http://schemas.openxmlformats.org/officeDocument/2006/relationships/hyperlink" Target="https://twitter.com/#!/thechrischua/status/1097739014684184576" TargetMode="External" /><Relationship Id="rId542" Type="http://schemas.openxmlformats.org/officeDocument/2006/relationships/hyperlink" Target="https://twitter.com/#!/thechrischua/status/1097739014684184576" TargetMode="External" /><Relationship Id="rId543" Type="http://schemas.openxmlformats.org/officeDocument/2006/relationships/hyperlink" Target="https://twitter.com/#!/thechrischua/status/1097739014684184576" TargetMode="External" /><Relationship Id="rId544" Type="http://schemas.openxmlformats.org/officeDocument/2006/relationships/hyperlink" Target="https://twitter.com/#!/thecuriousluke/status/1097739104027136001" TargetMode="External" /><Relationship Id="rId545" Type="http://schemas.openxmlformats.org/officeDocument/2006/relationships/hyperlink" Target="https://twitter.com/#!/thecuriousluke/status/1097739104027136001" TargetMode="External" /><Relationship Id="rId546" Type="http://schemas.openxmlformats.org/officeDocument/2006/relationships/hyperlink" Target="https://twitter.com/#!/thecuriousluke/status/1097739104027136001" TargetMode="External" /><Relationship Id="rId547" Type="http://schemas.openxmlformats.org/officeDocument/2006/relationships/hyperlink" Target="https://twitter.com/#!/jmjuradodiaz/status/1097758704773021696" TargetMode="External" /><Relationship Id="rId548" Type="http://schemas.openxmlformats.org/officeDocument/2006/relationships/hyperlink" Target="https://twitter.com/#!/jmjuradodiaz/status/1097758704773021696" TargetMode="External" /><Relationship Id="rId549" Type="http://schemas.openxmlformats.org/officeDocument/2006/relationships/hyperlink" Target="https://twitter.com/#!/jmjuradodiaz/status/1097809160538853377" TargetMode="External" /><Relationship Id="rId550" Type="http://schemas.openxmlformats.org/officeDocument/2006/relationships/hyperlink" Target="https://twitter.com/#!/jmjuradodiaz/status/1097809160538853377" TargetMode="External" /><Relationship Id="rId551" Type="http://schemas.openxmlformats.org/officeDocument/2006/relationships/hyperlink" Target="https://twitter.com/#!/rquintino/status/1097816411634876416" TargetMode="External" /><Relationship Id="rId552" Type="http://schemas.openxmlformats.org/officeDocument/2006/relationships/hyperlink" Target="https://twitter.com/#!/xstodeepak/status/1097877341601034240" TargetMode="External" /><Relationship Id="rId553" Type="http://schemas.openxmlformats.org/officeDocument/2006/relationships/hyperlink" Target="https://twitter.com/#!/exceleratorbi/status/1097617087764193280" TargetMode="External" /><Relationship Id="rId554" Type="http://schemas.openxmlformats.org/officeDocument/2006/relationships/hyperlink" Target="https://twitter.com/#!/gilbertque/status/1097635141604626433" TargetMode="External" /><Relationship Id="rId555" Type="http://schemas.openxmlformats.org/officeDocument/2006/relationships/hyperlink" Target="https://twitter.com/#!/rad_reza/status/1097643768633745408" TargetMode="External" /><Relationship Id="rId556" Type="http://schemas.openxmlformats.org/officeDocument/2006/relationships/hyperlink" Target="https://twitter.com/#!/rad_reza/status/1097644047630356481" TargetMode="External" /><Relationship Id="rId557" Type="http://schemas.openxmlformats.org/officeDocument/2006/relationships/hyperlink" Target="https://twitter.com/#!/thestephlocke/status/1097611392784392197" TargetMode="External" /><Relationship Id="rId558" Type="http://schemas.openxmlformats.org/officeDocument/2006/relationships/hyperlink" Target="https://twitter.com/#!/heidihasting/status/1097613987905040384" TargetMode="External" /><Relationship Id="rId559" Type="http://schemas.openxmlformats.org/officeDocument/2006/relationships/hyperlink" Target="https://twitter.com/#!/rad_reza/status/1097644097316126720" TargetMode="External" /><Relationship Id="rId560" Type="http://schemas.openxmlformats.org/officeDocument/2006/relationships/hyperlink" Target="https://twitter.com/#!/thestephlocke/status/1097591163647737856" TargetMode="External" /><Relationship Id="rId561" Type="http://schemas.openxmlformats.org/officeDocument/2006/relationships/hyperlink" Target="https://twitter.com/#!/rad_reza/status/1097644205684346880" TargetMode="External" /><Relationship Id="rId562" Type="http://schemas.openxmlformats.org/officeDocument/2006/relationships/hyperlink" Target="https://twitter.com/#!/thestephlocke/status/1097591163647737856" TargetMode="External" /><Relationship Id="rId563" Type="http://schemas.openxmlformats.org/officeDocument/2006/relationships/hyperlink" Target="https://twitter.com/#!/rad_reza/status/1097644205684346880" TargetMode="External" /><Relationship Id="rId564" Type="http://schemas.openxmlformats.org/officeDocument/2006/relationships/hyperlink" Target="https://twitter.com/#!/thestephlocke/status/1097591163647737856" TargetMode="External" /><Relationship Id="rId565" Type="http://schemas.openxmlformats.org/officeDocument/2006/relationships/hyperlink" Target="https://twitter.com/#!/rad_reza/status/1097644205684346880" TargetMode="External" /><Relationship Id="rId566" Type="http://schemas.openxmlformats.org/officeDocument/2006/relationships/hyperlink" Target="https://twitter.com/#!/yana_berkovich/status/1097583594237702144" TargetMode="External" /><Relationship Id="rId567" Type="http://schemas.openxmlformats.org/officeDocument/2006/relationships/hyperlink" Target="https://twitter.com/#!/rad_reza/status/1097644335867129856" TargetMode="External" /><Relationship Id="rId568" Type="http://schemas.openxmlformats.org/officeDocument/2006/relationships/hyperlink" Target="https://twitter.com/#!/a_bansal/status/1096894366243844096" TargetMode="External" /><Relationship Id="rId569" Type="http://schemas.openxmlformats.org/officeDocument/2006/relationships/hyperlink" Target="https://twitter.com/#!/rad_reza/status/1097644124029644800" TargetMode="External" /><Relationship Id="rId570" Type="http://schemas.openxmlformats.org/officeDocument/2006/relationships/hyperlink" Target="https://twitter.com/#!/indupriya9/status/1097608614364073984" TargetMode="External" /><Relationship Id="rId571" Type="http://schemas.openxmlformats.org/officeDocument/2006/relationships/hyperlink" Target="https://twitter.com/#!/a_bansal/status/1096894366243844096" TargetMode="External" /><Relationship Id="rId572" Type="http://schemas.openxmlformats.org/officeDocument/2006/relationships/hyperlink" Target="https://twitter.com/#!/sqlmelody/status/1097589842790166528" TargetMode="External" /><Relationship Id="rId573" Type="http://schemas.openxmlformats.org/officeDocument/2006/relationships/hyperlink" Target="https://twitter.com/#!/warwick_rudd/status/1097597807416860672" TargetMode="External" /><Relationship Id="rId574" Type="http://schemas.openxmlformats.org/officeDocument/2006/relationships/hyperlink" Target="https://twitter.com/#!/eddybray73/status/1097631497605935104" TargetMode="External" /><Relationship Id="rId575" Type="http://schemas.openxmlformats.org/officeDocument/2006/relationships/hyperlink" Target="https://twitter.com/#!/heidihasting/status/1097613987905040384" TargetMode="External" /><Relationship Id="rId576" Type="http://schemas.openxmlformats.org/officeDocument/2006/relationships/hyperlink" Target="https://twitter.com/#!/rad_reza/status/1097644019826315264" TargetMode="External" /><Relationship Id="rId577" Type="http://schemas.openxmlformats.org/officeDocument/2006/relationships/hyperlink" Target="https://twitter.com/#!/rad_reza/status/1097644078911504385" TargetMode="External" /><Relationship Id="rId578" Type="http://schemas.openxmlformats.org/officeDocument/2006/relationships/hyperlink" Target="https://twitter.com/#!/indupriya9/status/1097645185301770240" TargetMode="External" /><Relationship Id="rId579" Type="http://schemas.openxmlformats.org/officeDocument/2006/relationships/hyperlink" Target="https://twitter.com/#!/rad_reza/status/1097644019826315264" TargetMode="External" /><Relationship Id="rId580" Type="http://schemas.openxmlformats.org/officeDocument/2006/relationships/hyperlink" Target="https://twitter.com/#!/indupriya9/status/1097645185301770240" TargetMode="External" /><Relationship Id="rId581" Type="http://schemas.openxmlformats.org/officeDocument/2006/relationships/hyperlink" Target="https://twitter.com/#!/vivek_patel_pbi/status/1096898505631776771" TargetMode="External" /><Relationship Id="rId582" Type="http://schemas.openxmlformats.org/officeDocument/2006/relationships/hyperlink" Target="https://twitter.com/#!/leila_etaati/status/1097117722528309248" TargetMode="External" /><Relationship Id="rId583" Type="http://schemas.openxmlformats.org/officeDocument/2006/relationships/hyperlink" Target="https://twitter.com/#!/a_bansal/status/1096894366243844096" TargetMode="External" /><Relationship Id="rId584" Type="http://schemas.openxmlformats.org/officeDocument/2006/relationships/hyperlink" Target="https://twitter.com/#!/a_bansal/status/1096894366243844096" TargetMode="External" /><Relationship Id="rId585" Type="http://schemas.openxmlformats.org/officeDocument/2006/relationships/hyperlink" Target="https://twitter.com/#!/a_bansal/status/1096894366243844096" TargetMode="External" /><Relationship Id="rId586" Type="http://schemas.openxmlformats.org/officeDocument/2006/relationships/hyperlink" Target="https://twitter.com/#!/a_bansal/status/1096894366243844096" TargetMode="External" /><Relationship Id="rId587" Type="http://schemas.openxmlformats.org/officeDocument/2006/relationships/hyperlink" Target="https://twitter.com/#!/a_bansal/status/1096894366243844096" TargetMode="External" /><Relationship Id="rId588" Type="http://schemas.openxmlformats.org/officeDocument/2006/relationships/hyperlink" Target="https://twitter.com/#!/a_bansal/status/1096894366243844096" TargetMode="External" /><Relationship Id="rId589" Type="http://schemas.openxmlformats.org/officeDocument/2006/relationships/hyperlink" Target="https://twitter.com/#!/a_bansal/status/1097324043596787712" TargetMode="External" /><Relationship Id="rId590" Type="http://schemas.openxmlformats.org/officeDocument/2006/relationships/hyperlink" Target="https://twitter.com/#!/a_bansal/status/1097324043596787712" TargetMode="External" /><Relationship Id="rId591" Type="http://schemas.openxmlformats.org/officeDocument/2006/relationships/hyperlink" Target="https://twitter.com/#!/rad_reza/status/1097421273607491589" TargetMode="External" /><Relationship Id="rId592" Type="http://schemas.openxmlformats.org/officeDocument/2006/relationships/hyperlink" Target="https://twitter.com/#!/rad_reza/status/1097739260738789377" TargetMode="External" /><Relationship Id="rId593" Type="http://schemas.openxmlformats.org/officeDocument/2006/relationships/hyperlink" Target="https://twitter.com/#!/indupriya9/status/1097693168861032449" TargetMode="External" /><Relationship Id="rId594" Type="http://schemas.openxmlformats.org/officeDocument/2006/relationships/hyperlink" Target="https://twitter.com/#!/leila_etaati/status/1097349355596443648" TargetMode="External" /><Relationship Id="rId595" Type="http://schemas.openxmlformats.org/officeDocument/2006/relationships/hyperlink" Target="https://twitter.com/#!/thehybriddba/status/1097581427510587395" TargetMode="External" /><Relationship Id="rId596" Type="http://schemas.openxmlformats.org/officeDocument/2006/relationships/hyperlink" Target="https://twitter.com/#!/thehybriddba/status/1097581427510587395" TargetMode="External" /><Relationship Id="rId597" Type="http://schemas.openxmlformats.org/officeDocument/2006/relationships/hyperlink" Target="https://twitter.com/#!/thehybriddba/status/1097585310630785024" TargetMode="External" /><Relationship Id="rId598" Type="http://schemas.openxmlformats.org/officeDocument/2006/relationships/hyperlink" Target="https://twitter.com/#!/sqlmelody/status/1097589842790166528" TargetMode="External" /><Relationship Id="rId599" Type="http://schemas.openxmlformats.org/officeDocument/2006/relationships/hyperlink" Target="https://twitter.com/#!/rad_reza/status/1097585244209737728" TargetMode="External" /><Relationship Id="rId600" Type="http://schemas.openxmlformats.org/officeDocument/2006/relationships/hyperlink" Target="https://twitter.com/#!/rad_reza/status/1097644243986767873" TargetMode="External" /><Relationship Id="rId601" Type="http://schemas.openxmlformats.org/officeDocument/2006/relationships/hyperlink" Target="https://twitter.com/#!/leila_etaati/status/1097581852125126656" TargetMode="External" /><Relationship Id="rId602" Type="http://schemas.openxmlformats.org/officeDocument/2006/relationships/hyperlink" Target="https://twitter.com/#!/sqlmelody/status/1097589842790166528" TargetMode="External" /><Relationship Id="rId603" Type="http://schemas.openxmlformats.org/officeDocument/2006/relationships/hyperlink" Target="https://twitter.com/#!/sqlmelody/status/1097589842790166528" TargetMode="External" /><Relationship Id="rId604" Type="http://schemas.openxmlformats.org/officeDocument/2006/relationships/hyperlink" Target="https://twitter.com/#!/sqlmelody/status/1097589842790166528" TargetMode="External" /><Relationship Id="rId605" Type="http://schemas.openxmlformats.org/officeDocument/2006/relationships/hyperlink" Target="https://twitter.com/#!/heidihasting/status/1097614003302412288" TargetMode="External" /><Relationship Id="rId606" Type="http://schemas.openxmlformats.org/officeDocument/2006/relationships/hyperlink" Target="https://twitter.com/#!/leila_etaati/status/1097590058238922752" TargetMode="External" /><Relationship Id="rId607" Type="http://schemas.openxmlformats.org/officeDocument/2006/relationships/hyperlink" Target="https://twitter.com/#!/gilbertque/status/1097008843395985408" TargetMode="External" /><Relationship Id="rId608" Type="http://schemas.openxmlformats.org/officeDocument/2006/relationships/hyperlink" Target="https://twitter.com/#!/gilbertque/status/1097254210708467712" TargetMode="External" /><Relationship Id="rId609" Type="http://schemas.openxmlformats.org/officeDocument/2006/relationships/hyperlink" Target="https://twitter.com/#!/gilbertque/status/1097582366715916290" TargetMode="External" /><Relationship Id="rId610" Type="http://schemas.openxmlformats.org/officeDocument/2006/relationships/hyperlink" Target="https://twitter.com/#!/gilbertque/status/1097584994141097984" TargetMode="External" /><Relationship Id="rId611" Type="http://schemas.openxmlformats.org/officeDocument/2006/relationships/hyperlink" Target="https://twitter.com/#!/gilbertque/status/1097584994141097984" TargetMode="External" /><Relationship Id="rId612" Type="http://schemas.openxmlformats.org/officeDocument/2006/relationships/hyperlink" Target="https://twitter.com/#!/gilbertque/status/1097594762436083712" TargetMode="External" /><Relationship Id="rId613" Type="http://schemas.openxmlformats.org/officeDocument/2006/relationships/hyperlink" Target="https://twitter.com/#!/gilbertque/status/1097712626535084033" TargetMode="External" /><Relationship Id="rId614" Type="http://schemas.openxmlformats.org/officeDocument/2006/relationships/hyperlink" Target="https://twitter.com/#!/gilbertque/status/1097712626535084033" TargetMode="External" /><Relationship Id="rId615" Type="http://schemas.openxmlformats.org/officeDocument/2006/relationships/hyperlink" Target="https://twitter.com/#!/rad_reza/status/1097643768633745408" TargetMode="External" /><Relationship Id="rId616" Type="http://schemas.openxmlformats.org/officeDocument/2006/relationships/hyperlink" Target="https://twitter.com/#!/rad_reza/status/1097644047630356481" TargetMode="External" /><Relationship Id="rId617" Type="http://schemas.openxmlformats.org/officeDocument/2006/relationships/hyperlink" Target="https://twitter.com/#!/rad_reza/status/1097644166731821057" TargetMode="External" /><Relationship Id="rId618" Type="http://schemas.openxmlformats.org/officeDocument/2006/relationships/hyperlink" Target="https://twitter.com/#!/rad_reza/status/1097644267802001408" TargetMode="External" /><Relationship Id="rId619" Type="http://schemas.openxmlformats.org/officeDocument/2006/relationships/hyperlink" Target="https://twitter.com/#!/leila_etaati/status/1097021909026299904" TargetMode="External" /><Relationship Id="rId620" Type="http://schemas.openxmlformats.org/officeDocument/2006/relationships/hyperlink" Target="https://twitter.com/#!/leila_etaati/status/1097582813497372672" TargetMode="External" /><Relationship Id="rId621" Type="http://schemas.openxmlformats.org/officeDocument/2006/relationships/hyperlink" Target="https://twitter.com/#!/leila_etaati/status/1097604716027043841" TargetMode="External" /><Relationship Id="rId622" Type="http://schemas.openxmlformats.org/officeDocument/2006/relationships/hyperlink" Target="https://twitter.com/#!/the_d_mp/status/1097580119227392000" TargetMode="External" /><Relationship Id="rId623" Type="http://schemas.openxmlformats.org/officeDocument/2006/relationships/hyperlink" Target="https://twitter.com/#!/rad_reza/status/1097643746143854592" TargetMode="External" /><Relationship Id="rId624" Type="http://schemas.openxmlformats.org/officeDocument/2006/relationships/hyperlink" Target="https://twitter.com/#!/rad_reza/status/1097644110620454912" TargetMode="External" /><Relationship Id="rId625" Type="http://schemas.openxmlformats.org/officeDocument/2006/relationships/hyperlink" Target="https://twitter.com/#!/rad_reza/status/1097644124029644800" TargetMode="External" /><Relationship Id="rId626" Type="http://schemas.openxmlformats.org/officeDocument/2006/relationships/hyperlink" Target="https://twitter.com/#!/rad_reza/status/1097644186696728577" TargetMode="External" /><Relationship Id="rId627" Type="http://schemas.openxmlformats.org/officeDocument/2006/relationships/hyperlink" Target="https://twitter.com/#!/rad_reza/status/1097644220616105984" TargetMode="External" /><Relationship Id="rId628" Type="http://schemas.openxmlformats.org/officeDocument/2006/relationships/hyperlink" Target="https://twitter.com/#!/rad_reza/status/1097644296704937984" TargetMode="External" /><Relationship Id="rId629" Type="http://schemas.openxmlformats.org/officeDocument/2006/relationships/hyperlink" Target="https://twitter.com/#!/rad_reza/status/1097698005577154560" TargetMode="External" /><Relationship Id="rId630" Type="http://schemas.openxmlformats.org/officeDocument/2006/relationships/hyperlink" Target="https://twitter.com/#!/rad_reza/status/1097739260738789377" TargetMode="External" /><Relationship Id="rId631" Type="http://schemas.openxmlformats.org/officeDocument/2006/relationships/hyperlink" Target="https://twitter.com/#!/indupriya9/status/1097579550081335296" TargetMode="External" /><Relationship Id="rId632" Type="http://schemas.openxmlformats.org/officeDocument/2006/relationships/hyperlink" Target="https://twitter.com/#!/indupriya9/status/1097579550081335296" TargetMode="External" /><Relationship Id="rId633" Type="http://schemas.openxmlformats.org/officeDocument/2006/relationships/hyperlink" Target="https://twitter.com/#!/indupriya9/status/1097579550081335296" TargetMode="External" /><Relationship Id="rId634" Type="http://schemas.openxmlformats.org/officeDocument/2006/relationships/hyperlink" Target="https://twitter.com/#!/indupriya9/status/1097579550081335296" TargetMode="External" /><Relationship Id="rId635" Type="http://schemas.openxmlformats.org/officeDocument/2006/relationships/hyperlink" Target="https://twitter.com/#!/indupriya9/status/1097583681630171136" TargetMode="External" /><Relationship Id="rId636" Type="http://schemas.openxmlformats.org/officeDocument/2006/relationships/hyperlink" Target="https://twitter.com/#!/indupriya9/status/1097583681630171136" TargetMode="External" /><Relationship Id="rId637" Type="http://schemas.openxmlformats.org/officeDocument/2006/relationships/hyperlink" Target="https://twitter.com/#!/indupriya9/status/1097584551990198272" TargetMode="External" /><Relationship Id="rId638" Type="http://schemas.openxmlformats.org/officeDocument/2006/relationships/hyperlink" Target="https://twitter.com/#!/indupriya9/status/1097584551990198272" TargetMode="External" /><Relationship Id="rId639" Type="http://schemas.openxmlformats.org/officeDocument/2006/relationships/hyperlink" Target="https://twitter.com/#!/indupriya9/status/1097590633722654720" TargetMode="External" /><Relationship Id="rId640" Type="http://schemas.openxmlformats.org/officeDocument/2006/relationships/hyperlink" Target="https://twitter.com/#!/indupriya9/status/1097592246159912961" TargetMode="External" /><Relationship Id="rId641" Type="http://schemas.openxmlformats.org/officeDocument/2006/relationships/hyperlink" Target="https://twitter.com/#!/indupriya9/status/1097609345645178881" TargetMode="External" /><Relationship Id="rId642" Type="http://schemas.openxmlformats.org/officeDocument/2006/relationships/hyperlink" Target="https://twitter.com/#!/indupriya9/status/1097632764340273152" TargetMode="External" /><Relationship Id="rId643" Type="http://schemas.openxmlformats.org/officeDocument/2006/relationships/hyperlink" Target="https://twitter.com/#!/indupriya9/status/1097645250720366592" TargetMode="External" /><Relationship Id="rId644" Type="http://schemas.openxmlformats.org/officeDocument/2006/relationships/hyperlink" Target="https://twitter.com/#!/indupriya9/status/1097645250720366592" TargetMode="External" /><Relationship Id="rId645" Type="http://schemas.openxmlformats.org/officeDocument/2006/relationships/hyperlink" Target="https://twitter.com/#!/indupriya9/status/1097681808928337920" TargetMode="External" /><Relationship Id="rId646" Type="http://schemas.openxmlformats.org/officeDocument/2006/relationships/hyperlink" Target="https://twitter.com/#!/indupriya9/status/1097919575239213056" TargetMode="External" /><Relationship Id="rId647" Type="http://schemas.openxmlformats.org/officeDocument/2006/relationships/hyperlink" Target="https://twitter.com/#!/indupriya9/status/1097919575239213056" TargetMode="External" /><Relationship Id="rId648" Type="http://schemas.openxmlformats.org/officeDocument/2006/relationships/hyperlink" Target="https://twitter.com/#!/leila_etaati/status/1097579754234867712" TargetMode="External" /><Relationship Id="rId649" Type="http://schemas.openxmlformats.org/officeDocument/2006/relationships/hyperlink" Target="https://twitter.com/#!/leila_etaati/status/1097605918802423809" TargetMode="External" /><Relationship Id="rId650" Type="http://schemas.openxmlformats.org/officeDocument/2006/relationships/hyperlink" Target="https://twitter.com/#!/yana_berkovich/status/1097609104619536385" TargetMode="External" /><Relationship Id="rId651" Type="http://schemas.openxmlformats.org/officeDocument/2006/relationships/hyperlink" Target="https://twitter.com/#!/thestephlocke/status/1095973182849380352" TargetMode="External" /><Relationship Id="rId652" Type="http://schemas.openxmlformats.org/officeDocument/2006/relationships/hyperlink" Target="https://twitter.com/#!/thestephlocke/status/1097584789115129856" TargetMode="External" /><Relationship Id="rId653" Type="http://schemas.openxmlformats.org/officeDocument/2006/relationships/hyperlink" Target="https://twitter.com/#!/thestephlocke/status/1097591163647737856" TargetMode="External" /><Relationship Id="rId654" Type="http://schemas.openxmlformats.org/officeDocument/2006/relationships/hyperlink" Target="https://twitter.com/#!/thestephlocke/status/1097596413385441280" TargetMode="External" /><Relationship Id="rId655" Type="http://schemas.openxmlformats.org/officeDocument/2006/relationships/hyperlink" Target="https://twitter.com/#!/rad_reza/status/1097644097316126720" TargetMode="External" /><Relationship Id="rId656" Type="http://schemas.openxmlformats.org/officeDocument/2006/relationships/hyperlink" Target="https://twitter.com/#!/rad_reza/status/1097644143323406336" TargetMode="External" /><Relationship Id="rId657" Type="http://schemas.openxmlformats.org/officeDocument/2006/relationships/hyperlink" Target="https://twitter.com/#!/rad_reza/status/1097644205684346880" TargetMode="External" /><Relationship Id="rId658" Type="http://schemas.openxmlformats.org/officeDocument/2006/relationships/hyperlink" Target="https://twitter.com/#!/rad_reza/status/1097644280527577088" TargetMode="External" /><Relationship Id="rId659" Type="http://schemas.openxmlformats.org/officeDocument/2006/relationships/hyperlink" Target="https://twitter.com/#!/leila_etaati/status/1097604262526255104" TargetMode="External" /><Relationship Id="rId660" Type="http://schemas.openxmlformats.org/officeDocument/2006/relationships/hyperlink" Target="https://twitter.com/#!/leila_etaati/status/1097606016164802560" TargetMode="External" /><Relationship Id="rId661" Type="http://schemas.openxmlformats.org/officeDocument/2006/relationships/hyperlink" Target="https://twitter.com/#!/the_d_mp/status/1097580119227392000" TargetMode="External" /><Relationship Id="rId662" Type="http://schemas.openxmlformats.org/officeDocument/2006/relationships/hyperlink" Target="https://twitter.com/#!/yana_berkovich/status/1097583594237702144" TargetMode="External" /><Relationship Id="rId663" Type="http://schemas.openxmlformats.org/officeDocument/2006/relationships/hyperlink" Target="https://twitter.com/#!/yana_berkovich/status/1097609104619536385" TargetMode="External" /><Relationship Id="rId664" Type="http://schemas.openxmlformats.org/officeDocument/2006/relationships/hyperlink" Target="https://twitter.com/#!/heidihasting/status/1097244718491025410" TargetMode="External" /><Relationship Id="rId665" Type="http://schemas.openxmlformats.org/officeDocument/2006/relationships/hyperlink" Target="https://twitter.com/#!/rad_reza/status/1097585120326737920" TargetMode="External" /><Relationship Id="rId666" Type="http://schemas.openxmlformats.org/officeDocument/2006/relationships/hyperlink" Target="https://twitter.com/#!/rad_reza/status/1097594140026580993" TargetMode="External" /><Relationship Id="rId667" Type="http://schemas.openxmlformats.org/officeDocument/2006/relationships/hyperlink" Target="https://twitter.com/#!/rad_reza/status/1097644110620454912" TargetMode="External" /><Relationship Id="rId668" Type="http://schemas.openxmlformats.org/officeDocument/2006/relationships/hyperlink" Target="https://twitter.com/#!/rad_reza/status/1097644243986767873" TargetMode="External" /><Relationship Id="rId669" Type="http://schemas.openxmlformats.org/officeDocument/2006/relationships/hyperlink" Target="https://twitter.com/#!/rad_reza/status/1097644267802001408" TargetMode="External" /><Relationship Id="rId670" Type="http://schemas.openxmlformats.org/officeDocument/2006/relationships/hyperlink" Target="https://twitter.com/#!/rad_reza/status/1097644280527577088" TargetMode="External" /><Relationship Id="rId671" Type="http://schemas.openxmlformats.org/officeDocument/2006/relationships/hyperlink" Target="https://twitter.com/#!/rad_reza/status/1097644296704937984" TargetMode="External" /><Relationship Id="rId672" Type="http://schemas.openxmlformats.org/officeDocument/2006/relationships/hyperlink" Target="https://twitter.com/#!/rad_reza/status/1097644335867129856" TargetMode="External" /><Relationship Id="rId673" Type="http://schemas.openxmlformats.org/officeDocument/2006/relationships/hyperlink" Target="https://twitter.com/#!/leila_etaati/status/1097579754234867712" TargetMode="External" /><Relationship Id="rId674" Type="http://schemas.openxmlformats.org/officeDocument/2006/relationships/hyperlink" Target="https://twitter.com/#!/leila_etaati/status/1097605884195233792" TargetMode="External" /><Relationship Id="rId675" Type="http://schemas.openxmlformats.org/officeDocument/2006/relationships/hyperlink" Target="https://twitter.com/#!/leila_etaati/status/1097606016164802560" TargetMode="External" /><Relationship Id="rId676" Type="http://schemas.openxmlformats.org/officeDocument/2006/relationships/hyperlink" Target="https://twitter.com/#!/leila_etaati/status/1097606051988291584" TargetMode="External" /><Relationship Id="rId677" Type="http://schemas.openxmlformats.org/officeDocument/2006/relationships/hyperlink" Target="https://twitter.com/#!/the_d_mp/status/1097580119227392000" TargetMode="External" /><Relationship Id="rId678" Type="http://schemas.openxmlformats.org/officeDocument/2006/relationships/hyperlink" Target="https://twitter.com/#!/yana_berkovich/status/1097577789291544578" TargetMode="External" /><Relationship Id="rId679" Type="http://schemas.openxmlformats.org/officeDocument/2006/relationships/hyperlink" Target="https://twitter.com/#!/ankitpatira/status/1097650813512515585" TargetMode="External" /><Relationship Id="rId680" Type="http://schemas.openxmlformats.org/officeDocument/2006/relationships/hyperlink" Target="https://twitter.com/#!/rad_reza/status/1097585120326737920" TargetMode="External" /><Relationship Id="rId681" Type="http://schemas.openxmlformats.org/officeDocument/2006/relationships/hyperlink" Target="https://twitter.com/#!/rad_reza/status/1097585303026511874" TargetMode="External" /><Relationship Id="rId682" Type="http://schemas.openxmlformats.org/officeDocument/2006/relationships/hyperlink" Target="https://twitter.com/#!/rad_reza/status/1097644267802001408" TargetMode="External" /><Relationship Id="rId683" Type="http://schemas.openxmlformats.org/officeDocument/2006/relationships/hyperlink" Target="https://twitter.com/#!/rad_reza/status/1097644296704937984" TargetMode="External" /><Relationship Id="rId684" Type="http://schemas.openxmlformats.org/officeDocument/2006/relationships/hyperlink" Target="https://twitter.com/#!/rad_reza/status/1097644335867129856" TargetMode="External" /><Relationship Id="rId685" Type="http://schemas.openxmlformats.org/officeDocument/2006/relationships/hyperlink" Target="https://twitter.com/#!/rad_reza/status/1097738857422893056" TargetMode="External" /><Relationship Id="rId686" Type="http://schemas.openxmlformats.org/officeDocument/2006/relationships/hyperlink" Target="https://twitter.com/#!/leila_etaati/status/1097579754234867712" TargetMode="External" /><Relationship Id="rId687" Type="http://schemas.openxmlformats.org/officeDocument/2006/relationships/hyperlink" Target="https://twitter.com/#!/leila_etaati/status/1097582952932753408" TargetMode="External" /><Relationship Id="rId688" Type="http://schemas.openxmlformats.org/officeDocument/2006/relationships/hyperlink" Target="https://twitter.com/#!/leila_etaati/status/1097606051988291584" TargetMode="External" /><Relationship Id="rId689" Type="http://schemas.openxmlformats.org/officeDocument/2006/relationships/hyperlink" Target="https://twitter.com/#!/leila_etaati/status/1097656917755752448" TargetMode="External" /><Relationship Id="rId690" Type="http://schemas.openxmlformats.org/officeDocument/2006/relationships/hyperlink" Target="https://twitter.com/#!/ankitpatira/status/1097032383302230016" TargetMode="External" /><Relationship Id="rId691" Type="http://schemas.openxmlformats.org/officeDocument/2006/relationships/hyperlink" Target="https://twitter.com/#!/ankitpatira/status/1097650813512515585" TargetMode="External" /><Relationship Id="rId692" Type="http://schemas.openxmlformats.org/officeDocument/2006/relationships/hyperlink" Target="https://twitter.com/#!/ankitpatira/status/1097714161797160960" TargetMode="External" /><Relationship Id="rId693" Type="http://schemas.openxmlformats.org/officeDocument/2006/relationships/hyperlink" Target="https://twitter.com/#!/ankitpatira/status/1097714161797160960" TargetMode="External" /><Relationship Id="rId694" Type="http://schemas.openxmlformats.org/officeDocument/2006/relationships/hyperlink" Target="https://twitter.com/#!/rad_reza/status/1097738857422893056" TargetMode="External" /><Relationship Id="rId695" Type="http://schemas.openxmlformats.org/officeDocument/2006/relationships/hyperlink" Target="https://twitter.com/#!/leila_etaati/status/1097656917755752448" TargetMode="External" /><Relationship Id="rId696" Type="http://schemas.openxmlformats.org/officeDocument/2006/relationships/hyperlink" Target="https://twitter.com/#!/the_d_mp/status/1097580119227392000" TargetMode="External" /><Relationship Id="rId697" Type="http://schemas.openxmlformats.org/officeDocument/2006/relationships/hyperlink" Target="https://twitter.com/#!/heidihasting/status/1097638966893801473" TargetMode="External" /><Relationship Id="rId698" Type="http://schemas.openxmlformats.org/officeDocument/2006/relationships/hyperlink" Target="https://twitter.com/#!/rad_reza/status/1097643746143854592" TargetMode="External" /><Relationship Id="rId699" Type="http://schemas.openxmlformats.org/officeDocument/2006/relationships/hyperlink" Target="https://twitter.com/#!/rad_reza/status/1097643826162757632" TargetMode="External" /><Relationship Id="rId700" Type="http://schemas.openxmlformats.org/officeDocument/2006/relationships/hyperlink" Target="https://twitter.com/#!/rad_reza/status/1097644220616105984" TargetMode="External" /><Relationship Id="rId701" Type="http://schemas.openxmlformats.org/officeDocument/2006/relationships/hyperlink" Target="https://twitter.com/#!/leila_etaati/status/1097579754234867712" TargetMode="External" /><Relationship Id="rId702" Type="http://schemas.openxmlformats.org/officeDocument/2006/relationships/hyperlink" Target="https://twitter.com/#!/leila_etaati/status/1097656945400410112" TargetMode="External" /><Relationship Id="rId703" Type="http://schemas.openxmlformats.org/officeDocument/2006/relationships/hyperlink" Target="https://twitter.com/#!/the_d_mp/status/1097580119227392000" TargetMode="External" /><Relationship Id="rId704" Type="http://schemas.openxmlformats.org/officeDocument/2006/relationships/hyperlink" Target="https://twitter.com/#!/rad_reza/status/1097627405907316736" TargetMode="External" /><Relationship Id="rId705" Type="http://schemas.openxmlformats.org/officeDocument/2006/relationships/hyperlink" Target="https://twitter.com/#!/leila_etaati/status/1097741080458493952" TargetMode="External" /><Relationship Id="rId706" Type="http://schemas.openxmlformats.org/officeDocument/2006/relationships/hyperlink" Target="https://twitter.com/#!/manusqlgeek/status/1096526510993793025" TargetMode="External" /><Relationship Id="rId707" Type="http://schemas.openxmlformats.org/officeDocument/2006/relationships/hyperlink" Target="https://twitter.com/#!/rad_reza/status/1097627405907316736" TargetMode="External" /><Relationship Id="rId708" Type="http://schemas.openxmlformats.org/officeDocument/2006/relationships/hyperlink" Target="https://twitter.com/#!/leila_etaati/status/1097741080458493952" TargetMode="External" /><Relationship Id="rId709" Type="http://schemas.openxmlformats.org/officeDocument/2006/relationships/hyperlink" Target="https://twitter.com/#!/heidihasting/status/1097192453914980353" TargetMode="External" /><Relationship Id="rId710" Type="http://schemas.openxmlformats.org/officeDocument/2006/relationships/hyperlink" Target="https://twitter.com/#!/heidihasting/status/1097192860107980805" TargetMode="External" /><Relationship Id="rId711" Type="http://schemas.openxmlformats.org/officeDocument/2006/relationships/hyperlink" Target="https://twitter.com/#!/heidihasting/status/1097193466621132800" TargetMode="External" /><Relationship Id="rId712" Type="http://schemas.openxmlformats.org/officeDocument/2006/relationships/hyperlink" Target="https://twitter.com/#!/heidihasting/status/1097244250260033536" TargetMode="External" /><Relationship Id="rId713" Type="http://schemas.openxmlformats.org/officeDocument/2006/relationships/hyperlink" Target="https://twitter.com/#!/heidihasting/status/1097244250260033536" TargetMode="External" /><Relationship Id="rId714" Type="http://schemas.openxmlformats.org/officeDocument/2006/relationships/hyperlink" Target="https://twitter.com/#!/heidihasting/status/1097244494511009792" TargetMode="External" /><Relationship Id="rId715" Type="http://schemas.openxmlformats.org/officeDocument/2006/relationships/hyperlink" Target="https://twitter.com/#!/heidihasting/status/1097244718491025410" TargetMode="External" /><Relationship Id="rId716" Type="http://schemas.openxmlformats.org/officeDocument/2006/relationships/hyperlink" Target="https://twitter.com/#!/heidihasting/status/1097256837584306177" TargetMode="External" /><Relationship Id="rId717" Type="http://schemas.openxmlformats.org/officeDocument/2006/relationships/hyperlink" Target="https://twitter.com/#!/heidihasting/status/1097583074743701504" TargetMode="External" /><Relationship Id="rId718" Type="http://schemas.openxmlformats.org/officeDocument/2006/relationships/hyperlink" Target="https://twitter.com/#!/heidihasting/status/1097583931203805184" TargetMode="External" /><Relationship Id="rId719" Type="http://schemas.openxmlformats.org/officeDocument/2006/relationships/hyperlink" Target="https://twitter.com/#!/heidihasting/status/1097613987905040384" TargetMode="External" /><Relationship Id="rId720" Type="http://schemas.openxmlformats.org/officeDocument/2006/relationships/hyperlink" Target="https://twitter.com/#!/heidihasting/status/1097638966893801473" TargetMode="External" /><Relationship Id="rId721" Type="http://schemas.openxmlformats.org/officeDocument/2006/relationships/hyperlink" Target="https://twitter.com/#!/heidihasting/status/1097667772895510528" TargetMode="External" /><Relationship Id="rId722" Type="http://schemas.openxmlformats.org/officeDocument/2006/relationships/hyperlink" Target="https://twitter.com/#!/heidihasting/status/1097667772895510528" TargetMode="External" /><Relationship Id="rId723" Type="http://schemas.openxmlformats.org/officeDocument/2006/relationships/hyperlink" Target="https://twitter.com/#!/heidihasting/status/1097697191768936448" TargetMode="External" /><Relationship Id="rId724" Type="http://schemas.openxmlformats.org/officeDocument/2006/relationships/hyperlink" Target="https://twitter.com/#!/rad_reza/status/1097643826162757632" TargetMode="External" /><Relationship Id="rId725" Type="http://schemas.openxmlformats.org/officeDocument/2006/relationships/hyperlink" Target="https://twitter.com/#!/rad_reza/status/1097644078911504385" TargetMode="External" /><Relationship Id="rId726" Type="http://schemas.openxmlformats.org/officeDocument/2006/relationships/hyperlink" Target="https://twitter.com/#!/rad_reza/status/1097644320885096448" TargetMode="External" /><Relationship Id="rId727" Type="http://schemas.openxmlformats.org/officeDocument/2006/relationships/hyperlink" Target="https://twitter.com/#!/rad_reza/status/1097644369673244672" TargetMode="External" /><Relationship Id="rId728" Type="http://schemas.openxmlformats.org/officeDocument/2006/relationships/hyperlink" Target="https://twitter.com/#!/rad_reza/status/1097644473536770048" TargetMode="External" /><Relationship Id="rId729" Type="http://schemas.openxmlformats.org/officeDocument/2006/relationships/hyperlink" Target="https://twitter.com/#!/rad_reza/status/1097644494512578560" TargetMode="External" /><Relationship Id="rId730" Type="http://schemas.openxmlformats.org/officeDocument/2006/relationships/hyperlink" Target="https://twitter.com/#!/rad_reza/status/1097738032868843522" TargetMode="External" /><Relationship Id="rId731" Type="http://schemas.openxmlformats.org/officeDocument/2006/relationships/hyperlink" Target="https://twitter.com/#!/rad_reza/status/1097739215255695360" TargetMode="External" /><Relationship Id="rId732" Type="http://schemas.openxmlformats.org/officeDocument/2006/relationships/hyperlink" Target="https://twitter.com/#!/leila_etaati/status/1097282905049427969" TargetMode="External" /><Relationship Id="rId733" Type="http://schemas.openxmlformats.org/officeDocument/2006/relationships/hyperlink" Target="https://twitter.com/#!/leila_etaati/status/1097421059190448129" TargetMode="External" /><Relationship Id="rId734" Type="http://schemas.openxmlformats.org/officeDocument/2006/relationships/hyperlink" Target="https://twitter.com/#!/leila_etaati/status/1097656945400410112" TargetMode="External" /><Relationship Id="rId735" Type="http://schemas.openxmlformats.org/officeDocument/2006/relationships/hyperlink" Target="https://twitter.com/#!/leila_etaati/status/1097677062972661760" TargetMode="External" /><Relationship Id="rId736" Type="http://schemas.openxmlformats.org/officeDocument/2006/relationships/hyperlink" Target="https://twitter.com/#!/leila_etaati/status/1097697489690406913" TargetMode="External" /><Relationship Id="rId737" Type="http://schemas.openxmlformats.org/officeDocument/2006/relationships/hyperlink" Target="https://twitter.com/#!/leila_etaati/status/1097775150798262272" TargetMode="External" /><Relationship Id="rId738" Type="http://schemas.openxmlformats.org/officeDocument/2006/relationships/hyperlink" Target="https://twitter.com/#!/rad_reza/status/1097585120326737920" TargetMode="External" /><Relationship Id="rId739" Type="http://schemas.openxmlformats.org/officeDocument/2006/relationships/hyperlink" Target="https://twitter.com/#!/rad_reza/status/1097586856454119424" TargetMode="External" /><Relationship Id="rId740" Type="http://schemas.openxmlformats.org/officeDocument/2006/relationships/hyperlink" Target="https://twitter.com/#!/rad_reza/status/1097594140026580993" TargetMode="External" /><Relationship Id="rId741" Type="http://schemas.openxmlformats.org/officeDocument/2006/relationships/hyperlink" Target="https://twitter.com/#!/rad_reza/status/1097627405907316736" TargetMode="External" /><Relationship Id="rId742" Type="http://schemas.openxmlformats.org/officeDocument/2006/relationships/hyperlink" Target="https://twitter.com/#!/rad_reza/status/1097643826162757632" TargetMode="External" /><Relationship Id="rId743" Type="http://schemas.openxmlformats.org/officeDocument/2006/relationships/hyperlink" Target="https://twitter.com/#!/rad_reza/status/1097644078911504385" TargetMode="External" /><Relationship Id="rId744" Type="http://schemas.openxmlformats.org/officeDocument/2006/relationships/hyperlink" Target="https://twitter.com/#!/rad_reza/status/1097644320885096448" TargetMode="External" /><Relationship Id="rId745" Type="http://schemas.openxmlformats.org/officeDocument/2006/relationships/hyperlink" Target="https://twitter.com/#!/rad_reza/status/1097644369673244672" TargetMode="External" /><Relationship Id="rId746" Type="http://schemas.openxmlformats.org/officeDocument/2006/relationships/hyperlink" Target="https://twitter.com/#!/rad_reza/status/1097644473536770048" TargetMode="External" /><Relationship Id="rId747" Type="http://schemas.openxmlformats.org/officeDocument/2006/relationships/hyperlink" Target="https://twitter.com/#!/rad_reza/status/1097644494512578560" TargetMode="External" /><Relationship Id="rId748" Type="http://schemas.openxmlformats.org/officeDocument/2006/relationships/hyperlink" Target="https://twitter.com/#!/rad_reza/status/1097697839122046976" TargetMode="External" /><Relationship Id="rId749" Type="http://schemas.openxmlformats.org/officeDocument/2006/relationships/hyperlink" Target="https://twitter.com/#!/rad_reza/status/1097738032868843522" TargetMode="External" /><Relationship Id="rId750" Type="http://schemas.openxmlformats.org/officeDocument/2006/relationships/hyperlink" Target="https://twitter.com/#!/rad_reza/status/1097738857422893056" TargetMode="External" /><Relationship Id="rId751" Type="http://schemas.openxmlformats.org/officeDocument/2006/relationships/hyperlink" Target="https://twitter.com/#!/rad_reza/status/1097739215255695360" TargetMode="External" /><Relationship Id="rId752" Type="http://schemas.openxmlformats.org/officeDocument/2006/relationships/hyperlink" Target="https://twitter.com/#!/rad_reza/status/1097741433358798848" TargetMode="External" /><Relationship Id="rId753" Type="http://schemas.openxmlformats.org/officeDocument/2006/relationships/hyperlink" Target="https://twitter.com/#!/rad_reza/status/1097913548104032256" TargetMode="External" /><Relationship Id="rId754" Type="http://schemas.openxmlformats.org/officeDocument/2006/relationships/hyperlink" Target="https://twitter.com/#!/leila_etaati/status/1097282905049427969" TargetMode="External" /><Relationship Id="rId755" Type="http://schemas.openxmlformats.org/officeDocument/2006/relationships/hyperlink" Target="https://twitter.com/#!/leila_etaati/status/1097421059190448129" TargetMode="External" /><Relationship Id="rId756" Type="http://schemas.openxmlformats.org/officeDocument/2006/relationships/hyperlink" Target="https://twitter.com/#!/leila_etaati/status/1097588430568009728" TargetMode="External" /><Relationship Id="rId757" Type="http://schemas.openxmlformats.org/officeDocument/2006/relationships/hyperlink" Target="https://twitter.com/#!/leila_etaati/status/1097605884195233792" TargetMode="External" /><Relationship Id="rId758" Type="http://schemas.openxmlformats.org/officeDocument/2006/relationships/hyperlink" Target="https://twitter.com/#!/leila_etaati/status/1097606051988291584" TargetMode="External" /><Relationship Id="rId759" Type="http://schemas.openxmlformats.org/officeDocument/2006/relationships/hyperlink" Target="https://twitter.com/#!/leila_etaati/status/1097656917755752448" TargetMode="External" /><Relationship Id="rId760" Type="http://schemas.openxmlformats.org/officeDocument/2006/relationships/hyperlink" Target="https://twitter.com/#!/leila_etaati/status/1097656945400410112" TargetMode="External" /><Relationship Id="rId761" Type="http://schemas.openxmlformats.org/officeDocument/2006/relationships/hyperlink" Target="https://twitter.com/#!/leila_etaati/status/1097677062972661760" TargetMode="External" /><Relationship Id="rId762" Type="http://schemas.openxmlformats.org/officeDocument/2006/relationships/hyperlink" Target="https://twitter.com/#!/leila_etaati/status/1097697489690406913" TargetMode="External" /><Relationship Id="rId763" Type="http://schemas.openxmlformats.org/officeDocument/2006/relationships/hyperlink" Target="https://twitter.com/#!/leila_etaati/status/1097741080458493952" TargetMode="External" /><Relationship Id="rId764" Type="http://schemas.openxmlformats.org/officeDocument/2006/relationships/hyperlink" Target="https://twitter.com/#!/leila_etaati/status/1097741623868313601" TargetMode="External" /><Relationship Id="rId765" Type="http://schemas.openxmlformats.org/officeDocument/2006/relationships/hyperlink" Target="https://twitter.com/#!/leila_etaati/status/1097775150798262272" TargetMode="External" /><Relationship Id="rId766" Type="http://schemas.openxmlformats.org/officeDocument/2006/relationships/hyperlink" Target="https://twitter.com/#!/leila_etaati/status/1097924572878229504" TargetMode="External" /><Relationship Id="rId767" Type="http://schemas.openxmlformats.org/officeDocument/2006/relationships/hyperlink" Target="https://twitter.com/#!/rad_reza/status/1096220539310419969" TargetMode="External" /><Relationship Id="rId768" Type="http://schemas.openxmlformats.org/officeDocument/2006/relationships/hyperlink" Target="https://twitter.com/#!/rad_reza/status/1097585244209737728" TargetMode="External" /><Relationship Id="rId769" Type="http://schemas.openxmlformats.org/officeDocument/2006/relationships/hyperlink" Target="https://twitter.com/#!/rad_reza/status/1097594140026580993" TargetMode="External" /><Relationship Id="rId770" Type="http://schemas.openxmlformats.org/officeDocument/2006/relationships/hyperlink" Target="https://twitter.com/#!/rad_reza/status/1097644166731821057" TargetMode="External" /><Relationship Id="rId771" Type="http://schemas.openxmlformats.org/officeDocument/2006/relationships/hyperlink" Target="https://twitter.com/#!/rad_reza/status/1097644186696728577" TargetMode="External" /><Relationship Id="rId772" Type="http://schemas.openxmlformats.org/officeDocument/2006/relationships/hyperlink" Target="https://twitter.com/#!/rad_reza/status/1097644494512578560" TargetMode="External" /><Relationship Id="rId773" Type="http://schemas.openxmlformats.org/officeDocument/2006/relationships/hyperlink" Target="https://twitter.com/#!/leila_etaati/status/1097581852125126656" TargetMode="External" /><Relationship Id="rId774" Type="http://schemas.openxmlformats.org/officeDocument/2006/relationships/hyperlink" Target="https://twitter.com/#!/leila_etaati/status/1097582952932753408" TargetMode="External" /><Relationship Id="rId775" Type="http://schemas.openxmlformats.org/officeDocument/2006/relationships/hyperlink" Target="https://twitter.com/#!/leila_etaati/status/1097588430568009728" TargetMode="External" /><Relationship Id="rId776" Type="http://schemas.openxmlformats.org/officeDocument/2006/relationships/hyperlink" Target="https://twitter.com/#!/leila_etaati/status/1097605884195233792" TargetMode="External" /><Relationship Id="rId777" Type="http://schemas.openxmlformats.org/officeDocument/2006/relationships/hyperlink" Target="https://twitter.com/#!/leila_etaati/status/1097606051988291584" TargetMode="External" /><Relationship Id="rId778" Type="http://schemas.openxmlformats.org/officeDocument/2006/relationships/hyperlink" Target="https://twitter.com/#!/leila_etaati/status/1097677062972661760" TargetMode="External" /><Relationship Id="rId779" Type="http://schemas.openxmlformats.org/officeDocument/2006/relationships/hyperlink" Target="https://twitter.com/#!/leila_etaati/status/1097741080458493952" TargetMode="External" /><Relationship Id="rId780" Type="http://schemas.openxmlformats.org/officeDocument/2006/relationships/hyperlink" Target="https://twitter.com/#!/leila_etaati/status/1097741623868313601" TargetMode="External" /><Relationship Id="rId781" Type="http://schemas.openxmlformats.org/officeDocument/2006/relationships/hyperlink" Target="https://twitter.com/#!/leila_etaati/status/1097924572878229504" TargetMode="External" /><Relationship Id="rId782" Type="http://schemas.openxmlformats.org/officeDocument/2006/relationships/hyperlink" Target="https://twitter.com/#!/leila_etaati/status/1096220454543536128" TargetMode="External" /><Relationship Id="rId783" Type="http://schemas.openxmlformats.org/officeDocument/2006/relationships/hyperlink" Target="https://api.twitter.com/1.1/geo/id/2065745efb945be6.json" TargetMode="External" /><Relationship Id="rId784" Type="http://schemas.openxmlformats.org/officeDocument/2006/relationships/hyperlink" Target="https://api.twitter.com/1.1/geo/id/2065745efb945be6.json" TargetMode="External" /><Relationship Id="rId785" Type="http://schemas.openxmlformats.org/officeDocument/2006/relationships/hyperlink" Target="https://api.twitter.com/1.1/geo/id/0022e3c837579650.json" TargetMode="External" /><Relationship Id="rId786" Type="http://schemas.openxmlformats.org/officeDocument/2006/relationships/hyperlink" Target="https://api.twitter.com/1.1/geo/id/2065745efb945be6.json" TargetMode="External" /><Relationship Id="rId787" Type="http://schemas.openxmlformats.org/officeDocument/2006/relationships/hyperlink" Target="https://api.twitter.com/1.1/geo/id/2065745efb945be6.json" TargetMode="External" /><Relationship Id="rId788" Type="http://schemas.openxmlformats.org/officeDocument/2006/relationships/hyperlink" Target="https://api.twitter.com/1.1/geo/id/2065745efb945be6.json" TargetMode="External" /><Relationship Id="rId789" Type="http://schemas.openxmlformats.org/officeDocument/2006/relationships/hyperlink" Target="https://api.twitter.com/1.1/geo/id/2065745efb945be6.json" TargetMode="External" /><Relationship Id="rId790" Type="http://schemas.openxmlformats.org/officeDocument/2006/relationships/hyperlink" Target="https://api.twitter.com/1.1/geo/id/2065745efb945be6.json" TargetMode="External" /><Relationship Id="rId791" Type="http://schemas.openxmlformats.org/officeDocument/2006/relationships/hyperlink" Target="https://api.twitter.com/1.1/geo/id/0022e3c837579650.json" TargetMode="External" /><Relationship Id="rId792" Type="http://schemas.openxmlformats.org/officeDocument/2006/relationships/hyperlink" Target="https://api.twitter.com/1.1/geo/id/0022e3c837579650.json" TargetMode="External" /><Relationship Id="rId793" Type="http://schemas.openxmlformats.org/officeDocument/2006/relationships/hyperlink" Target="https://api.twitter.com/1.1/geo/id/0c0794539055a000.json" TargetMode="External" /><Relationship Id="rId794" Type="http://schemas.openxmlformats.org/officeDocument/2006/relationships/hyperlink" Target="https://api.twitter.com/1.1/geo/id/0022e3c837579650.json" TargetMode="External" /><Relationship Id="rId795" Type="http://schemas.openxmlformats.org/officeDocument/2006/relationships/comments" Target="../comments1.xml" /><Relationship Id="rId796" Type="http://schemas.openxmlformats.org/officeDocument/2006/relationships/vmlDrawing" Target="../drawings/vmlDrawing1.vml" /><Relationship Id="rId797" Type="http://schemas.openxmlformats.org/officeDocument/2006/relationships/table" Target="../tables/table1.xml" /><Relationship Id="rId7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B1PcUeYV" TargetMode="External" /><Relationship Id="rId2" Type="http://schemas.openxmlformats.org/officeDocument/2006/relationships/hyperlink" Target="https://t.co/FV7OwX0Kg4" TargetMode="External" /><Relationship Id="rId3" Type="http://schemas.openxmlformats.org/officeDocument/2006/relationships/hyperlink" Target="https://t.co/04vI817nWb" TargetMode="External" /><Relationship Id="rId4" Type="http://schemas.openxmlformats.org/officeDocument/2006/relationships/hyperlink" Target="https://t.co/WQlbwCi3VE" TargetMode="External" /><Relationship Id="rId5" Type="http://schemas.openxmlformats.org/officeDocument/2006/relationships/hyperlink" Target="https://t.co/CXmeVJrmvD" TargetMode="External" /><Relationship Id="rId6" Type="http://schemas.openxmlformats.org/officeDocument/2006/relationships/hyperlink" Target="http://t.co/pUxWwEJ4o2" TargetMode="External" /><Relationship Id="rId7" Type="http://schemas.openxmlformats.org/officeDocument/2006/relationships/hyperlink" Target="https://t.co/mnW39vaMYS" TargetMode="External" /><Relationship Id="rId8" Type="http://schemas.openxmlformats.org/officeDocument/2006/relationships/hyperlink" Target="https://t.co/c7SSKVW8cR" TargetMode="External" /><Relationship Id="rId9" Type="http://schemas.openxmlformats.org/officeDocument/2006/relationships/hyperlink" Target="https://t.co/meSuixqEUi" TargetMode="External" /><Relationship Id="rId10" Type="http://schemas.openxmlformats.org/officeDocument/2006/relationships/hyperlink" Target="https://t.co/1OZlLyNXYK" TargetMode="External" /><Relationship Id="rId11" Type="http://schemas.openxmlformats.org/officeDocument/2006/relationships/hyperlink" Target="https://t.co/ldUNLL528C" TargetMode="External" /><Relationship Id="rId12" Type="http://schemas.openxmlformats.org/officeDocument/2006/relationships/hyperlink" Target="https://t.co/qm8ZijyFnJ" TargetMode="External" /><Relationship Id="rId13" Type="http://schemas.openxmlformats.org/officeDocument/2006/relationships/hyperlink" Target="https://t.co/FpX7MZUpRF" TargetMode="External" /><Relationship Id="rId14" Type="http://schemas.openxmlformats.org/officeDocument/2006/relationships/hyperlink" Target="http://t.co/rWb39a3W0H" TargetMode="External" /><Relationship Id="rId15" Type="http://schemas.openxmlformats.org/officeDocument/2006/relationships/hyperlink" Target="https://t.co/1TKwAxKdMa" TargetMode="External" /><Relationship Id="rId16" Type="http://schemas.openxmlformats.org/officeDocument/2006/relationships/hyperlink" Target="https://t.co/LmOMx3ifad" TargetMode="External" /><Relationship Id="rId17" Type="http://schemas.openxmlformats.org/officeDocument/2006/relationships/hyperlink" Target="https://t.co/p2x8IklKeQ" TargetMode="External" /><Relationship Id="rId18" Type="http://schemas.openxmlformats.org/officeDocument/2006/relationships/hyperlink" Target="https://t.co/vc0h5QjAg3" TargetMode="External" /><Relationship Id="rId19" Type="http://schemas.openxmlformats.org/officeDocument/2006/relationships/hyperlink" Target="https://t.co/QKg0jEnCNe" TargetMode="External" /><Relationship Id="rId20" Type="http://schemas.openxmlformats.org/officeDocument/2006/relationships/hyperlink" Target="https://t.co/GvAevrhjwA" TargetMode="External" /><Relationship Id="rId21" Type="http://schemas.openxmlformats.org/officeDocument/2006/relationships/hyperlink" Target="https://t.co/k3gwlqktwL" TargetMode="External" /><Relationship Id="rId22" Type="http://schemas.openxmlformats.org/officeDocument/2006/relationships/hyperlink" Target="https://t.co/lR3CDlSeTD" TargetMode="External" /><Relationship Id="rId23" Type="http://schemas.openxmlformats.org/officeDocument/2006/relationships/hyperlink" Target="https://t.co/nwjw3acaeh" TargetMode="External" /><Relationship Id="rId24" Type="http://schemas.openxmlformats.org/officeDocument/2006/relationships/hyperlink" Target="http://t.co/Rve71yz3xk" TargetMode="External" /><Relationship Id="rId25" Type="http://schemas.openxmlformats.org/officeDocument/2006/relationships/hyperlink" Target="https://t.co/LENKdo1Z28" TargetMode="External" /><Relationship Id="rId26" Type="http://schemas.openxmlformats.org/officeDocument/2006/relationships/hyperlink" Target="https://t.co/plR9guGkmS" TargetMode="External" /><Relationship Id="rId27" Type="http://schemas.openxmlformats.org/officeDocument/2006/relationships/hyperlink" Target="https://t.co/syNrN0t1YY" TargetMode="External" /><Relationship Id="rId28" Type="http://schemas.openxmlformats.org/officeDocument/2006/relationships/hyperlink" Target="https://t.co/ioKoTifEhi" TargetMode="External" /><Relationship Id="rId29" Type="http://schemas.openxmlformats.org/officeDocument/2006/relationships/hyperlink" Target="https://t.co/l1m9NVmibw" TargetMode="External" /><Relationship Id="rId30" Type="http://schemas.openxmlformats.org/officeDocument/2006/relationships/hyperlink" Target="https://t.co/bcQWGHXMz3" TargetMode="External" /><Relationship Id="rId31" Type="http://schemas.openxmlformats.org/officeDocument/2006/relationships/hyperlink" Target="https://t.co/3TcEk7ku73" TargetMode="External" /><Relationship Id="rId32" Type="http://schemas.openxmlformats.org/officeDocument/2006/relationships/hyperlink" Target="https://t.co/SoeLx0V77g" TargetMode="External" /><Relationship Id="rId33" Type="http://schemas.openxmlformats.org/officeDocument/2006/relationships/hyperlink" Target="https://t.co/9hdJe1IIzD" TargetMode="External" /><Relationship Id="rId34" Type="http://schemas.openxmlformats.org/officeDocument/2006/relationships/hyperlink" Target="https://t.co/HPAg7Adbxq" TargetMode="External" /><Relationship Id="rId35" Type="http://schemas.openxmlformats.org/officeDocument/2006/relationships/hyperlink" Target="https://t.co/tkRurcam7e" TargetMode="External" /><Relationship Id="rId36" Type="http://schemas.openxmlformats.org/officeDocument/2006/relationships/hyperlink" Target="https://t.co/IrbvGgvdQv" TargetMode="External" /><Relationship Id="rId37" Type="http://schemas.openxmlformats.org/officeDocument/2006/relationships/hyperlink" Target="https://t.co/WdB0ORwhqn" TargetMode="External" /><Relationship Id="rId38" Type="http://schemas.openxmlformats.org/officeDocument/2006/relationships/hyperlink" Target="https://t.co/g3lnmnZ3o2" TargetMode="External" /><Relationship Id="rId39" Type="http://schemas.openxmlformats.org/officeDocument/2006/relationships/hyperlink" Target="https://pbs.twimg.com/profile_banners/1084426115781939200/1549407012" TargetMode="External" /><Relationship Id="rId40" Type="http://schemas.openxmlformats.org/officeDocument/2006/relationships/hyperlink" Target="https://pbs.twimg.com/profile_banners/19281486/1539770580" TargetMode="External" /><Relationship Id="rId41" Type="http://schemas.openxmlformats.org/officeDocument/2006/relationships/hyperlink" Target="https://pbs.twimg.com/profile_banners/2820638401/1550110366" TargetMode="External" /><Relationship Id="rId42" Type="http://schemas.openxmlformats.org/officeDocument/2006/relationships/hyperlink" Target="https://pbs.twimg.com/profile_banners/49065227/1522186815" TargetMode="External" /><Relationship Id="rId43" Type="http://schemas.openxmlformats.org/officeDocument/2006/relationships/hyperlink" Target="https://pbs.twimg.com/profile_banners/17532000/1550289630" TargetMode="External" /><Relationship Id="rId44" Type="http://schemas.openxmlformats.org/officeDocument/2006/relationships/hyperlink" Target="https://pbs.twimg.com/profile_banners/2570651/1459300138" TargetMode="External" /><Relationship Id="rId45" Type="http://schemas.openxmlformats.org/officeDocument/2006/relationships/hyperlink" Target="https://pbs.twimg.com/profile_banners/56476267/1496798941" TargetMode="External" /><Relationship Id="rId46" Type="http://schemas.openxmlformats.org/officeDocument/2006/relationships/hyperlink" Target="https://pbs.twimg.com/profile_banners/374910911/1535419334" TargetMode="External" /><Relationship Id="rId47" Type="http://schemas.openxmlformats.org/officeDocument/2006/relationships/hyperlink" Target="https://pbs.twimg.com/profile_banners/1031935293933400064/1535397336" TargetMode="External" /><Relationship Id="rId48" Type="http://schemas.openxmlformats.org/officeDocument/2006/relationships/hyperlink" Target="https://pbs.twimg.com/profile_banners/177070172/1493797041" TargetMode="External" /><Relationship Id="rId49" Type="http://schemas.openxmlformats.org/officeDocument/2006/relationships/hyperlink" Target="https://pbs.twimg.com/profile_banners/4196618080/1447622573" TargetMode="External" /><Relationship Id="rId50" Type="http://schemas.openxmlformats.org/officeDocument/2006/relationships/hyperlink" Target="https://pbs.twimg.com/profile_banners/187906124/1493051583" TargetMode="External" /><Relationship Id="rId51" Type="http://schemas.openxmlformats.org/officeDocument/2006/relationships/hyperlink" Target="https://pbs.twimg.com/profile_banners/796092285909745664/1478638414" TargetMode="External" /><Relationship Id="rId52" Type="http://schemas.openxmlformats.org/officeDocument/2006/relationships/hyperlink" Target="https://pbs.twimg.com/profile_banners/218379543/1508776388" TargetMode="External" /><Relationship Id="rId53" Type="http://schemas.openxmlformats.org/officeDocument/2006/relationships/hyperlink" Target="https://pbs.twimg.com/profile_banners/205773150/1480465598" TargetMode="External" /><Relationship Id="rId54" Type="http://schemas.openxmlformats.org/officeDocument/2006/relationships/hyperlink" Target="https://pbs.twimg.com/profile_banners/22267844/1406303382" TargetMode="External" /><Relationship Id="rId55" Type="http://schemas.openxmlformats.org/officeDocument/2006/relationships/hyperlink" Target="https://pbs.twimg.com/profile_banners/95962453/1398329508" TargetMode="External" /><Relationship Id="rId56" Type="http://schemas.openxmlformats.org/officeDocument/2006/relationships/hyperlink" Target="https://pbs.twimg.com/profile_banners/316331833/1431495420" TargetMode="External" /><Relationship Id="rId57" Type="http://schemas.openxmlformats.org/officeDocument/2006/relationships/hyperlink" Target="https://pbs.twimg.com/profile_banners/850120671439007746/1522815988" TargetMode="External" /><Relationship Id="rId58" Type="http://schemas.openxmlformats.org/officeDocument/2006/relationships/hyperlink" Target="https://pbs.twimg.com/profile_banners/3169230270/1499036662" TargetMode="External" /><Relationship Id="rId59" Type="http://schemas.openxmlformats.org/officeDocument/2006/relationships/hyperlink" Target="https://pbs.twimg.com/profile_banners/711000475340902400/1525363244" TargetMode="External" /><Relationship Id="rId60" Type="http://schemas.openxmlformats.org/officeDocument/2006/relationships/hyperlink" Target="https://pbs.twimg.com/profile_banners/801004286607912961/1479879947" TargetMode="External" /><Relationship Id="rId61" Type="http://schemas.openxmlformats.org/officeDocument/2006/relationships/hyperlink" Target="https://pbs.twimg.com/profile_banners/1420994827/1535470643" TargetMode="External" /><Relationship Id="rId62" Type="http://schemas.openxmlformats.org/officeDocument/2006/relationships/hyperlink" Target="https://pbs.twimg.com/profile_banners/883964044394151936/1531820392" TargetMode="External" /><Relationship Id="rId63" Type="http://schemas.openxmlformats.org/officeDocument/2006/relationships/hyperlink" Target="https://pbs.twimg.com/profile_banners/25397851/1508966951" TargetMode="External" /><Relationship Id="rId64" Type="http://schemas.openxmlformats.org/officeDocument/2006/relationships/hyperlink" Target="https://pbs.twimg.com/profile_banners/2647072722/1405411539" TargetMode="External" /><Relationship Id="rId65" Type="http://schemas.openxmlformats.org/officeDocument/2006/relationships/hyperlink" Target="https://pbs.twimg.com/profile_banners/926425080032215041/1510030677" TargetMode="External" /><Relationship Id="rId66" Type="http://schemas.openxmlformats.org/officeDocument/2006/relationships/hyperlink" Target="https://pbs.twimg.com/profile_banners/944557063048278016/1539479872" TargetMode="External" /><Relationship Id="rId67" Type="http://schemas.openxmlformats.org/officeDocument/2006/relationships/hyperlink" Target="https://pbs.twimg.com/profile_banners/1038427269037875200/1536467388" TargetMode="External" /><Relationship Id="rId68" Type="http://schemas.openxmlformats.org/officeDocument/2006/relationships/hyperlink" Target="https://pbs.twimg.com/profile_banners/1039171104508534784/1536852674" TargetMode="External" /><Relationship Id="rId69" Type="http://schemas.openxmlformats.org/officeDocument/2006/relationships/hyperlink" Target="https://pbs.twimg.com/profile_banners/1057529581165518850/1540969818" TargetMode="External" /><Relationship Id="rId70" Type="http://schemas.openxmlformats.org/officeDocument/2006/relationships/hyperlink" Target="https://pbs.twimg.com/profile_banners/1049837632866283520/1539136841" TargetMode="External" /><Relationship Id="rId71" Type="http://schemas.openxmlformats.org/officeDocument/2006/relationships/hyperlink" Target="https://pbs.twimg.com/profile_banners/1056142848658071555/1540639942" TargetMode="External" /><Relationship Id="rId72" Type="http://schemas.openxmlformats.org/officeDocument/2006/relationships/hyperlink" Target="https://pbs.twimg.com/profile_banners/983629872365944833/1539245009" TargetMode="External" /><Relationship Id="rId73" Type="http://schemas.openxmlformats.org/officeDocument/2006/relationships/hyperlink" Target="https://pbs.twimg.com/profile_banners/1064108650271309826/1542538859" TargetMode="External" /><Relationship Id="rId74" Type="http://schemas.openxmlformats.org/officeDocument/2006/relationships/hyperlink" Target="https://pbs.twimg.com/profile_banners/1369614565/1545480615" TargetMode="External" /><Relationship Id="rId75" Type="http://schemas.openxmlformats.org/officeDocument/2006/relationships/hyperlink" Target="https://pbs.twimg.com/profile_banners/925785851916795909/1509560728" TargetMode="External" /><Relationship Id="rId76" Type="http://schemas.openxmlformats.org/officeDocument/2006/relationships/hyperlink" Target="https://pbs.twimg.com/profile_banners/3179532960/1437764591" TargetMode="External" /><Relationship Id="rId77" Type="http://schemas.openxmlformats.org/officeDocument/2006/relationships/hyperlink" Target="https://pbs.twimg.com/profile_banners/722190257244889088/1480355086" TargetMode="External" /><Relationship Id="rId78" Type="http://schemas.openxmlformats.org/officeDocument/2006/relationships/hyperlink" Target="https://pbs.twimg.com/profile_banners/37172493/1549889928" TargetMode="External" /><Relationship Id="rId79" Type="http://schemas.openxmlformats.org/officeDocument/2006/relationships/hyperlink" Target="https://pbs.twimg.com/profile_banners/90102103/1486200169"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7/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4/bg.gif"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6/bg.gif" TargetMode="External" /><Relationship Id="rId100" Type="http://schemas.openxmlformats.org/officeDocument/2006/relationships/hyperlink" Target="http://abs.twimg.com/images/themes/theme6/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6/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4/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pbs.twimg.com/profile_images/1084426353192116225/4QviKQ2j_normal.jpg" TargetMode="External" /><Relationship Id="rId127" Type="http://schemas.openxmlformats.org/officeDocument/2006/relationships/hyperlink" Target="http://pbs.twimg.com/profile_images/595818165663334401/9g4EIr5x_normal.png" TargetMode="External" /><Relationship Id="rId128" Type="http://schemas.openxmlformats.org/officeDocument/2006/relationships/hyperlink" Target="http://pbs.twimg.com/profile_images/1066519524092993536/K_0aQX3G_normal.jpg" TargetMode="External" /><Relationship Id="rId129" Type="http://schemas.openxmlformats.org/officeDocument/2006/relationships/hyperlink" Target="http://pbs.twimg.com/profile_images/1005202884030619650/z_O41cmL_normal.jpg" TargetMode="External" /><Relationship Id="rId130" Type="http://schemas.openxmlformats.org/officeDocument/2006/relationships/hyperlink" Target="http://pbs.twimg.com/profile_images/694280393411801088/47zejL4J_normal.jpg" TargetMode="External" /><Relationship Id="rId131" Type="http://schemas.openxmlformats.org/officeDocument/2006/relationships/hyperlink" Target="http://pbs.twimg.com/profile_images/977679239351697409/9E0V8HXP_normal.jpg" TargetMode="External" /><Relationship Id="rId132" Type="http://schemas.openxmlformats.org/officeDocument/2006/relationships/hyperlink" Target="http://pbs.twimg.com/profile_images/30464162/Chuck_normal.jpg" TargetMode="External" /><Relationship Id="rId133" Type="http://schemas.openxmlformats.org/officeDocument/2006/relationships/hyperlink" Target="http://pbs.twimg.com/profile_images/872262437105393664/L_TECZlr_normal.jpg" TargetMode="External" /><Relationship Id="rId134" Type="http://schemas.openxmlformats.org/officeDocument/2006/relationships/hyperlink" Target="http://pbs.twimg.com/profile_images/880364055516504064/8tc26i3p_normal.jpg" TargetMode="External" /><Relationship Id="rId135" Type="http://schemas.openxmlformats.org/officeDocument/2006/relationships/hyperlink" Target="http://pbs.twimg.com/profile_images/1034166695034855425/wDwxjN9y_normal.jpg" TargetMode="External" /><Relationship Id="rId136" Type="http://schemas.openxmlformats.org/officeDocument/2006/relationships/hyperlink" Target="http://pbs.twimg.com/profile_images/859672020174258176/BOn1JD5h_normal.jpg" TargetMode="External" /><Relationship Id="rId137" Type="http://schemas.openxmlformats.org/officeDocument/2006/relationships/hyperlink" Target="http://pbs.twimg.com/profile_images/913441544392331265/vYNCXJ2T_normal.jpg" TargetMode="External" /><Relationship Id="rId138" Type="http://schemas.openxmlformats.org/officeDocument/2006/relationships/hyperlink" Target="http://pbs.twimg.com/profile_images/738489841889992705/cip00uvS_normal.jpg" TargetMode="External" /><Relationship Id="rId139" Type="http://schemas.openxmlformats.org/officeDocument/2006/relationships/hyperlink" Target="http://pbs.twimg.com/profile_images/796092909627973632/aU0pc9sr_normal.jpg" TargetMode="External" /><Relationship Id="rId140" Type="http://schemas.openxmlformats.org/officeDocument/2006/relationships/hyperlink" Target="http://pbs.twimg.com/profile_images/969331682179502081/vYy7er_C_normal.jpg" TargetMode="External" /><Relationship Id="rId141" Type="http://schemas.openxmlformats.org/officeDocument/2006/relationships/hyperlink" Target="http://pbs.twimg.com/profile_images/864493966305091584/s7MCDRTP_normal.jpg" TargetMode="External" /><Relationship Id="rId142" Type="http://schemas.openxmlformats.org/officeDocument/2006/relationships/hyperlink" Target="http://pbs.twimg.com/profile_images/576855248792199169/Tp5yQJp-_normal.jpeg" TargetMode="External" /><Relationship Id="rId143" Type="http://schemas.openxmlformats.org/officeDocument/2006/relationships/hyperlink" Target="http://pbs.twimg.com/profile_images/378800000725388829/10e06b03de99b7bd33c2757dba9863d0_normal.jpeg" TargetMode="External" /><Relationship Id="rId144" Type="http://schemas.openxmlformats.org/officeDocument/2006/relationships/hyperlink" Target="http://pbs.twimg.com/profile_images/1404245782/igeek_normal.jpg" TargetMode="External" /><Relationship Id="rId145" Type="http://schemas.openxmlformats.org/officeDocument/2006/relationships/hyperlink" Target="http://pbs.twimg.com/profile_images/1015688750263762944/DrF7aFJ5_normal.jpg" TargetMode="External" /><Relationship Id="rId146" Type="http://schemas.openxmlformats.org/officeDocument/2006/relationships/hyperlink" Target="http://pbs.twimg.com/profile_images/769405810157813760/6wsR1j_9_normal.jpg" TargetMode="External" /><Relationship Id="rId147" Type="http://schemas.openxmlformats.org/officeDocument/2006/relationships/hyperlink" Target="http://pbs.twimg.com/profile_images/825541648721416192/lotHEgaJ_normal.jpg" TargetMode="External" /><Relationship Id="rId148" Type="http://schemas.openxmlformats.org/officeDocument/2006/relationships/hyperlink" Target="http://pbs.twimg.com/profile_images/986397598071144448/BAWZxEiS_normal.jpg" TargetMode="External" /><Relationship Id="rId149" Type="http://schemas.openxmlformats.org/officeDocument/2006/relationships/hyperlink" Target="http://pbs.twimg.com/profile_images/428079463125880832/kJBWn6Ms_normal.jpeg" TargetMode="External" /><Relationship Id="rId150" Type="http://schemas.openxmlformats.org/officeDocument/2006/relationships/hyperlink" Target="http://pbs.twimg.com/profile_images/998946821664751616/xnu1YSF7_normal.jpg" TargetMode="External" /><Relationship Id="rId151" Type="http://schemas.openxmlformats.org/officeDocument/2006/relationships/hyperlink" Target="http://pbs.twimg.com/profile_images/862918616865316864/gfJe2Dgp_normal.jpg" TargetMode="External" /><Relationship Id="rId152" Type="http://schemas.openxmlformats.org/officeDocument/2006/relationships/hyperlink" Target="http://pbs.twimg.com/profile_images/801299316245757952/wXmbBHpu_normal.jpg" TargetMode="External" /><Relationship Id="rId153" Type="http://schemas.openxmlformats.org/officeDocument/2006/relationships/hyperlink" Target="http://pbs.twimg.com/profile_images/947717628554088448/eexZCnvR_normal.jpg" TargetMode="External" /><Relationship Id="rId154" Type="http://schemas.openxmlformats.org/officeDocument/2006/relationships/hyperlink" Target="http://pbs.twimg.com/profile_images/971335139736346624/37TC7pkq_normal.jpg" TargetMode="External" /><Relationship Id="rId155" Type="http://schemas.openxmlformats.org/officeDocument/2006/relationships/hyperlink" Target="http://pbs.twimg.com/profile_images/1018737645663338496/QWSurfoH_normal.jpg" TargetMode="External" /><Relationship Id="rId156" Type="http://schemas.openxmlformats.org/officeDocument/2006/relationships/hyperlink" Target="http://pbs.twimg.com/profile_images/641130438753304576/ddE1C7yb_normal.jpg" TargetMode="External" /><Relationship Id="rId157" Type="http://schemas.openxmlformats.org/officeDocument/2006/relationships/hyperlink" Target="http://pbs.twimg.com/profile_images/923299690967318528/kS-hsHZo_normal.jpg" TargetMode="External" /><Relationship Id="rId158" Type="http://schemas.openxmlformats.org/officeDocument/2006/relationships/hyperlink" Target="http://pbs.twimg.com/profile_images/488946795225952258/qo0Hsnvd_normal.png" TargetMode="External" /><Relationship Id="rId159" Type="http://schemas.openxmlformats.org/officeDocument/2006/relationships/hyperlink" Target="http://pbs.twimg.com/profile_images/927763415703085056/Ihsebhnd_normal.jpg" TargetMode="External" /><Relationship Id="rId160" Type="http://schemas.openxmlformats.org/officeDocument/2006/relationships/hyperlink" Target="http://pbs.twimg.com/profile_images/1051280585929322496/Jdnq-LdL_normal.jpg" TargetMode="External" /><Relationship Id="rId161" Type="http://schemas.openxmlformats.org/officeDocument/2006/relationships/hyperlink" Target="http://pbs.twimg.com/profile_images/1038645712316026880/xEkpX78h_normal.jpg" TargetMode="External" /><Relationship Id="rId162" Type="http://schemas.openxmlformats.org/officeDocument/2006/relationships/hyperlink" Target="http://pbs.twimg.com/profile_images/1040261728402006016/27yL7aSw_normal.jpg" TargetMode="External" /><Relationship Id="rId163" Type="http://schemas.openxmlformats.org/officeDocument/2006/relationships/hyperlink" Target="http://pbs.twimg.com/profile_images/1057530264753192966/j0hPFTf8_normal.jpg" TargetMode="External" /><Relationship Id="rId164" Type="http://schemas.openxmlformats.org/officeDocument/2006/relationships/hyperlink" Target="http://pbs.twimg.com/profile_images/1049842232189116416/J3DXMGTe_normal.jpg" TargetMode="External" /><Relationship Id="rId165" Type="http://schemas.openxmlformats.org/officeDocument/2006/relationships/hyperlink" Target="http://pbs.twimg.com/profile_images/1056146642376650752/xolx6ByK_normal.jpg" TargetMode="External" /><Relationship Id="rId166" Type="http://schemas.openxmlformats.org/officeDocument/2006/relationships/hyperlink" Target="http://pbs.twimg.com/profile_images/1050295525742792704/1mFbJ8EN_normal.jpg" TargetMode="External" /><Relationship Id="rId167" Type="http://schemas.openxmlformats.org/officeDocument/2006/relationships/hyperlink" Target="http://pbs.twimg.com/profile_images/1076462504002375680/grqsiD9i_normal.jpg" TargetMode="External" /><Relationship Id="rId168" Type="http://schemas.openxmlformats.org/officeDocument/2006/relationships/hyperlink" Target="http://pbs.twimg.com/profile_images/1057797982714806272/37NDLh3a_normal.jpg" TargetMode="External" /><Relationship Id="rId169" Type="http://schemas.openxmlformats.org/officeDocument/2006/relationships/hyperlink" Target="http://pbs.twimg.com/profile_images/504928308291592192/8zNzfTKf_normal.jpeg" TargetMode="External" /><Relationship Id="rId170" Type="http://schemas.openxmlformats.org/officeDocument/2006/relationships/hyperlink" Target="http://pbs.twimg.com/profile_images/458675844697706496/9eRoyxU2_normal.jpeg" TargetMode="External" /><Relationship Id="rId171" Type="http://schemas.openxmlformats.org/officeDocument/2006/relationships/hyperlink" Target="http://pbs.twimg.com/profile_images/925790808103456769/X6m3TwZo_normal.jpg" TargetMode="External" /><Relationship Id="rId172" Type="http://schemas.openxmlformats.org/officeDocument/2006/relationships/hyperlink" Target="http://pbs.twimg.com/profile_images/1089904184088920064/pKechhHy_normal.jpg" TargetMode="External" /><Relationship Id="rId173" Type="http://schemas.openxmlformats.org/officeDocument/2006/relationships/hyperlink" Target="http://pbs.twimg.com/profile_images/874712710054789120/QjRvJtpD_norma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378800000423229865/16ba90636a84d65e96d184630b03867a_normal.jpeg" TargetMode="External" /><Relationship Id="rId176" Type="http://schemas.openxmlformats.org/officeDocument/2006/relationships/hyperlink" Target="http://pbs.twimg.com/profile_images/1046828765282590723/fWGGuLeZ_normal.jpg" TargetMode="External" /><Relationship Id="rId177" Type="http://schemas.openxmlformats.org/officeDocument/2006/relationships/hyperlink" Target="http://pbs.twimg.com/profile_images/870461044128227329/BRGPmB9w_normal.jpg" TargetMode="External" /><Relationship Id="rId178" Type="http://schemas.openxmlformats.org/officeDocument/2006/relationships/hyperlink" Target="http://pbs.twimg.com/profile_images/1032170620023271424/jeHhUR0p_normal.jpg" TargetMode="External" /><Relationship Id="rId179" Type="http://schemas.openxmlformats.org/officeDocument/2006/relationships/hyperlink" Target="http://pbs.twimg.com/profile_images/715460696146751488/09VU6Uuu_normal.jpg" TargetMode="External" /><Relationship Id="rId180" Type="http://schemas.openxmlformats.org/officeDocument/2006/relationships/hyperlink" Target="https://twitter.com/powerbiconsult" TargetMode="External" /><Relationship Id="rId181" Type="http://schemas.openxmlformats.org/officeDocument/2006/relationships/hyperlink" Target="https://twitter.com/gilbertque" TargetMode="External" /><Relationship Id="rId182" Type="http://schemas.openxmlformats.org/officeDocument/2006/relationships/hyperlink" Target="https://twitter.com/tripathiam3" TargetMode="External" /><Relationship Id="rId183" Type="http://schemas.openxmlformats.org/officeDocument/2006/relationships/hyperlink" Target="https://twitter.com/leila_etaati" TargetMode="External" /><Relationship Id="rId184" Type="http://schemas.openxmlformats.org/officeDocument/2006/relationships/hyperlink" Target="https://twitter.com/yana_berkovich" TargetMode="External" /><Relationship Id="rId185" Type="http://schemas.openxmlformats.org/officeDocument/2006/relationships/hyperlink" Target="https://twitter.com/johnnliu" TargetMode="External" /><Relationship Id="rId186" Type="http://schemas.openxmlformats.org/officeDocument/2006/relationships/hyperlink" Target="https://twitter.com/chass" TargetMode="External" /><Relationship Id="rId187" Type="http://schemas.openxmlformats.org/officeDocument/2006/relationships/hyperlink" Target="https://twitter.com/indupriya9" TargetMode="External" /><Relationship Id="rId188" Type="http://schemas.openxmlformats.org/officeDocument/2006/relationships/hyperlink" Target="https://twitter.com/rad_reza" TargetMode="External" /><Relationship Id="rId189" Type="http://schemas.openxmlformats.org/officeDocument/2006/relationships/hyperlink" Target="https://twitter.com/galwaypowerbi" TargetMode="External" /><Relationship Id="rId190" Type="http://schemas.openxmlformats.org/officeDocument/2006/relationships/hyperlink" Target="https://twitter.com/thehybriddba" TargetMode="External" /><Relationship Id="rId191" Type="http://schemas.openxmlformats.org/officeDocument/2006/relationships/hyperlink" Target="https://twitter.com/sqlnathan" TargetMode="External" /><Relationship Id="rId192" Type="http://schemas.openxmlformats.org/officeDocument/2006/relationships/hyperlink" Target="https://twitter.com/timextender" TargetMode="External" /><Relationship Id="rId193" Type="http://schemas.openxmlformats.org/officeDocument/2006/relationships/hyperlink" Target="https://twitter.com/difinityconf" TargetMode="External" /><Relationship Id="rId194" Type="http://schemas.openxmlformats.org/officeDocument/2006/relationships/hyperlink" Target="https://twitter.com/ashot_" TargetMode="External" /><Relationship Id="rId195" Type="http://schemas.openxmlformats.org/officeDocument/2006/relationships/hyperlink" Target="https://twitter.com/sqlmelody" TargetMode="External" /><Relationship Id="rId196" Type="http://schemas.openxmlformats.org/officeDocument/2006/relationships/hyperlink" Target="https://twitter.com/kpuls" TargetMode="External" /><Relationship Id="rId197" Type="http://schemas.openxmlformats.org/officeDocument/2006/relationships/hyperlink" Target="https://twitter.com/simonmarling" TargetMode="External" /><Relationship Id="rId198" Type="http://schemas.openxmlformats.org/officeDocument/2006/relationships/hyperlink" Target="https://twitter.com/gamergeeknews" TargetMode="External" /><Relationship Id="rId199" Type="http://schemas.openxmlformats.org/officeDocument/2006/relationships/hyperlink" Target="https://twitter.com/vivek_patel_pbi" TargetMode="External" /><Relationship Id="rId200" Type="http://schemas.openxmlformats.org/officeDocument/2006/relationships/hyperlink" Target="https://twitter.com/exceleratorbi" TargetMode="External" /><Relationship Id="rId201" Type="http://schemas.openxmlformats.org/officeDocument/2006/relationships/hyperlink" Target="https://twitter.com/cbryden" TargetMode="External" /><Relationship Id="rId202" Type="http://schemas.openxmlformats.org/officeDocument/2006/relationships/hyperlink" Target="https://twitter.com/warwick_rudd" TargetMode="External" /><Relationship Id="rId203" Type="http://schemas.openxmlformats.org/officeDocument/2006/relationships/hyperlink" Target="https://twitter.com/eddybray73" TargetMode="External" /><Relationship Id="rId204" Type="http://schemas.openxmlformats.org/officeDocument/2006/relationships/hyperlink" Target="https://twitter.com/msarozz" TargetMode="External" /><Relationship Id="rId205" Type="http://schemas.openxmlformats.org/officeDocument/2006/relationships/hyperlink" Target="https://twitter.com/ankitpatira" TargetMode="External" /><Relationship Id="rId206" Type="http://schemas.openxmlformats.org/officeDocument/2006/relationships/hyperlink" Target="https://twitter.com/techtalkcorner" TargetMode="External" /><Relationship Id="rId207" Type="http://schemas.openxmlformats.org/officeDocument/2006/relationships/hyperlink" Target="https://twitter.com/datatrek0" TargetMode="External" /><Relationship Id="rId208" Type="http://schemas.openxmlformats.org/officeDocument/2006/relationships/hyperlink" Target="https://twitter.com/thestephlocke" TargetMode="External" /><Relationship Id="rId209" Type="http://schemas.openxmlformats.org/officeDocument/2006/relationships/hyperlink" Target="https://twitter.com/cbeboys24" TargetMode="External" /><Relationship Id="rId210" Type="http://schemas.openxmlformats.org/officeDocument/2006/relationships/hyperlink" Target="https://twitter.com/heidihasting" TargetMode="External" /><Relationship Id="rId211" Type="http://schemas.openxmlformats.org/officeDocument/2006/relationships/hyperlink" Target="https://twitter.com/cordisauckland_" TargetMode="External" /><Relationship Id="rId212" Type="http://schemas.openxmlformats.org/officeDocument/2006/relationships/hyperlink" Target="https://twitter.com/sqlmc" TargetMode="External" /><Relationship Id="rId213" Type="http://schemas.openxmlformats.org/officeDocument/2006/relationships/hyperlink" Target="https://twitter.com/barronhorse" TargetMode="External" /><Relationship Id="rId214" Type="http://schemas.openxmlformats.org/officeDocument/2006/relationships/hyperlink" Target="https://twitter.com/tribute_fashion" TargetMode="External" /><Relationship Id="rId215" Type="http://schemas.openxmlformats.org/officeDocument/2006/relationships/hyperlink" Target="https://twitter.com/cruiser_bike" TargetMode="External" /><Relationship Id="rId216" Type="http://schemas.openxmlformats.org/officeDocument/2006/relationships/hyperlink" Target="https://twitter.com/bettybirdlovers" TargetMode="External" /><Relationship Id="rId217" Type="http://schemas.openxmlformats.org/officeDocument/2006/relationships/hyperlink" Target="https://twitter.com/firefig98670603" TargetMode="External" /><Relationship Id="rId218" Type="http://schemas.openxmlformats.org/officeDocument/2006/relationships/hyperlink" Target="https://twitter.com/jasont209" TargetMode="External" /><Relationship Id="rId219" Type="http://schemas.openxmlformats.org/officeDocument/2006/relationships/hyperlink" Target="https://twitter.com/kidsdrawing2" TargetMode="External" /><Relationship Id="rId220" Type="http://schemas.openxmlformats.org/officeDocument/2006/relationships/hyperlink" Target="https://twitter.com/thechrischua" TargetMode="External" /><Relationship Id="rId221" Type="http://schemas.openxmlformats.org/officeDocument/2006/relationships/hyperlink" Target="https://twitter.com/thecuriousluke" TargetMode="External" /><Relationship Id="rId222" Type="http://schemas.openxmlformats.org/officeDocument/2006/relationships/hyperlink" Target="https://twitter.com/jmjuradodiaz" TargetMode="External" /><Relationship Id="rId223" Type="http://schemas.openxmlformats.org/officeDocument/2006/relationships/hyperlink" Target="https://twitter.com/rquintino" TargetMode="External" /><Relationship Id="rId224" Type="http://schemas.openxmlformats.org/officeDocument/2006/relationships/hyperlink" Target="https://twitter.com/xstodeepak" TargetMode="External" /><Relationship Id="rId225" Type="http://schemas.openxmlformats.org/officeDocument/2006/relationships/hyperlink" Target="https://twitter.com/azuredatastudio" TargetMode="External" /><Relationship Id="rId226" Type="http://schemas.openxmlformats.org/officeDocument/2006/relationships/hyperlink" Target="https://twitter.com/powerbi" TargetMode="External" /><Relationship Id="rId227" Type="http://schemas.openxmlformats.org/officeDocument/2006/relationships/hyperlink" Target="https://twitter.com/microsoftflow" TargetMode="External" /><Relationship Id="rId228" Type="http://schemas.openxmlformats.org/officeDocument/2006/relationships/hyperlink" Target="https://twitter.com/microsoftforms" TargetMode="External" /><Relationship Id="rId229" Type="http://schemas.openxmlformats.org/officeDocument/2006/relationships/hyperlink" Target="https://twitter.com/padi_q" TargetMode="External" /><Relationship Id="rId230" Type="http://schemas.openxmlformats.org/officeDocument/2006/relationships/hyperlink" Target="https://twitter.com/a_bansal" TargetMode="External" /><Relationship Id="rId231" Type="http://schemas.openxmlformats.org/officeDocument/2006/relationships/hyperlink" Target="https://twitter.com/shantha05" TargetMode="External" /><Relationship Id="rId232" Type="http://schemas.openxmlformats.org/officeDocument/2006/relationships/hyperlink" Target="https://twitter.com/manusqlgeek" TargetMode="External" /><Relationship Id="rId233" Type="http://schemas.openxmlformats.org/officeDocument/2006/relationships/hyperlink" Target="https://twitter.com/the_d_mp" TargetMode="External" /><Relationship Id="rId234" Type="http://schemas.openxmlformats.org/officeDocument/2006/relationships/comments" Target="../comments2.xml" /><Relationship Id="rId235" Type="http://schemas.openxmlformats.org/officeDocument/2006/relationships/vmlDrawing" Target="../drawings/vmlDrawing2.vml" /><Relationship Id="rId236" Type="http://schemas.openxmlformats.org/officeDocument/2006/relationships/table" Target="../tables/table2.xml" /><Relationship Id="rId237" Type="http://schemas.openxmlformats.org/officeDocument/2006/relationships/drawing" Target="../drawings/drawing1.xml" /><Relationship Id="rId2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DifinityConf/status/1095845348889821185" TargetMode="External" /><Relationship Id="rId2" Type="http://schemas.openxmlformats.org/officeDocument/2006/relationships/hyperlink" Target="https://twitter.com/DifinityConf/status/1094718022084947968" TargetMode="External" /><Relationship Id="rId3" Type="http://schemas.openxmlformats.org/officeDocument/2006/relationships/hyperlink" Target="https://twitter.com/DifinityConf/status/1096227930341064705" TargetMode="External" /><Relationship Id="rId4" Type="http://schemas.openxmlformats.org/officeDocument/2006/relationships/hyperlink" Target="https://twitter.com/sqlmelody/status/1097587772662079488" TargetMode="External" /><Relationship Id="rId5" Type="http://schemas.openxmlformats.org/officeDocument/2006/relationships/hyperlink" Target="https://twitter.com/marc_smith/status/1097533449080991744" TargetMode="External" /><Relationship Id="rId6" Type="http://schemas.openxmlformats.org/officeDocument/2006/relationships/hyperlink" Target="http://difinity.co.nz/?utm_campaign=Events&amp;utm_content=84890501&amp;utm_medium=social&amp;utm_source=twitter&amp;hss_channel=tw-187906124" TargetMode="External" /><Relationship Id="rId7" Type="http://schemas.openxmlformats.org/officeDocument/2006/relationships/hyperlink" Target="http://difinity.co.nz/?utm_campaign=Events&amp;utm_content=84890500&amp;utm_medium=social&amp;utm_source=twitter&amp;hss_channel=tw-187906124" TargetMode="External" /><Relationship Id="rId8" Type="http://schemas.openxmlformats.org/officeDocument/2006/relationships/hyperlink" Target="https://twitter.com/DifinityConf/status/1095845348889821185" TargetMode="External" /><Relationship Id="rId9" Type="http://schemas.openxmlformats.org/officeDocument/2006/relationships/hyperlink" Target="http://difinity.co.nz/?utm_campaign=Events&amp;utm_content=84890501&amp;utm_medium=social&amp;utm_source=twitter&amp;hss_channel=tw-187906124" TargetMode="External" /><Relationship Id="rId10" Type="http://schemas.openxmlformats.org/officeDocument/2006/relationships/hyperlink" Target="http://difinity.co.nz/?utm_campaign=Events&amp;utm_content=84890500&amp;utm_medium=social&amp;utm_source=twitter&amp;hss_channel=tw-187906124" TargetMode="External" /><Relationship Id="rId11" Type="http://schemas.openxmlformats.org/officeDocument/2006/relationships/hyperlink" Target="https://twitter.com/DifinityConf/status/1096227930341064705" TargetMode="External" /><Relationship Id="rId12" Type="http://schemas.openxmlformats.org/officeDocument/2006/relationships/hyperlink" Target="https://twitter.com/DifinityConf/status/1095845348889821185" TargetMode="External" /><Relationship Id="rId13" Type="http://schemas.openxmlformats.org/officeDocument/2006/relationships/hyperlink" Target="https://twitter.com/DifinityConf/status/1094718022084947968" TargetMode="External" /><Relationship Id="rId14" Type="http://schemas.openxmlformats.org/officeDocument/2006/relationships/hyperlink" Target="https://twitter.com/sqlmelody/status/1097587772662079488" TargetMode="External" /><Relationship Id="rId15" Type="http://schemas.openxmlformats.org/officeDocument/2006/relationships/hyperlink" Target="https://twitter.com/marc_smith/status/1097533449080991744" TargetMode="Externa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 Id="rId2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1270</v>
      </c>
      <c r="BB2" s="13" t="s">
        <v>1284</v>
      </c>
      <c r="BC2" s="13" t="s">
        <v>1285</v>
      </c>
      <c r="BD2" s="118" t="s">
        <v>1782</v>
      </c>
      <c r="BE2" s="118" t="s">
        <v>1783</v>
      </c>
      <c r="BF2" s="118" t="s">
        <v>1784</v>
      </c>
      <c r="BG2" s="118" t="s">
        <v>1785</v>
      </c>
      <c r="BH2" s="118" t="s">
        <v>1786</v>
      </c>
      <c r="BI2" s="118" t="s">
        <v>1787</v>
      </c>
      <c r="BJ2" s="118" t="s">
        <v>1788</v>
      </c>
      <c r="BK2" s="118" t="s">
        <v>1789</v>
      </c>
      <c r="BL2" s="118" t="s">
        <v>1790</v>
      </c>
    </row>
    <row r="3" spans="1:64" ht="15" customHeight="1">
      <c r="A3" s="64" t="s">
        <v>212</v>
      </c>
      <c r="B3" s="64" t="s">
        <v>240</v>
      </c>
      <c r="C3" s="65" t="s">
        <v>1795</v>
      </c>
      <c r="D3" s="66">
        <v>3</v>
      </c>
      <c r="E3" s="67" t="s">
        <v>132</v>
      </c>
      <c r="F3" s="68">
        <v>32</v>
      </c>
      <c r="G3" s="65"/>
      <c r="H3" s="69"/>
      <c r="I3" s="70"/>
      <c r="J3" s="70"/>
      <c r="K3" s="34" t="s">
        <v>65</v>
      </c>
      <c r="L3" s="71">
        <v>3</v>
      </c>
      <c r="M3" s="71"/>
      <c r="N3" s="72"/>
      <c r="O3" s="78" t="s">
        <v>266</v>
      </c>
      <c r="P3" s="80">
        <v>43513.69081018519</v>
      </c>
      <c r="Q3" s="78" t="s">
        <v>268</v>
      </c>
      <c r="R3" s="78"/>
      <c r="S3" s="78"/>
      <c r="T3" s="78" t="s">
        <v>390</v>
      </c>
      <c r="U3" s="78"/>
      <c r="V3" s="83" t="s">
        <v>463</v>
      </c>
      <c r="W3" s="80">
        <v>43513.69081018519</v>
      </c>
      <c r="X3" s="83" t="s">
        <v>483</v>
      </c>
      <c r="Y3" s="78"/>
      <c r="Z3" s="78"/>
      <c r="AA3" s="84" t="s">
        <v>638</v>
      </c>
      <c r="AB3" s="78"/>
      <c r="AC3" s="78" t="b">
        <v>0</v>
      </c>
      <c r="AD3" s="78">
        <v>0</v>
      </c>
      <c r="AE3" s="84" t="s">
        <v>793</v>
      </c>
      <c r="AF3" s="78" t="b">
        <v>0</v>
      </c>
      <c r="AG3" s="78" t="s">
        <v>803</v>
      </c>
      <c r="AH3" s="78"/>
      <c r="AI3" s="84" t="s">
        <v>793</v>
      </c>
      <c r="AJ3" s="78" t="b">
        <v>0</v>
      </c>
      <c r="AK3" s="78">
        <v>4</v>
      </c>
      <c r="AL3" s="84" t="s">
        <v>707</v>
      </c>
      <c r="AM3" s="78" t="s">
        <v>811</v>
      </c>
      <c r="AN3" s="78" t="b">
        <v>0</v>
      </c>
      <c r="AO3" s="84" t="s">
        <v>707</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1</v>
      </c>
      <c r="BE3" s="49">
        <v>4.3478260869565215</v>
      </c>
      <c r="BF3" s="48">
        <v>0</v>
      </c>
      <c r="BG3" s="49">
        <v>0</v>
      </c>
      <c r="BH3" s="48">
        <v>0</v>
      </c>
      <c r="BI3" s="49">
        <v>0</v>
      </c>
      <c r="BJ3" s="48">
        <v>22</v>
      </c>
      <c r="BK3" s="49">
        <v>95.65217391304348</v>
      </c>
      <c r="BL3" s="48">
        <v>23</v>
      </c>
    </row>
    <row r="4" spans="1:64" ht="15" customHeight="1">
      <c r="A4" s="64" t="s">
        <v>213</v>
      </c>
      <c r="B4" s="64" t="s">
        <v>240</v>
      </c>
      <c r="C4" s="65" t="s">
        <v>1795</v>
      </c>
      <c r="D4" s="66">
        <v>3</v>
      </c>
      <c r="E4" s="67" t="s">
        <v>132</v>
      </c>
      <c r="F4" s="68">
        <v>32</v>
      </c>
      <c r="G4" s="65"/>
      <c r="H4" s="69"/>
      <c r="I4" s="70"/>
      <c r="J4" s="70"/>
      <c r="K4" s="34" t="s">
        <v>65</v>
      </c>
      <c r="L4" s="77">
        <v>4</v>
      </c>
      <c r="M4" s="77"/>
      <c r="N4" s="72"/>
      <c r="O4" s="79" t="s">
        <v>266</v>
      </c>
      <c r="P4" s="81">
        <v>43513.58436342593</v>
      </c>
      <c r="Q4" s="79" t="s">
        <v>268</v>
      </c>
      <c r="R4" s="79"/>
      <c r="S4" s="79"/>
      <c r="T4" s="79" t="s">
        <v>390</v>
      </c>
      <c r="U4" s="79"/>
      <c r="V4" s="82" t="s">
        <v>464</v>
      </c>
      <c r="W4" s="81">
        <v>43513.58436342593</v>
      </c>
      <c r="X4" s="82" t="s">
        <v>484</v>
      </c>
      <c r="Y4" s="79"/>
      <c r="Z4" s="79"/>
      <c r="AA4" s="85" t="s">
        <v>639</v>
      </c>
      <c r="AB4" s="79"/>
      <c r="AC4" s="79" t="b">
        <v>0</v>
      </c>
      <c r="AD4" s="79">
        <v>0</v>
      </c>
      <c r="AE4" s="85" t="s">
        <v>793</v>
      </c>
      <c r="AF4" s="79" t="b">
        <v>0</v>
      </c>
      <c r="AG4" s="79" t="s">
        <v>803</v>
      </c>
      <c r="AH4" s="79"/>
      <c r="AI4" s="85" t="s">
        <v>793</v>
      </c>
      <c r="AJ4" s="79" t="b">
        <v>0</v>
      </c>
      <c r="AK4" s="79">
        <v>4</v>
      </c>
      <c r="AL4" s="85" t="s">
        <v>707</v>
      </c>
      <c r="AM4" s="79" t="s">
        <v>812</v>
      </c>
      <c r="AN4" s="79" t="b">
        <v>0</v>
      </c>
      <c r="AO4" s="85" t="s">
        <v>707</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6</v>
      </c>
      <c r="BD4" s="48">
        <v>1</v>
      </c>
      <c r="BE4" s="49">
        <v>4.3478260869565215</v>
      </c>
      <c r="BF4" s="48">
        <v>0</v>
      </c>
      <c r="BG4" s="49">
        <v>0</v>
      </c>
      <c r="BH4" s="48">
        <v>0</v>
      </c>
      <c r="BI4" s="49">
        <v>0</v>
      </c>
      <c r="BJ4" s="48">
        <v>22</v>
      </c>
      <c r="BK4" s="49">
        <v>95.65217391304348</v>
      </c>
      <c r="BL4" s="48">
        <v>23</v>
      </c>
    </row>
    <row r="5" spans="1:64" ht="15">
      <c r="A5" s="64" t="s">
        <v>213</v>
      </c>
      <c r="B5" s="64" t="s">
        <v>249</v>
      </c>
      <c r="C5" s="65" t="s">
        <v>1796</v>
      </c>
      <c r="D5" s="66">
        <v>4</v>
      </c>
      <c r="E5" s="67" t="s">
        <v>136</v>
      </c>
      <c r="F5" s="68">
        <v>30.266666666666666</v>
      </c>
      <c r="G5" s="65"/>
      <c r="H5" s="69"/>
      <c r="I5" s="70"/>
      <c r="J5" s="70"/>
      <c r="K5" s="34" t="s">
        <v>65</v>
      </c>
      <c r="L5" s="77">
        <v>5</v>
      </c>
      <c r="M5" s="77"/>
      <c r="N5" s="72"/>
      <c r="O5" s="79" t="s">
        <v>266</v>
      </c>
      <c r="P5" s="81">
        <v>43513.58466435185</v>
      </c>
      <c r="Q5" s="79" t="s">
        <v>269</v>
      </c>
      <c r="R5" s="79"/>
      <c r="S5" s="79"/>
      <c r="T5" s="79" t="s">
        <v>391</v>
      </c>
      <c r="U5" s="82" t="s">
        <v>412</v>
      </c>
      <c r="V5" s="82" t="s">
        <v>412</v>
      </c>
      <c r="W5" s="81">
        <v>43513.58466435185</v>
      </c>
      <c r="X5" s="82" t="s">
        <v>485</v>
      </c>
      <c r="Y5" s="79"/>
      <c r="Z5" s="79"/>
      <c r="AA5" s="85" t="s">
        <v>640</v>
      </c>
      <c r="AB5" s="79"/>
      <c r="AC5" s="79" t="b">
        <v>0</v>
      </c>
      <c r="AD5" s="79">
        <v>0</v>
      </c>
      <c r="AE5" s="85" t="s">
        <v>793</v>
      </c>
      <c r="AF5" s="79" t="b">
        <v>0</v>
      </c>
      <c r="AG5" s="79" t="s">
        <v>803</v>
      </c>
      <c r="AH5" s="79"/>
      <c r="AI5" s="85" t="s">
        <v>793</v>
      </c>
      <c r="AJ5" s="79" t="b">
        <v>0</v>
      </c>
      <c r="AK5" s="79">
        <v>2</v>
      </c>
      <c r="AL5" s="85" t="s">
        <v>792</v>
      </c>
      <c r="AM5" s="79" t="s">
        <v>812</v>
      </c>
      <c r="AN5" s="79" t="b">
        <v>0</v>
      </c>
      <c r="AO5" s="85" t="s">
        <v>792</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v>2</v>
      </c>
      <c r="BE5" s="49">
        <v>11.764705882352942</v>
      </c>
      <c r="BF5" s="48">
        <v>0</v>
      </c>
      <c r="BG5" s="49">
        <v>0</v>
      </c>
      <c r="BH5" s="48">
        <v>0</v>
      </c>
      <c r="BI5" s="49">
        <v>0</v>
      </c>
      <c r="BJ5" s="48">
        <v>15</v>
      </c>
      <c r="BK5" s="49">
        <v>88.23529411764706</v>
      </c>
      <c r="BL5" s="48">
        <v>17</v>
      </c>
    </row>
    <row r="6" spans="1:64" ht="15">
      <c r="A6" s="64" t="s">
        <v>213</v>
      </c>
      <c r="B6" s="64" t="s">
        <v>249</v>
      </c>
      <c r="C6" s="65" t="s">
        <v>1796</v>
      </c>
      <c r="D6" s="66">
        <v>4</v>
      </c>
      <c r="E6" s="67" t="s">
        <v>136</v>
      </c>
      <c r="F6" s="68">
        <v>30.266666666666666</v>
      </c>
      <c r="G6" s="65"/>
      <c r="H6" s="69"/>
      <c r="I6" s="70"/>
      <c r="J6" s="70"/>
      <c r="K6" s="34" t="s">
        <v>65</v>
      </c>
      <c r="L6" s="77">
        <v>6</v>
      </c>
      <c r="M6" s="77"/>
      <c r="N6" s="72"/>
      <c r="O6" s="79" t="s">
        <v>266</v>
      </c>
      <c r="P6" s="81">
        <v>43514.82063657408</v>
      </c>
      <c r="Q6" s="79" t="s">
        <v>270</v>
      </c>
      <c r="R6" s="79"/>
      <c r="S6" s="79"/>
      <c r="T6" s="79" t="s">
        <v>392</v>
      </c>
      <c r="U6" s="82" t="s">
        <v>413</v>
      </c>
      <c r="V6" s="82" t="s">
        <v>413</v>
      </c>
      <c r="W6" s="81">
        <v>43514.82063657408</v>
      </c>
      <c r="X6" s="82" t="s">
        <v>486</v>
      </c>
      <c r="Y6" s="79"/>
      <c r="Z6" s="79"/>
      <c r="AA6" s="85" t="s">
        <v>641</v>
      </c>
      <c r="AB6" s="79"/>
      <c r="AC6" s="79" t="b">
        <v>0</v>
      </c>
      <c r="AD6" s="79">
        <v>0</v>
      </c>
      <c r="AE6" s="85" t="s">
        <v>793</v>
      </c>
      <c r="AF6" s="79" t="b">
        <v>0</v>
      </c>
      <c r="AG6" s="79" t="s">
        <v>803</v>
      </c>
      <c r="AH6" s="79"/>
      <c r="AI6" s="85" t="s">
        <v>793</v>
      </c>
      <c r="AJ6" s="79" t="b">
        <v>0</v>
      </c>
      <c r="AK6" s="79">
        <v>3</v>
      </c>
      <c r="AL6" s="85" t="s">
        <v>725</v>
      </c>
      <c r="AM6" s="79" t="s">
        <v>813</v>
      </c>
      <c r="AN6" s="79" t="b">
        <v>0</v>
      </c>
      <c r="AO6" s="85" t="s">
        <v>725</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243</v>
      </c>
      <c r="C7" s="65" t="s">
        <v>1796</v>
      </c>
      <c r="D7" s="66">
        <v>4</v>
      </c>
      <c r="E7" s="67" t="s">
        <v>136</v>
      </c>
      <c r="F7" s="68">
        <v>30.266666666666666</v>
      </c>
      <c r="G7" s="65"/>
      <c r="H7" s="69"/>
      <c r="I7" s="70"/>
      <c r="J7" s="70"/>
      <c r="K7" s="34" t="s">
        <v>65</v>
      </c>
      <c r="L7" s="77">
        <v>7</v>
      </c>
      <c r="M7" s="77"/>
      <c r="N7" s="72"/>
      <c r="O7" s="79" t="s">
        <v>266</v>
      </c>
      <c r="P7" s="81">
        <v>43514.82063657408</v>
      </c>
      <c r="Q7" s="79" t="s">
        <v>270</v>
      </c>
      <c r="R7" s="79"/>
      <c r="S7" s="79"/>
      <c r="T7" s="79" t="s">
        <v>392</v>
      </c>
      <c r="U7" s="82" t="s">
        <v>413</v>
      </c>
      <c r="V7" s="82" t="s">
        <v>413</v>
      </c>
      <c r="W7" s="81">
        <v>43514.82063657408</v>
      </c>
      <c r="X7" s="82" t="s">
        <v>486</v>
      </c>
      <c r="Y7" s="79"/>
      <c r="Z7" s="79"/>
      <c r="AA7" s="85" t="s">
        <v>641</v>
      </c>
      <c r="AB7" s="79"/>
      <c r="AC7" s="79" t="b">
        <v>0</v>
      </c>
      <c r="AD7" s="79">
        <v>0</v>
      </c>
      <c r="AE7" s="85" t="s">
        <v>793</v>
      </c>
      <c r="AF7" s="79" t="b">
        <v>0</v>
      </c>
      <c r="AG7" s="79" t="s">
        <v>803</v>
      </c>
      <c r="AH7" s="79"/>
      <c r="AI7" s="85" t="s">
        <v>793</v>
      </c>
      <c r="AJ7" s="79" t="b">
        <v>0</v>
      </c>
      <c r="AK7" s="79">
        <v>3</v>
      </c>
      <c r="AL7" s="85" t="s">
        <v>725</v>
      </c>
      <c r="AM7" s="79" t="s">
        <v>813</v>
      </c>
      <c r="AN7" s="79" t="b">
        <v>0</v>
      </c>
      <c r="AO7" s="85" t="s">
        <v>725</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3</v>
      </c>
      <c r="BD7" s="48"/>
      <c r="BE7" s="49"/>
      <c r="BF7" s="48"/>
      <c r="BG7" s="49"/>
      <c r="BH7" s="48"/>
      <c r="BI7" s="49"/>
      <c r="BJ7" s="48"/>
      <c r="BK7" s="49"/>
      <c r="BL7" s="48"/>
    </row>
    <row r="8" spans="1:64" ht="15">
      <c r="A8" s="64" t="s">
        <v>213</v>
      </c>
      <c r="B8" s="64" t="s">
        <v>254</v>
      </c>
      <c r="C8" s="65" t="s">
        <v>1795</v>
      </c>
      <c r="D8" s="66">
        <v>3</v>
      </c>
      <c r="E8" s="67" t="s">
        <v>132</v>
      </c>
      <c r="F8" s="68">
        <v>32</v>
      </c>
      <c r="G8" s="65"/>
      <c r="H8" s="69"/>
      <c r="I8" s="70"/>
      <c r="J8" s="70"/>
      <c r="K8" s="34" t="s">
        <v>65</v>
      </c>
      <c r="L8" s="77">
        <v>8</v>
      </c>
      <c r="M8" s="77"/>
      <c r="N8" s="72"/>
      <c r="O8" s="79" t="s">
        <v>266</v>
      </c>
      <c r="P8" s="81">
        <v>43514.82063657408</v>
      </c>
      <c r="Q8" s="79" t="s">
        <v>270</v>
      </c>
      <c r="R8" s="79"/>
      <c r="S8" s="79"/>
      <c r="T8" s="79" t="s">
        <v>392</v>
      </c>
      <c r="U8" s="82" t="s">
        <v>413</v>
      </c>
      <c r="V8" s="82" t="s">
        <v>413</v>
      </c>
      <c r="W8" s="81">
        <v>43514.82063657408</v>
      </c>
      <c r="X8" s="82" t="s">
        <v>486</v>
      </c>
      <c r="Y8" s="79"/>
      <c r="Z8" s="79"/>
      <c r="AA8" s="85" t="s">
        <v>641</v>
      </c>
      <c r="AB8" s="79"/>
      <c r="AC8" s="79" t="b">
        <v>0</v>
      </c>
      <c r="AD8" s="79">
        <v>0</v>
      </c>
      <c r="AE8" s="85" t="s">
        <v>793</v>
      </c>
      <c r="AF8" s="79" t="b">
        <v>0</v>
      </c>
      <c r="AG8" s="79" t="s">
        <v>803</v>
      </c>
      <c r="AH8" s="79"/>
      <c r="AI8" s="85" t="s">
        <v>793</v>
      </c>
      <c r="AJ8" s="79" t="b">
        <v>0</v>
      </c>
      <c r="AK8" s="79">
        <v>3</v>
      </c>
      <c r="AL8" s="85" t="s">
        <v>725</v>
      </c>
      <c r="AM8" s="79" t="s">
        <v>813</v>
      </c>
      <c r="AN8" s="79" t="b">
        <v>0</v>
      </c>
      <c r="AO8" s="85" t="s">
        <v>725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213</v>
      </c>
      <c r="B9" s="64" t="s">
        <v>255</v>
      </c>
      <c r="C9" s="65" t="s">
        <v>1795</v>
      </c>
      <c r="D9" s="66">
        <v>3</v>
      </c>
      <c r="E9" s="67" t="s">
        <v>132</v>
      </c>
      <c r="F9" s="68">
        <v>32</v>
      </c>
      <c r="G9" s="65"/>
      <c r="H9" s="69"/>
      <c r="I9" s="70"/>
      <c r="J9" s="70"/>
      <c r="K9" s="34" t="s">
        <v>65</v>
      </c>
      <c r="L9" s="77">
        <v>9</v>
      </c>
      <c r="M9" s="77"/>
      <c r="N9" s="72"/>
      <c r="O9" s="79" t="s">
        <v>266</v>
      </c>
      <c r="P9" s="81">
        <v>43514.82063657408</v>
      </c>
      <c r="Q9" s="79" t="s">
        <v>270</v>
      </c>
      <c r="R9" s="79"/>
      <c r="S9" s="79"/>
      <c r="T9" s="79" t="s">
        <v>392</v>
      </c>
      <c r="U9" s="82" t="s">
        <v>413</v>
      </c>
      <c r="V9" s="82" t="s">
        <v>413</v>
      </c>
      <c r="W9" s="81">
        <v>43514.82063657408</v>
      </c>
      <c r="X9" s="82" t="s">
        <v>486</v>
      </c>
      <c r="Y9" s="79"/>
      <c r="Z9" s="79"/>
      <c r="AA9" s="85" t="s">
        <v>641</v>
      </c>
      <c r="AB9" s="79"/>
      <c r="AC9" s="79" t="b">
        <v>0</v>
      </c>
      <c r="AD9" s="79">
        <v>0</v>
      </c>
      <c r="AE9" s="85" t="s">
        <v>793</v>
      </c>
      <c r="AF9" s="79" t="b">
        <v>0</v>
      </c>
      <c r="AG9" s="79" t="s">
        <v>803</v>
      </c>
      <c r="AH9" s="79"/>
      <c r="AI9" s="85" t="s">
        <v>793</v>
      </c>
      <c r="AJ9" s="79" t="b">
        <v>0</v>
      </c>
      <c r="AK9" s="79">
        <v>3</v>
      </c>
      <c r="AL9" s="85" t="s">
        <v>725</v>
      </c>
      <c r="AM9" s="79" t="s">
        <v>813</v>
      </c>
      <c r="AN9" s="79" t="b">
        <v>0</v>
      </c>
      <c r="AO9" s="85" t="s">
        <v>725</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213</v>
      </c>
      <c r="B10" s="64" t="s">
        <v>245</v>
      </c>
      <c r="C10" s="65" t="s">
        <v>1795</v>
      </c>
      <c r="D10" s="66">
        <v>3</v>
      </c>
      <c r="E10" s="67" t="s">
        <v>132</v>
      </c>
      <c r="F10" s="68">
        <v>32</v>
      </c>
      <c r="G10" s="65"/>
      <c r="H10" s="69"/>
      <c r="I10" s="70"/>
      <c r="J10" s="70"/>
      <c r="K10" s="34" t="s">
        <v>65</v>
      </c>
      <c r="L10" s="77">
        <v>10</v>
      </c>
      <c r="M10" s="77"/>
      <c r="N10" s="72"/>
      <c r="O10" s="79" t="s">
        <v>266</v>
      </c>
      <c r="P10" s="81">
        <v>43514.82063657408</v>
      </c>
      <c r="Q10" s="79" t="s">
        <v>270</v>
      </c>
      <c r="R10" s="79"/>
      <c r="S10" s="79"/>
      <c r="T10" s="79" t="s">
        <v>392</v>
      </c>
      <c r="U10" s="82" t="s">
        <v>413</v>
      </c>
      <c r="V10" s="82" t="s">
        <v>413</v>
      </c>
      <c r="W10" s="81">
        <v>43514.82063657408</v>
      </c>
      <c r="X10" s="82" t="s">
        <v>486</v>
      </c>
      <c r="Y10" s="79"/>
      <c r="Z10" s="79"/>
      <c r="AA10" s="85" t="s">
        <v>641</v>
      </c>
      <c r="AB10" s="79"/>
      <c r="AC10" s="79" t="b">
        <v>0</v>
      </c>
      <c r="AD10" s="79">
        <v>0</v>
      </c>
      <c r="AE10" s="85" t="s">
        <v>793</v>
      </c>
      <c r="AF10" s="79" t="b">
        <v>0</v>
      </c>
      <c r="AG10" s="79" t="s">
        <v>803</v>
      </c>
      <c r="AH10" s="79"/>
      <c r="AI10" s="85" t="s">
        <v>793</v>
      </c>
      <c r="AJ10" s="79" t="b">
        <v>0</v>
      </c>
      <c r="AK10" s="79">
        <v>3</v>
      </c>
      <c r="AL10" s="85" t="s">
        <v>725</v>
      </c>
      <c r="AM10" s="79" t="s">
        <v>813</v>
      </c>
      <c r="AN10" s="79" t="b">
        <v>0</v>
      </c>
      <c r="AO10" s="85" t="s">
        <v>725</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14</v>
      </c>
      <c r="BK10" s="49">
        <v>100</v>
      </c>
      <c r="BL10" s="48">
        <v>14</v>
      </c>
    </row>
    <row r="11" spans="1:64" ht="15">
      <c r="A11" s="64" t="s">
        <v>213</v>
      </c>
      <c r="B11" s="64" t="s">
        <v>241</v>
      </c>
      <c r="C11" s="65" t="s">
        <v>1795</v>
      </c>
      <c r="D11" s="66">
        <v>3</v>
      </c>
      <c r="E11" s="67" t="s">
        <v>132</v>
      </c>
      <c r="F11" s="68">
        <v>32</v>
      </c>
      <c r="G11" s="65"/>
      <c r="H11" s="69"/>
      <c r="I11" s="70"/>
      <c r="J11" s="70"/>
      <c r="K11" s="34" t="s">
        <v>65</v>
      </c>
      <c r="L11" s="77">
        <v>11</v>
      </c>
      <c r="M11" s="77"/>
      <c r="N11" s="72"/>
      <c r="O11" s="79" t="s">
        <v>266</v>
      </c>
      <c r="P11" s="81">
        <v>43514.82099537037</v>
      </c>
      <c r="Q11" s="79" t="s">
        <v>271</v>
      </c>
      <c r="R11" s="79"/>
      <c r="S11" s="79"/>
      <c r="T11" s="79" t="s">
        <v>393</v>
      </c>
      <c r="U11" s="82" t="s">
        <v>414</v>
      </c>
      <c r="V11" s="82" t="s">
        <v>414</v>
      </c>
      <c r="W11" s="81">
        <v>43514.82099537037</v>
      </c>
      <c r="X11" s="82" t="s">
        <v>487</v>
      </c>
      <c r="Y11" s="79"/>
      <c r="Z11" s="79"/>
      <c r="AA11" s="85" t="s">
        <v>642</v>
      </c>
      <c r="AB11" s="79"/>
      <c r="AC11" s="79" t="b">
        <v>0</v>
      </c>
      <c r="AD11" s="79">
        <v>0</v>
      </c>
      <c r="AE11" s="85" t="s">
        <v>793</v>
      </c>
      <c r="AF11" s="79" t="b">
        <v>0</v>
      </c>
      <c r="AG11" s="79" t="s">
        <v>803</v>
      </c>
      <c r="AH11" s="79"/>
      <c r="AI11" s="85" t="s">
        <v>793</v>
      </c>
      <c r="AJ11" s="79" t="b">
        <v>0</v>
      </c>
      <c r="AK11" s="79">
        <v>5</v>
      </c>
      <c r="AL11" s="85" t="s">
        <v>750</v>
      </c>
      <c r="AM11" s="79" t="s">
        <v>813</v>
      </c>
      <c r="AN11" s="79" t="b">
        <v>0</v>
      </c>
      <c r="AO11" s="85" t="s">
        <v>750</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2</v>
      </c>
      <c r="BD11" s="48">
        <v>0</v>
      </c>
      <c r="BE11" s="49">
        <v>0</v>
      </c>
      <c r="BF11" s="48">
        <v>0</v>
      </c>
      <c r="BG11" s="49">
        <v>0</v>
      </c>
      <c r="BH11" s="48">
        <v>0</v>
      </c>
      <c r="BI11" s="49">
        <v>0</v>
      </c>
      <c r="BJ11" s="48">
        <v>16</v>
      </c>
      <c r="BK11" s="49">
        <v>100</v>
      </c>
      <c r="BL11" s="48">
        <v>16</v>
      </c>
    </row>
    <row r="12" spans="1:64" ht="15">
      <c r="A12" s="64" t="s">
        <v>213</v>
      </c>
      <c r="B12" s="64" t="s">
        <v>243</v>
      </c>
      <c r="C12" s="65" t="s">
        <v>1796</v>
      </c>
      <c r="D12" s="66">
        <v>4</v>
      </c>
      <c r="E12" s="67" t="s">
        <v>136</v>
      </c>
      <c r="F12" s="68">
        <v>30.266666666666666</v>
      </c>
      <c r="G12" s="65"/>
      <c r="H12" s="69"/>
      <c r="I12" s="70"/>
      <c r="J12" s="70"/>
      <c r="K12" s="34" t="s">
        <v>65</v>
      </c>
      <c r="L12" s="77">
        <v>12</v>
      </c>
      <c r="M12" s="77"/>
      <c r="N12" s="72"/>
      <c r="O12" s="79" t="s">
        <v>266</v>
      </c>
      <c r="P12" s="81">
        <v>43514.82099537037</v>
      </c>
      <c r="Q12" s="79" t="s">
        <v>271</v>
      </c>
      <c r="R12" s="79"/>
      <c r="S12" s="79"/>
      <c r="T12" s="79" t="s">
        <v>393</v>
      </c>
      <c r="U12" s="82" t="s">
        <v>414</v>
      </c>
      <c r="V12" s="82" t="s">
        <v>414</v>
      </c>
      <c r="W12" s="81">
        <v>43514.82099537037</v>
      </c>
      <c r="X12" s="82" t="s">
        <v>487</v>
      </c>
      <c r="Y12" s="79"/>
      <c r="Z12" s="79"/>
      <c r="AA12" s="85" t="s">
        <v>642</v>
      </c>
      <c r="AB12" s="79"/>
      <c r="AC12" s="79" t="b">
        <v>0</v>
      </c>
      <c r="AD12" s="79">
        <v>0</v>
      </c>
      <c r="AE12" s="85" t="s">
        <v>793</v>
      </c>
      <c r="AF12" s="79" t="b">
        <v>0</v>
      </c>
      <c r="AG12" s="79" t="s">
        <v>803</v>
      </c>
      <c r="AH12" s="79"/>
      <c r="AI12" s="85" t="s">
        <v>793</v>
      </c>
      <c r="AJ12" s="79" t="b">
        <v>0</v>
      </c>
      <c r="AK12" s="79">
        <v>5</v>
      </c>
      <c r="AL12" s="85" t="s">
        <v>750</v>
      </c>
      <c r="AM12" s="79" t="s">
        <v>813</v>
      </c>
      <c r="AN12" s="79" t="b">
        <v>0</v>
      </c>
      <c r="AO12" s="85" t="s">
        <v>750</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3</v>
      </c>
      <c r="BD12" s="48"/>
      <c r="BE12" s="49"/>
      <c r="BF12" s="48"/>
      <c r="BG12" s="49"/>
      <c r="BH12" s="48"/>
      <c r="BI12" s="49"/>
      <c r="BJ12" s="48"/>
      <c r="BK12" s="49"/>
      <c r="BL12" s="48"/>
    </row>
    <row r="13" spans="1:64" ht="15">
      <c r="A13" s="64" t="s">
        <v>214</v>
      </c>
      <c r="B13" s="64" t="s">
        <v>249</v>
      </c>
      <c r="C13" s="65" t="s">
        <v>1795</v>
      </c>
      <c r="D13" s="66">
        <v>3</v>
      </c>
      <c r="E13" s="67" t="s">
        <v>132</v>
      </c>
      <c r="F13" s="68">
        <v>32</v>
      </c>
      <c r="G13" s="65"/>
      <c r="H13" s="69"/>
      <c r="I13" s="70"/>
      <c r="J13" s="70"/>
      <c r="K13" s="34" t="s">
        <v>65</v>
      </c>
      <c r="L13" s="77">
        <v>13</v>
      </c>
      <c r="M13" s="77"/>
      <c r="N13" s="72"/>
      <c r="O13" s="79" t="s">
        <v>266</v>
      </c>
      <c r="P13" s="81">
        <v>43514.824155092596</v>
      </c>
      <c r="Q13" s="79" t="s">
        <v>272</v>
      </c>
      <c r="R13" s="79"/>
      <c r="S13" s="79"/>
      <c r="T13" s="79" t="s">
        <v>391</v>
      </c>
      <c r="U13" s="79"/>
      <c r="V13" s="82" t="s">
        <v>465</v>
      </c>
      <c r="W13" s="81">
        <v>43514.824155092596</v>
      </c>
      <c r="X13" s="82" t="s">
        <v>488</v>
      </c>
      <c r="Y13" s="79"/>
      <c r="Z13" s="79"/>
      <c r="AA13" s="85" t="s">
        <v>643</v>
      </c>
      <c r="AB13" s="79"/>
      <c r="AC13" s="79" t="b">
        <v>0</v>
      </c>
      <c r="AD13" s="79">
        <v>0</v>
      </c>
      <c r="AE13" s="85" t="s">
        <v>793</v>
      </c>
      <c r="AF13" s="79" t="b">
        <v>0</v>
      </c>
      <c r="AG13" s="79" t="s">
        <v>803</v>
      </c>
      <c r="AH13" s="79"/>
      <c r="AI13" s="85" t="s">
        <v>793</v>
      </c>
      <c r="AJ13" s="79" t="b">
        <v>0</v>
      </c>
      <c r="AK13" s="79">
        <v>3</v>
      </c>
      <c r="AL13" s="85" t="s">
        <v>700</v>
      </c>
      <c r="AM13" s="79" t="s">
        <v>813</v>
      </c>
      <c r="AN13" s="79" t="b">
        <v>0</v>
      </c>
      <c r="AO13" s="85" t="s">
        <v>700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214</v>
      </c>
      <c r="B14" s="64" t="s">
        <v>241</v>
      </c>
      <c r="C14" s="65" t="s">
        <v>1795</v>
      </c>
      <c r="D14" s="66">
        <v>3</v>
      </c>
      <c r="E14" s="67" t="s">
        <v>132</v>
      </c>
      <c r="F14" s="68">
        <v>32</v>
      </c>
      <c r="G14" s="65"/>
      <c r="H14" s="69"/>
      <c r="I14" s="70"/>
      <c r="J14" s="70"/>
      <c r="K14" s="34" t="s">
        <v>65</v>
      </c>
      <c r="L14" s="77">
        <v>14</v>
      </c>
      <c r="M14" s="77"/>
      <c r="N14" s="72"/>
      <c r="O14" s="79" t="s">
        <v>266</v>
      </c>
      <c r="P14" s="81">
        <v>43514.824155092596</v>
      </c>
      <c r="Q14" s="79" t="s">
        <v>272</v>
      </c>
      <c r="R14" s="79"/>
      <c r="S14" s="79"/>
      <c r="T14" s="79" t="s">
        <v>391</v>
      </c>
      <c r="U14" s="79"/>
      <c r="V14" s="82" t="s">
        <v>465</v>
      </c>
      <c r="W14" s="81">
        <v>43514.824155092596</v>
      </c>
      <c r="X14" s="82" t="s">
        <v>488</v>
      </c>
      <c r="Y14" s="79"/>
      <c r="Z14" s="79"/>
      <c r="AA14" s="85" t="s">
        <v>643</v>
      </c>
      <c r="AB14" s="79"/>
      <c r="AC14" s="79" t="b">
        <v>0</v>
      </c>
      <c r="AD14" s="79">
        <v>0</v>
      </c>
      <c r="AE14" s="85" t="s">
        <v>793</v>
      </c>
      <c r="AF14" s="79" t="b">
        <v>0</v>
      </c>
      <c r="AG14" s="79" t="s">
        <v>803</v>
      </c>
      <c r="AH14" s="79"/>
      <c r="AI14" s="85" t="s">
        <v>793</v>
      </c>
      <c r="AJ14" s="79" t="b">
        <v>0</v>
      </c>
      <c r="AK14" s="79">
        <v>3</v>
      </c>
      <c r="AL14" s="85" t="s">
        <v>700</v>
      </c>
      <c r="AM14" s="79" t="s">
        <v>813</v>
      </c>
      <c r="AN14" s="79" t="b">
        <v>0</v>
      </c>
      <c r="AO14" s="85" t="s">
        <v>700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250</v>
      </c>
      <c r="C15" s="65" t="s">
        <v>1795</v>
      </c>
      <c r="D15" s="66">
        <v>3</v>
      </c>
      <c r="E15" s="67" t="s">
        <v>132</v>
      </c>
      <c r="F15" s="68">
        <v>32</v>
      </c>
      <c r="G15" s="65"/>
      <c r="H15" s="69"/>
      <c r="I15" s="70"/>
      <c r="J15" s="70"/>
      <c r="K15" s="34" t="s">
        <v>65</v>
      </c>
      <c r="L15" s="77">
        <v>15</v>
      </c>
      <c r="M15" s="77"/>
      <c r="N15" s="72"/>
      <c r="O15" s="79" t="s">
        <v>266</v>
      </c>
      <c r="P15" s="81">
        <v>43514.824155092596</v>
      </c>
      <c r="Q15" s="79" t="s">
        <v>272</v>
      </c>
      <c r="R15" s="79"/>
      <c r="S15" s="79"/>
      <c r="T15" s="79" t="s">
        <v>391</v>
      </c>
      <c r="U15" s="79"/>
      <c r="V15" s="82" t="s">
        <v>465</v>
      </c>
      <c r="W15" s="81">
        <v>43514.824155092596</v>
      </c>
      <c r="X15" s="82" t="s">
        <v>488</v>
      </c>
      <c r="Y15" s="79"/>
      <c r="Z15" s="79"/>
      <c r="AA15" s="85" t="s">
        <v>643</v>
      </c>
      <c r="AB15" s="79"/>
      <c r="AC15" s="79" t="b">
        <v>0</v>
      </c>
      <c r="AD15" s="79">
        <v>0</v>
      </c>
      <c r="AE15" s="85" t="s">
        <v>793</v>
      </c>
      <c r="AF15" s="79" t="b">
        <v>0</v>
      </c>
      <c r="AG15" s="79" t="s">
        <v>803</v>
      </c>
      <c r="AH15" s="79"/>
      <c r="AI15" s="85" t="s">
        <v>793</v>
      </c>
      <c r="AJ15" s="79" t="b">
        <v>0</v>
      </c>
      <c r="AK15" s="79">
        <v>3</v>
      </c>
      <c r="AL15" s="85" t="s">
        <v>700</v>
      </c>
      <c r="AM15" s="79" t="s">
        <v>813</v>
      </c>
      <c r="AN15" s="79" t="b">
        <v>0</v>
      </c>
      <c r="AO15" s="85" t="s">
        <v>700</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21</v>
      </c>
      <c r="BK15" s="49">
        <v>100</v>
      </c>
      <c r="BL15" s="48">
        <v>21</v>
      </c>
    </row>
    <row r="16" spans="1:64" ht="15">
      <c r="A16" s="64" t="s">
        <v>215</v>
      </c>
      <c r="B16" s="64" t="s">
        <v>241</v>
      </c>
      <c r="C16" s="65" t="s">
        <v>1795</v>
      </c>
      <c r="D16" s="66">
        <v>3</v>
      </c>
      <c r="E16" s="67" t="s">
        <v>132</v>
      </c>
      <c r="F16" s="68">
        <v>32</v>
      </c>
      <c r="G16" s="65"/>
      <c r="H16" s="69"/>
      <c r="I16" s="70"/>
      <c r="J16" s="70"/>
      <c r="K16" s="34" t="s">
        <v>65</v>
      </c>
      <c r="L16" s="77">
        <v>16</v>
      </c>
      <c r="M16" s="77"/>
      <c r="N16" s="72"/>
      <c r="O16" s="79" t="s">
        <v>266</v>
      </c>
      <c r="P16" s="81">
        <v>43514.834386574075</v>
      </c>
      <c r="Q16" s="79" t="s">
        <v>271</v>
      </c>
      <c r="R16" s="79"/>
      <c r="S16" s="79"/>
      <c r="T16" s="79" t="s">
        <v>393</v>
      </c>
      <c r="U16" s="82" t="s">
        <v>414</v>
      </c>
      <c r="V16" s="82" t="s">
        <v>414</v>
      </c>
      <c r="W16" s="81">
        <v>43514.834386574075</v>
      </c>
      <c r="X16" s="82" t="s">
        <v>489</v>
      </c>
      <c r="Y16" s="79"/>
      <c r="Z16" s="79"/>
      <c r="AA16" s="85" t="s">
        <v>644</v>
      </c>
      <c r="AB16" s="79"/>
      <c r="AC16" s="79" t="b">
        <v>0</v>
      </c>
      <c r="AD16" s="79">
        <v>0</v>
      </c>
      <c r="AE16" s="85" t="s">
        <v>793</v>
      </c>
      <c r="AF16" s="79" t="b">
        <v>0</v>
      </c>
      <c r="AG16" s="79" t="s">
        <v>803</v>
      </c>
      <c r="AH16" s="79"/>
      <c r="AI16" s="85" t="s">
        <v>793</v>
      </c>
      <c r="AJ16" s="79" t="b">
        <v>0</v>
      </c>
      <c r="AK16" s="79">
        <v>5</v>
      </c>
      <c r="AL16" s="85" t="s">
        <v>750</v>
      </c>
      <c r="AM16" s="79" t="s">
        <v>814</v>
      </c>
      <c r="AN16" s="79" t="b">
        <v>0</v>
      </c>
      <c r="AO16" s="85" t="s">
        <v>750</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243</v>
      </c>
      <c r="C17" s="65" t="s">
        <v>1795</v>
      </c>
      <c r="D17" s="66">
        <v>3</v>
      </c>
      <c r="E17" s="67" t="s">
        <v>132</v>
      </c>
      <c r="F17" s="68">
        <v>32</v>
      </c>
      <c r="G17" s="65"/>
      <c r="H17" s="69"/>
      <c r="I17" s="70"/>
      <c r="J17" s="70"/>
      <c r="K17" s="34" t="s">
        <v>65</v>
      </c>
      <c r="L17" s="77">
        <v>17</v>
      </c>
      <c r="M17" s="77"/>
      <c r="N17" s="72"/>
      <c r="O17" s="79" t="s">
        <v>266</v>
      </c>
      <c r="P17" s="81">
        <v>43514.834386574075</v>
      </c>
      <c r="Q17" s="79" t="s">
        <v>271</v>
      </c>
      <c r="R17" s="79"/>
      <c r="S17" s="79"/>
      <c r="T17" s="79" t="s">
        <v>393</v>
      </c>
      <c r="U17" s="82" t="s">
        <v>414</v>
      </c>
      <c r="V17" s="82" t="s">
        <v>414</v>
      </c>
      <c r="W17" s="81">
        <v>43514.834386574075</v>
      </c>
      <c r="X17" s="82" t="s">
        <v>489</v>
      </c>
      <c r="Y17" s="79"/>
      <c r="Z17" s="79"/>
      <c r="AA17" s="85" t="s">
        <v>644</v>
      </c>
      <c r="AB17" s="79"/>
      <c r="AC17" s="79" t="b">
        <v>0</v>
      </c>
      <c r="AD17" s="79">
        <v>0</v>
      </c>
      <c r="AE17" s="85" t="s">
        <v>793</v>
      </c>
      <c r="AF17" s="79" t="b">
        <v>0</v>
      </c>
      <c r="AG17" s="79" t="s">
        <v>803</v>
      </c>
      <c r="AH17" s="79"/>
      <c r="AI17" s="85" t="s">
        <v>793</v>
      </c>
      <c r="AJ17" s="79" t="b">
        <v>0</v>
      </c>
      <c r="AK17" s="79">
        <v>5</v>
      </c>
      <c r="AL17" s="85" t="s">
        <v>750</v>
      </c>
      <c r="AM17" s="79" t="s">
        <v>814</v>
      </c>
      <c r="AN17" s="79" t="b">
        <v>0</v>
      </c>
      <c r="AO17" s="85" t="s">
        <v>750</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3</v>
      </c>
      <c r="BD17" s="48">
        <v>0</v>
      </c>
      <c r="BE17" s="49">
        <v>0</v>
      </c>
      <c r="BF17" s="48">
        <v>0</v>
      </c>
      <c r="BG17" s="49">
        <v>0</v>
      </c>
      <c r="BH17" s="48">
        <v>0</v>
      </c>
      <c r="BI17" s="49">
        <v>0</v>
      </c>
      <c r="BJ17" s="48">
        <v>16</v>
      </c>
      <c r="BK17" s="49">
        <v>100</v>
      </c>
      <c r="BL17" s="48">
        <v>16</v>
      </c>
    </row>
    <row r="18" spans="1:64" ht="15">
      <c r="A18" s="64" t="s">
        <v>216</v>
      </c>
      <c r="B18" s="64" t="s">
        <v>256</v>
      </c>
      <c r="C18" s="65" t="s">
        <v>1796</v>
      </c>
      <c r="D18" s="66">
        <v>4</v>
      </c>
      <c r="E18" s="67" t="s">
        <v>136</v>
      </c>
      <c r="F18" s="68">
        <v>30.266666666666666</v>
      </c>
      <c r="G18" s="65"/>
      <c r="H18" s="69"/>
      <c r="I18" s="70"/>
      <c r="J18" s="70"/>
      <c r="K18" s="34" t="s">
        <v>65</v>
      </c>
      <c r="L18" s="77">
        <v>18</v>
      </c>
      <c r="M18" s="77"/>
      <c r="N18" s="72"/>
      <c r="O18" s="79" t="s">
        <v>266</v>
      </c>
      <c r="P18" s="81">
        <v>43509.73412037037</v>
      </c>
      <c r="Q18" s="79" t="s">
        <v>273</v>
      </c>
      <c r="R18" s="82" t="s">
        <v>381</v>
      </c>
      <c r="S18" s="79" t="s">
        <v>388</v>
      </c>
      <c r="T18" s="79" t="s">
        <v>394</v>
      </c>
      <c r="U18" s="79"/>
      <c r="V18" s="82" t="s">
        <v>466</v>
      </c>
      <c r="W18" s="81">
        <v>43509.73412037037</v>
      </c>
      <c r="X18" s="82" t="s">
        <v>490</v>
      </c>
      <c r="Y18" s="79"/>
      <c r="Z18" s="79"/>
      <c r="AA18" s="85" t="s">
        <v>645</v>
      </c>
      <c r="AB18" s="79"/>
      <c r="AC18" s="79" t="b">
        <v>0</v>
      </c>
      <c r="AD18" s="79">
        <v>0</v>
      </c>
      <c r="AE18" s="85" t="s">
        <v>793</v>
      </c>
      <c r="AF18" s="79" t="b">
        <v>0</v>
      </c>
      <c r="AG18" s="79" t="s">
        <v>803</v>
      </c>
      <c r="AH18" s="79"/>
      <c r="AI18" s="85" t="s">
        <v>793</v>
      </c>
      <c r="AJ18" s="79" t="b">
        <v>0</v>
      </c>
      <c r="AK18" s="79">
        <v>0</v>
      </c>
      <c r="AL18" s="85" t="s">
        <v>793</v>
      </c>
      <c r="AM18" s="79" t="s">
        <v>815</v>
      </c>
      <c r="AN18" s="79" t="b">
        <v>0</v>
      </c>
      <c r="AO18" s="85" t="s">
        <v>645</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v>1</v>
      </c>
      <c r="BE18" s="49">
        <v>2.5</v>
      </c>
      <c r="BF18" s="48">
        <v>0</v>
      </c>
      <c r="BG18" s="49">
        <v>0</v>
      </c>
      <c r="BH18" s="48">
        <v>0</v>
      </c>
      <c r="BI18" s="49">
        <v>0</v>
      </c>
      <c r="BJ18" s="48">
        <v>39</v>
      </c>
      <c r="BK18" s="49">
        <v>97.5</v>
      </c>
      <c r="BL18" s="48">
        <v>40</v>
      </c>
    </row>
    <row r="19" spans="1:64" ht="15">
      <c r="A19" s="64" t="s">
        <v>216</v>
      </c>
      <c r="B19" s="64" t="s">
        <v>256</v>
      </c>
      <c r="C19" s="65" t="s">
        <v>1796</v>
      </c>
      <c r="D19" s="66">
        <v>4</v>
      </c>
      <c r="E19" s="67" t="s">
        <v>136</v>
      </c>
      <c r="F19" s="68">
        <v>30.266666666666666</v>
      </c>
      <c r="G19" s="65"/>
      <c r="H19" s="69"/>
      <c r="I19" s="70"/>
      <c r="J19" s="70"/>
      <c r="K19" s="34" t="s">
        <v>65</v>
      </c>
      <c r="L19" s="77">
        <v>19</v>
      </c>
      <c r="M19" s="77"/>
      <c r="N19" s="72"/>
      <c r="O19" s="79" t="s">
        <v>266</v>
      </c>
      <c r="P19" s="81">
        <v>43514.800983796296</v>
      </c>
      <c r="Q19" s="79" t="s">
        <v>274</v>
      </c>
      <c r="R19" s="82" t="s">
        <v>382</v>
      </c>
      <c r="S19" s="79" t="s">
        <v>388</v>
      </c>
      <c r="T19" s="79" t="s">
        <v>394</v>
      </c>
      <c r="U19" s="79"/>
      <c r="V19" s="82" t="s">
        <v>466</v>
      </c>
      <c r="W19" s="81">
        <v>43514.800983796296</v>
      </c>
      <c r="X19" s="82" t="s">
        <v>491</v>
      </c>
      <c r="Y19" s="79"/>
      <c r="Z19" s="79"/>
      <c r="AA19" s="85" t="s">
        <v>646</v>
      </c>
      <c r="AB19" s="79"/>
      <c r="AC19" s="79" t="b">
        <v>0</v>
      </c>
      <c r="AD19" s="79">
        <v>1</v>
      </c>
      <c r="AE19" s="85" t="s">
        <v>793</v>
      </c>
      <c r="AF19" s="79" t="b">
        <v>0</v>
      </c>
      <c r="AG19" s="79" t="s">
        <v>803</v>
      </c>
      <c r="AH19" s="79"/>
      <c r="AI19" s="85" t="s">
        <v>793</v>
      </c>
      <c r="AJ19" s="79" t="b">
        <v>0</v>
      </c>
      <c r="AK19" s="79">
        <v>1</v>
      </c>
      <c r="AL19" s="85" t="s">
        <v>793</v>
      </c>
      <c r="AM19" s="79" t="s">
        <v>815</v>
      </c>
      <c r="AN19" s="79" t="b">
        <v>0</v>
      </c>
      <c r="AO19" s="85" t="s">
        <v>646</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2.5</v>
      </c>
      <c r="BF19" s="48">
        <v>0</v>
      </c>
      <c r="BG19" s="49">
        <v>0</v>
      </c>
      <c r="BH19" s="48">
        <v>0</v>
      </c>
      <c r="BI19" s="49">
        <v>0</v>
      </c>
      <c r="BJ19" s="48">
        <v>39</v>
      </c>
      <c r="BK19" s="49">
        <v>97.5</v>
      </c>
      <c r="BL19" s="48">
        <v>40</v>
      </c>
    </row>
    <row r="20" spans="1:64" ht="15">
      <c r="A20" s="64" t="s">
        <v>217</v>
      </c>
      <c r="B20" s="64" t="s">
        <v>216</v>
      </c>
      <c r="C20" s="65" t="s">
        <v>1795</v>
      </c>
      <c r="D20" s="66">
        <v>3</v>
      </c>
      <c r="E20" s="67" t="s">
        <v>132</v>
      </c>
      <c r="F20" s="68">
        <v>32</v>
      </c>
      <c r="G20" s="65"/>
      <c r="H20" s="69"/>
      <c r="I20" s="70"/>
      <c r="J20" s="70"/>
      <c r="K20" s="34" t="s">
        <v>65</v>
      </c>
      <c r="L20" s="77">
        <v>20</v>
      </c>
      <c r="M20" s="77"/>
      <c r="N20" s="72"/>
      <c r="O20" s="79" t="s">
        <v>266</v>
      </c>
      <c r="P20" s="81">
        <v>43514.84144675926</v>
      </c>
      <c r="Q20" s="79" t="s">
        <v>275</v>
      </c>
      <c r="R20" s="79"/>
      <c r="S20" s="79"/>
      <c r="T20" s="79"/>
      <c r="U20" s="79"/>
      <c r="V20" s="82" t="s">
        <v>467</v>
      </c>
      <c r="W20" s="81">
        <v>43514.84144675926</v>
      </c>
      <c r="X20" s="82" t="s">
        <v>492</v>
      </c>
      <c r="Y20" s="79"/>
      <c r="Z20" s="79"/>
      <c r="AA20" s="85" t="s">
        <v>647</v>
      </c>
      <c r="AB20" s="79"/>
      <c r="AC20" s="79" t="b">
        <v>0</v>
      </c>
      <c r="AD20" s="79">
        <v>0</v>
      </c>
      <c r="AE20" s="85" t="s">
        <v>793</v>
      </c>
      <c r="AF20" s="79" t="b">
        <v>0</v>
      </c>
      <c r="AG20" s="79" t="s">
        <v>803</v>
      </c>
      <c r="AH20" s="79"/>
      <c r="AI20" s="85" t="s">
        <v>793</v>
      </c>
      <c r="AJ20" s="79" t="b">
        <v>0</v>
      </c>
      <c r="AK20" s="79">
        <v>1</v>
      </c>
      <c r="AL20" s="85" t="s">
        <v>646</v>
      </c>
      <c r="AM20" s="79" t="s">
        <v>816</v>
      </c>
      <c r="AN20" s="79" t="b">
        <v>0</v>
      </c>
      <c r="AO20" s="85" t="s">
        <v>646</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217</v>
      </c>
      <c r="B21" s="64" t="s">
        <v>256</v>
      </c>
      <c r="C21" s="65" t="s">
        <v>1795</v>
      </c>
      <c r="D21" s="66">
        <v>3</v>
      </c>
      <c r="E21" s="67" t="s">
        <v>132</v>
      </c>
      <c r="F21" s="68">
        <v>32</v>
      </c>
      <c r="G21" s="65"/>
      <c r="H21" s="69"/>
      <c r="I21" s="70"/>
      <c r="J21" s="70"/>
      <c r="K21" s="34" t="s">
        <v>65</v>
      </c>
      <c r="L21" s="77">
        <v>21</v>
      </c>
      <c r="M21" s="77"/>
      <c r="N21" s="72"/>
      <c r="O21" s="79" t="s">
        <v>266</v>
      </c>
      <c r="P21" s="81">
        <v>43514.84144675926</v>
      </c>
      <c r="Q21" s="79" t="s">
        <v>275</v>
      </c>
      <c r="R21" s="79"/>
      <c r="S21" s="79"/>
      <c r="T21" s="79"/>
      <c r="U21" s="79"/>
      <c r="V21" s="82" t="s">
        <v>467</v>
      </c>
      <c r="W21" s="81">
        <v>43514.84144675926</v>
      </c>
      <c r="X21" s="82" t="s">
        <v>492</v>
      </c>
      <c r="Y21" s="79"/>
      <c r="Z21" s="79"/>
      <c r="AA21" s="85" t="s">
        <v>647</v>
      </c>
      <c r="AB21" s="79"/>
      <c r="AC21" s="79" t="b">
        <v>0</v>
      </c>
      <c r="AD21" s="79">
        <v>0</v>
      </c>
      <c r="AE21" s="85" t="s">
        <v>793</v>
      </c>
      <c r="AF21" s="79" t="b">
        <v>0</v>
      </c>
      <c r="AG21" s="79" t="s">
        <v>803</v>
      </c>
      <c r="AH21" s="79"/>
      <c r="AI21" s="85" t="s">
        <v>793</v>
      </c>
      <c r="AJ21" s="79" t="b">
        <v>0</v>
      </c>
      <c r="AK21" s="79">
        <v>1</v>
      </c>
      <c r="AL21" s="85" t="s">
        <v>646</v>
      </c>
      <c r="AM21" s="79" t="s">
        <v>816</v>
      </c>
      <c r="AN21" s="79" t="b">
        <v>0</v>
      </c>
      <c r="AO21" s="85" t="s">
        <v>646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1</v>
      </c>
      <c r="BE21" s="49">
        <v>4.545454545454546</v>
      </c>
      <c r="BF21" s="48">
        <v>0</v>
      </c>
      <c r="BG21" s="49">
        <v>0</v>
      </c>
      <c r="BH21" s="48">
        <v>0</v>
      </c>
      <c r="BI21" s="49">
        <v>0</v>
      </c>
      <c r="BJ21" s="48">
        <v>21</v>
      </c>
      <c r="BK21" s="49">
        <v>95.45454545454545</v>
      </c>
      <c r="BL21" s="48">
        <v>22</v>
      </c>
    </row>
    <row r="22" spans="1:64" ht="15">
      <c r="A22" s="64" t="s">
        <v>218</v>
      </c>
      <c r="B22" s="64" t="s">
        <v>257</v>
      </c>
      <c r="C22" s="65" t="s">
        <v>1795</v>
      </c>
      <c r="D22" s="66">
        <v>3</v>
      </c>
      <c r="E22" s="67" t="s">
        <v>132</v>
      </c>
      <c r="F22" s="68">
        <v>32</v>
      </c>
      <c r="G22" s="65"/>
      <c r="H22" s="69"/>
      <c r="I22" s="70"/>
      <c r="J22" s="70"/>
      <c r="K22" s="34" t="s">
        <v>65</v>
      </c>
      <c r="L22" s="77">
        <v>22</v>
      </c>
      <c r="M22" s="77"/>
      <c r="N22" s="72"/>
      <c r="O22" s="79" t="s">
        <v>266</v>
      </c>
      <c r="P22" s="81">
        <v>43514.84241898148</v>
      </c>
      <c r="Q22" s="79" t="s">
        <v>276</v>
      </c>
      <c r="R22" s="82" t="s">
        <v>383</v>
      </c>
      <c r="S22" s="79" t="s">
        <v>389</v>
      </c>
      <c r="T22" s="79" t="s">
        <v>395</v>
      </c>
      <c r="U22" s="79"/>
      <c r="V22" s="82" t="s">
        <v>468</v>
      </c>
      <c r="W22" s="81">
        <v>43514.84241898148</v>
      </c>
      <c r="X22" s="82" t="s">
        <v>493</v>
      </c>
      <c r="Y22" s="79"/>
      <c r="Z22" s="79"/>
      <c r="AA22" s="85" t="s">
        <v>648</v>
      </c>
      <c r="AB22" s="79"/>
      <c r="AC22" s="79" t="b">
        <v>0</v>
      </c>
      <c r="AD22" s="79">
        <v>12</v>
      </c>
      <c r="AE22" s="85" t="s">
        <v>793</v>
      </c>
      <c r="AF22" s="79" t="b">
        <v>1</v>
      </c>
      <c r="AG22" s="79" t="s">
        <v>803</v>
      </c>
      <c r="AH22" s="79"/>
      <c r="AI22" s="85" t="s">
        <v>806</v>
      </c>
      <c r="AJ22" s="79" t="b">
        <v>0</v>
      </c>
      <c r="AK22" s="79">
        <v>4</v>
      </c>
      <c r="AL22" s="85" t="s">
        <v>793</v>
      </c>
      <c r="AM22" s="79" t="s">
        <v>814</v>
      </c>
      <c r="AN22" s="79" t="b">
        <v>0</v>
      </c>
      <c r="AO22" s="85" t="s">
        <v>648</v>
      </c>
      <c r="AP22" s="79" t="s">
        <v>176</v>
      </c>
      <c r="AQ22" s="79">
        <v>0</v>
      </c>
      <c r="AR22" s="79">
        <v>0</v>
      </c>
      <c r="AS22" s="79" t="s">
        <v>822</v>
      </c>
      <c r="AT22" s="79" t="s">
        <v>825</v>
      </c>
      <c r="AU22" s="79" t="s">
        <v>828</v>
      </c>
      <c r="AV22" s="79" t="s">
        <v>831</v>
      </c>
      <c r="AW22" s="79" t="s">
        <v>834</v>
      </c>
      <c r="AX22" s="79" t="s">
        <v>837</v>
      </c>
      <c r="AY22" s="79" t="s">
        <v>839</v>
      </c>
      <c r="AZ22" s="82" t="s">
        <v>841</v>
      </c>
      <c r="BA22">
        <v>1</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219</v>
      </c>
      <c r="B23" s="64" t="s">
        <v>219</v>
      </c>
      <c r="C23" s="65" t="s">
        <v>1795</v>
      </c>
      <c r="D23" s="66">
        <v>3</v>
      </c>
      <c r="E23" s="67" t="s">
        <v>132</v>
      </c>
      <c r="F23" s="68">
        <v>32</v>
      </c>
      <c r="G23" s="65"/>
      <c r="H23" s="69"/>
      <c r="I23" s="70"/>
      <c r="J23" s="70"/>
      <c r="K23" s="34" t="s">
        <v>65</v>
      </c>
      <c r="L23" s="77">
        <v>23</v>
      </c>
      <c r="M23" s="77"/>
      <c r="N23" s="72"/>
      <c r="O23" s="79" t="s">
        <v>176</v>
      </c>
      <c r="P23" s="81">
        <v>43514.88862268518</v>
      </c>
      <c r="Q23" s="79" t="s">
        <v>277</v>
      </c>
      <c r="R23" s="79"/>
      <c r="S23" s="79"/>
      <c r="T23" s="79" t="s">
        <v>396</v>
      </c>
      <c r="U23" s="79"/>
      <c r="V23" s="82" t="s">
        <v>469</v>
      </c>
      <c r="W23" s="81">
        <v>43514.88862268518</v>
      </c>
      <c r="X23" s="82" t="s">
        <v>494</v>
      </c>
      <c r="Y23" s="79"/>
      <c r="Z23" s="79"/>
      <c r="AA23" s="85" t="s">
        <v>649</v>
      </c>
      <c r="AB23" s="79"/>
      <c r="AC23" s="79" t="b">
        <v>0</v>
      </c>
      <c r="AD23" s="79">
        <v>0</v>
      </c>
      <c r="AE23" s="85" t="s">
        <v>793</v>
      </c>
      <c r="AF23" s="79" t="b">
        <v>0</v>
      </c>
      <c r="AG23" s="79" t="s">
        <v>803</v>
      </c>
      <c r="AH23" s="79"/>
      <c r="AI23" s="85" t="s">
        <v>793</v>
      </c>
      <c r="AJ23" s="79" t="b">
        <v>0</v>
      </c>
      <c r="AK23" s="79">
        <v>0</v>
      </c>
      <c r="AL23" s="85" t="s">
        <v>793</v>
      </c>
      <c r="AM23" s="79" t="s">
        <v>814</v>
      </c>
      <c r="AN23" s="79" t="b">
        <v>0</v>
      </c>
      <c r="AO23" s="85" t="s">
        <v>649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6</v>
      </c>
      <c r="BK23" s="49">
        <v>100</v>
      </c>
      <c r="BL23" s="48">
        <v>6</v>
      </c>
    </row>
    <row r="24" spans="1:64" ht="15">
      <c r="A24" s="64" t="s">
        <v>220</v>
      </c>
      <c r="B24" s="64" t="s">
        <v>248</v>
      </c>
      <c r="C24" s="65" t="s">
        <v>1795</v>
      </c>
      <c r="D24" s="66">
        <v>3</v>
      </c>
      <c r="E24" s="67" t="s">
        <v>132</v>
      </c>
      <c r="F24" s="68">
        <v>32</v>
      </c>
      <c r="G24" s="65"/>
      <c r="H24" s="69"/>
      <c r="I24" s="70"/>
      <c r="J24" s="70"/>
      <c r="K24" s="34" t="s">
        <v>65</v>
      </c>
      <c r="L24" s="77">
        <v>24</v>
      </c>
      <c r="M24" s="77"/>
      <c r="N24" s="72"/>
      <c r="O24" s="79" t="s">
        <v>266</v>
      </c>
      <c r="P24" s="81">
        <v>43512.97572916667</v>
      </c>
      <c r="Q24" s="79" t="s">
        <v>278</v>
      </c>
      <c r="R24" s="79"/>
      <c r="S24" s="79"/>
      <c r="T24" s="79" t="s">
        <v>397</v>
      </c>
      <c r="U24" s="79"/>
      <c r="V24" s="82" t="s">
        <v>470</v>
      </c>
      <c r="W24" s="81">
        <v>43512.97572916667</v>
      </c>
      <c r="X24" s="82" t="s">
        <v>495</v>
      </c>
      <c r="Y24" s="79"/>
      <c r="Z24" s="79"/>
      <c r="AA24" s="85" t="s">
        <v>650</v>
      </c>
      <c r="AB24" s="79"/>
      <c r="AC24" s="79" t="b">
        <v>0</v>
      </c>
      <c r="AD24" s="79">
        <v>0</v>
      </c>
      <c r="AE24" s="85" t="s">
        <v>793</v>
      </c>
      <c r="AF24" s="79" t="b">
        <v>0</v>
      </c>
      <c r="AG24" s="79" t="s">
        <v>803</v>
      </c>
      <c r="AH24" s="79"/>
      <c r="AI24" s="85" t="s">
        <v>793</v>
      </c>
      <c r="AJ24" s="79" t="b">
        <v>0</v>
      </c>
      <c r="AK24" s="79">
        <v>2</v>
      </c>
      <c r="AL24" s="85" t="s">
        <v>693</v>
      </c>
      <c r="AM24" s="79" t="s">
        <v>817</v>
      </c>
      <c r="AN24" s="79" t="b">
        <v>0</v>
      </c>
      <c r="AO24" s="85" t="s">
        <v>693</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2</v>
      </c>
      <c r="BE24" s="49">
        <v>9.523809523809524</v>
      </c>
      <c r="BF24" s="48">
        <v>0</v>
      </c>
      <c r="BG24" s="49">
        <v>0</v>
      </c>
      <c r="BH24" s="48">
        <v>0</v>
      </c>
      <c r="BI24" s="49">
        <v>0</v>
      </c>
      <c r="BJ24" s="48">
        <v>19</v>
      </c>
      <c r="BK24" s="49">
        <v>90.47619047619048</v>
      </c>
      <c r="BL24" s="48">
        <v>21</v>
      </c>
    </row>
    <row r="25" spans="1:64" ht="15">
      <c r="A25" s="64" t="s">
        <v>220</v>
      </c>
      <c r="B25" s="64" t="s">
        <v>240</v>
      </c>
      <c r="C25" s="65" t="s">
        <v>1796</v>
      </c>
      <c r="D25" s="66">
        <v>4</v>
      </c>
      <c r="E25" s="67" t="s">
        <v>136</v>
      </c>
      <c r="F25" s="68">
        <v>30.266666666666666</v>
      </c>
      <c r="G25" s="65"/>
      <c r="H25" s="69"/>
      <c r="I25" s="70"/>
      <c r="J25" s="70"/>
      <c r="K25" s="34" t="s">
        <v>65</v>
      </c>
      <c r="L25" s="77">
        <v>25</v>
      </c>
      <c r="M25" s="77"/>
      <c r="N25" s="72"/>
      <c r="O25" s="79" t="s">
        <v>266</v>
      </c>
      <c r="P25" s="81">
        <v>43513.26740740741</v>
      </c>
      <c r="Q25" s="79" t="s">
        <v>268</v>
      </c>
      <c r="R25" s="79"/>
      <c r="S25" s="79"/>
      <c r="T25" s="79" t="s">
        <v>390</v>
      </c>
      <c r="U25" s="79"/>
      <c r="V25" s="82" t="s">
        <v>470</v>
      </c>
      <c r="W25" s="81">
        <v>43513.26740740741</v>
      </c>
      <c r="X25" s="82" t="s">
        <v>496</v>
      </c>
      <c r="Y25" s="79"/>
      <c r="Z25" s="79"/>
      <c r="AA25" s="85" t="s">
        <v>651</v>
      </c>
      <c r="AB25" s="79"/>
      <c r="AC25" s="79" t="b">
        <v>0</v>
      </c>
      <c r="AD25" s="79">
        <v>0</v>
      </c>
      <c r="AE25" s="85" t="s">
        <v>793</v>
      </c>
      <c r="AF25" s="79" t="b">
        <v>0</v>
      </c>
      <c r="AG25" s="79" t="s">
        <v>803</v>
      </c>
      <c r="AH25" s="79"/>
      <c r="AI25" s="85" t="s">
        <v>793</v>
      </c>
      <c r="AJ25" s="79" t="b">
        <v>0</v>
      </c>
      <c r="AK25" s="79">
        <v>4</v>
      </c>
      <c r="AL25" s="85" t="s">
        <v>707</v>
      </c>
      <c r="AM25" s="79" t="s">
        <v>817</v>
      </c>
      <c r="AN25" s="79" t="b">
        <v>0</v>
      </c>
      <c r="AO25" s="85" t="s">
        <v>707</v>
      </c>
      <c r="AP25" s="79" t="s">
        <v>176</v>
      </c>
      <c r="AQ25" s="79">
        <v>0</v>
      </c>
      <c r="AR25" s="79">
        <v>0</v>
      </c>
      <c r="AS25" s="79"/>
      <c r="AT25" s="79"/>
      <c r="AU25" s="79"/>
      <c r="AV25" s="79"/>
      <c r="AW25" s="79"/>
      <c r="AX25" s="79"/>
      <c r="AY25" s="79"/>
      <c r="AZ25" s="79"/>
      <c r="BA25">
        <v>2</v>
      </c>
      <c r="BB25" s="78" t="str">
        <f>REPLACE(INDEX(GroupVertices[Group],MATCH(Edges[[#This Row],[Vertex 1]],GroupVertices[Vertex],0)),1,1,"")</f>
        <v>6</v>
      </c>
      <c r="BC25" s="78" t="str">
        <f>REPLACE(INDEX(GroupVertices[Group],MATCH(Edges[[#This Row],[Vertex 2]],GroupVertices[Vertex],0)),1,1,"")</f>
        <v>6</v>
      </c>
      <c r="BD25" s="48">
        <v>1</v>
      </c>
      <c r="BE25" s="49">
        <v>4.3478260869565215</v>
      </c>
      <c r="BF25" s="48">
        <v>0</v>
      </c>
      <c r="BG25" s="49">
        <v>0</v>
      </c>
      <c r="BH25" s="48">
        <v>0</v>
      </c>
      <c r="BI25" s="49">
        <v>0</v>
      </c>
      <c r="BJ25" s="48">
        <v>22</v>
      </c>
      <c r="BK25" s="49">
        <v>95.65217391304348</v>
      </c>
      <c r="BL25" s="48">
        <v>23</v>
      </c>
    </row>
    <row r="26" spans="1:64" ht="15">
      <c r="A26" s="64" t="s">
        <v>220</v>
      </c>
      <c r="B26" s="64" t="s">
        <v>220</v>
      </c>
      <c r="C26" s="65" t="s">
        <v>1795</v>
      </c>
      <c r="D26" s="66">
        <v>3</v>
      </c>
      <c r="E26" s="67" t="s">
        <v>132</v>
      </c>
      <c r="F26" s="68">
        <v>32</v>
      </c>
      <c r="G26" s="65"/>
      <c r="H26" s="69"/>
      <c r="I26" s="70"/>
      <c r="J26" s="70"/>
      <c r="K26" s="34" t="s">
        <v>65</v>
      </c>
      <c r="L26" s="77">
        <v>26</v>
      </c>
      <c r="M26" s="77"/>
      <c r="N26" s="72"/>
      <c r="O26" s="79" t="s">
        <v>176</v>
      </c>
      <c r="P26" s="81">
        <v>43514.806875</v>
      </c>
      <c r="Q26" s="79" t="s">
        <v>279</v>
      </c>
      <c r="R26" s="82" t="s">
        <v>384</v>
      </c>
      <c r="S26" s="79" t="s">
        <v>389</v>
      </c>
      <c r="T26" s="79" t="s">
        <v>391</v>
      </c>
      <c r="U26" s="79"/>
      <c r="V26" s="82" t="s">
        <v>470</v>
      </c>
      <c r="W26" s="81">
        <v>43514.806875</v>
      </c>
      <c r="X26" s="82" t="s">
        <v>497</v>
      </c>
      <c r="Y26" s="79"/>
      <c r="Z26" s="79"/>
      <c r="AA26" s="85" t="s">
        <v>652</v>
      </c>
      <c r="AB26" s="79"/>
      <c r="AC26" s="79" t="b">
        <v>0</v>
      </c>
      <c r="AD26" s="79">
        <v>1</v>
      </c>
      <c r="AE26" s="85" t="s">
        <v>793</v>
      </c>
      <c r="AF26" s="79" t="b">
        <v>1</v>
      </c>
      <c r="AG26" s="79" t="s">
        <v>803</v>
      </c>
      <c r="AH26" s="79"/>
      <c r="AI26" s="85" t="s">
        <v>807</v>
      </c>
      <c r="AJ26" s="79" t="b">
        <v>0</v>
      </c>
      <c r="AK26" s="79">
        <v>0</v>
      </c>
      <c r="AL26" s="85" t="s">
        <v>793</v>
      </c>
      <c r="AM26" s="79" t="s">
        <v>813</v>
      </c>
      <c r="AN26" s="79" t="b">
        <v>0</v>
      </c>
      <c r="AO26" s="85" t="s">
        <v>652</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v>1</v>
      </c>
      <c r="BE26" s="49">
        <v>9.090909090909092</v>
      </c>
      <c r="BF26" s="48">
        <v>0</v>
      </c>
      <c r="BG26" s="49">
        <v>0</v>
      </c>
      <c r="BH26" s="48">
        <v>0</v>
      </c>
      <c r="BI26" s="49">
        <v>0</v>
      </c>
      <c r="BJ26" s="48">
        <v>10</v>
      </c>
      <c r="BK26" s="49">
        <v>90.9090909090909</v>
      </c>
      <c r="BL26" s="48">
        <v>11</v>
      </c>
    </row>
    <row r="27" spans="1:64" ht="15">
      <c r="A27" s="64" t="s">
        <v>220</v>
      </c>
      <c r="B27" s="64" t="s">
        <v>239</v>
      </c>
      <c r="C27" s="65" t="s">
        <v>1795</v>
      </c>
      <c r="D27" s="66">
        <v>3</v>
      </c>
      <c r="E27" s="67" t="s">
        <v>132</v>
      </c>
      <c r="F27" s="68">
        <v>32</v>
      </c>
      <c r="G27" s="65"/>
      <c r="H27" s="69"/>
      <c r="I27" s="70"/>
      <c r="J27" s="70"/>
      <c r="K27" s="34" t="s">
        <v>65</v>
      </c>
      <c r="L27" s="77">
        <v>27</v>
      </c>
      <c r="M27" s="77"/>
      <c r="N27" s="72"/>
      <c r="O27" s="79" t="s">
        <v>266</v>
      </c>
      <c r="P27" s="81">
        <v>43514.97574074074</v>
      </c>
      <c r="Q27" s="79" t="s">
        <v>280</v>
      </c>
      <c r="R27" s="79"/>
      <c r="S27" s="79"/>
      <c r="T27" s="79" t="s">
        <v>398</v>
      </c>
      <c r="U27" s="82" t="s">
        <v>415</v>
      </c>
      <c r="V27" s="82" t="s">
        <v>415</v>
      </c>
      <c r="W27" s="81">
        <v>43514.97574074074</v>
      </c>
      <c r="X27" s="82" t="s">
        <v>498</v>
      </c>
      <c r="Y27" s="79"/>
      <c r="Z27" s="79"/>
      <c r="AA27" s="85" t="s">
        <v>653</v>
      </c>
      <c r="AB27" s="79"/>
      <c r="AC27" s="79" t="b">
        <v>0</v>
      </c>
      <c r="AD27" s="79">
        <v>0</v>
      </c>
      <c r="AE27" s="85" t="s">
        <v>793</v>
      </c>
      <c r="AF27" s="79" t="b">
        <v>0</v>
      </c>
      <c r="AG27" s="79" t="s">
        <v>803</v>
      </c>
      <c r="AH27" s="79"/>
      <c r="AI27" s="85" t="s">
        <v>793</v>
      </c>
      <c r="AJ27" s="79" t="b">
        <v>0</v>
      </c>
      <c r="AK27" s="79">
        <v>2</v>
      </c>
      <c r="AL27" s="85" t="s">
        <v>676</v>
      </c>
      <c r="AM27" s="79" t="s">
        <v>817</v>
      </c>
      <c r="AN27" s="79" t="b">
        <v>0</v>
      </c>
      <c r="AO27" s="85" t="s">
        <v>676</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13</v>
      </c>
      <c r="BK27" s="49">
        <v>100</v>
      </c>
      <c r="BL27" s="48">
        <v>13</v>
      </c>
    </row>
    <row r="28" spans="1:64" ht="15">
      <c r="A28" s="64" t="s">
        <v>220</v>
      </c>
      <c r="B28" s="64" t="s">
        <v>240</v>
      </c>
      <c r="C28" s="65" t="s">
        <v>1796</v>
      </c>
      <c r="D28" s="66">
        <v>4</v>
      </c>
      <c r="E28" s="67" t="s">
        <v>136</v>
      </c>
      <c r="F28" s="68">
        <v>30.266666666666666</v>
      </c>
      <c r="G28" s="65"/>
      <c r="H28" s="69"/>
      <c r="I28" s="70"/>
      <c r="J28" s="70"/>
      <c r="K28" s="34" t="s">
        <v>65</v>
      </c>
      <c r="L28" s="77">
        <v>28</v>
      </c>
      <c r="M28" s="77"/>
      <c r="N28" s="72"/>
      <c r="O28" s="79" t="s">
        <v>266</v>
      </c>
      <c r="P28" s="81">
        <v>43514.97574074074</v>
      </c>
      <c r="Q28" s="79" t="s">
        <v>280</v>
      </c>
      <c r="R28" s="79"/>
      <c r="S28" s="79"/>
      <c r="T28" s="79" t="s">
        <v>398</v>
      </c>
      <c r="U28" s="82" t="s">
        <v>415</v>
      </c>
      <c r="V28" s="82" t="s">
        <v>415</v>
      </c>
      <c r="W28" s="81">
        <v>43514.97574074074</v>
      </c>
      <c r="X28" s="82" t="s">
        <v>498</v>
      </c>
      <c r="Y28" s="79"/>
      <c r="Z28" s="79"/>
      <c r="AA28" s="85" t="s">
        <v>653</v>
      </c>
      <c r="AB28" s="79"/>
      <c r="AC28" s="79" t="b">
        <v>0</v>
      </c>
      <c r="AD28" s="79">
        <v>0</v>
      </c>
      <c r="AE28" s="85" t="s">
        <v>793</v>
      </c>
      <c r="AF28" s="79" t="b">
        <v>0</v>
      </c>
      <c r="AG28" s="79" t="s">
        <v>803</v>
      </c>
      <c r="AH28" s="79"/>
      <c r="AI28" s="85" t="s">
        <v>793</v>
      </c>
      <c r="AJ28" s="79" t="b">
        <v>0</v>
      </c>
      <c r="AK28" s="79">
        <v>2</v>
      </c>
      <c r="AL28" s="85" t="s">
        <v>676</v>
      </c>
      <c r="AM28" s="79" t="s">
        <v>817</v>
      </c>
      <c r="AN28" s="79" t="b">
        <v>0</v>
      </c>
      <c r="AO28" s="85" t="s">
        <v>676</v>
      </c>
      <c r="AP28" s="79" t="s">
        <v>176</v>
      </c>
      <c r="AQ28" s="79">
        <v>0</v>
      </c>
      <c r="AR28" s="79">
        <v>0</v>
      </c>
      <c r="AS28" s="79"/>
      <c r="AT28" s="79"/>
      <c r="AU28" s="79"/>
      <c r="AV28" s="79"/>
      <c r="AW28" s="79"/>
      <c r="AX28" s="79"/>
      <c r="AY28" s="79"/>
      <c r="AZ28" s="79"/>
      <c r="BA28">
        <v>2</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218</v>
      </c>
      <c r="B29" s="64" t="s">
        <v>221</v>
      </c>
      <c r="C29" s="65" t="s">
        <v>1795</v>
      </c>
      <c r="D29" s="66">
        <v>3</v>
      </c>
      <c r="E29" s="67" t="s">
        <v>132</v>
      </c>
      <c r="F29" s="68">
        <v>32</v>
      </c>
      <c r="G29" s="65"/>
      <c r="H29" s="69"/>
      <c r="I29" s="70"/>
      <c r="J29" s="70"/>
      <c r="K29" s="34" t="s">
        <v>66</v>
      </c>
      <c r="L29" s="77">
        <v>29</v>
      </c>
      <c r="M29" s="77"/>
      <c r="N29" s="72"/>
      <c r="O29" s="79" t="s">
        <v>266</v>
      </c>
      <c r="P29" s="81">
        <v>43514.84241898148</v>
      </c>
      <c r="Q29" s="79" t="s">
        <v>276</v>
      </c>
      <c r="R29" s="82" t="s">
        <v>383</v>
      </c>
      <c r="S29" s="79" t="s">
        <v>389</v>
      </c>
      <c r="T29" s="79" t="s">
        <v>395</v>
      </c>
      <c r="U29" s="79"/>
      <c r="V29" s="82" t="s">
        <v>468</v>
      </c>
      <c r="W29" s="81">
        <v>43514.84241898148</v>
      </c>
      <c r="X29" s="82" t="s">
        <v>493</v>
      </c>
      <c r="Y29" s="79"/>
      <c r="Z29" s="79"/>
      <c r="AA29" s="85" t="s">
        <v>648</v>
      </c>
      <c r="AB29" s="79"/>
      <c r="AC29" s="79" t="b">
        <v>0</v>
      </c>
      <c r="AD29" s="79">
        <v>12</v>
      </c>
      <c r="AE29" s="85" t="s">
        <v>793</v>
      </c>
      <c r="AF29" s="79" t="b">
        <v>1</v>
      </c>
      <c r="AG29" s="79" t="s">
        <v>803</v>
      </c>
      <c r="AH29" s="79"/>
      <c r="AI29" s="85" t="s">
        <v>806</v>
      </c>
      <c r="AJ29" s="79" t="b">
        <v>0</v>
      </c>
      <c r="AK29" s="79">
        <v>4</v>
      </c>
      <c r="AL29" s="85" t="s">
        <v>793</v>
      </c>
      <c r="AM29" s="79" t="s">
        <v>814</v>
      </c>
      <c r="AN29" s="79" t="b">
        <v>0</v>
      </c>
      <c r="AO29" s="85" t="s">
        <v>648</v>
      </c>
      <c r="AP29" s="79" t="s">
        <v>176</v>
      </c>
      <c r="AQ29" s="79">
        <v>0</v>
      </c>
      <c r="AR29" s="79">
        <v>0</v>
      </c>
      <c r="AS29" s="79" t="s">
        <v>822</v>
      </c>
      <c r="AT29" s="79" t="s">
        <v>825</v>
      </c>
      <c r="AU29" s="79" t="s">
        <v>828</v>
      </c>
      <c r="AV29" s="79" t="s">
        <v>831</v>
      </c>
      <c r="AW29" s="79" t="s">
        <v>834</v>
      </c>
      <c r="AX29" s="79" t="s">
        <v>837</v>
      </c>
      <c r="AY29" s="79" t="s">
        <v>839</v>
      </c>
      <c r="AZ29" s="82" t="s">
        <v>841</v>
      </c>
      <c r="BA29">
        <v>1</v>
      </c>
      <c r="BB29" s="78" t="str">
        <f>REPLACE(INDEX(GroupVertices[Group],MATCH(Edges[[#This Row],[Vertex 1]],GroupVertices[Vertex],0)),1,1,"")</f>
        <v>5</v>
      </c>
      <c r="BC29" s="78" t="str">
        <f>REPLACE(INDEX(GroupVertices[Group],MATCH(Edges[[#This Row],[Vertex 2]],GroupVertices[Vertex],0)),1,1,"")</f>
        <v>5</v>
      </c>
      <c r="BD29" s="48"/>
      <c r="BE29" s="49"/>
      <c r="BF29" s="48"/>
      <c r="BG29" s="49"/>
      <c r="BH29" s="48"/>
      <c r="BI29" s="49"/>
      <c r="BJ29" s="48"/>
      <c r="BK29" s="49"/>
      <c r="BL29" s="48"/>
    </row>
    <row r="30" spans="1:64" ht="15">
      <c r="A30" s="64" t="s">
        <v>221</v>
      </c>
      <c r="B30" s="64" t="s">
        <v>218</v>
      </c>
      <c r="C30" s="65" t="s">
        <v>1795</v>
      </c>
      <c r="D30" s="66">
        <v>3</v>
      </c>
      <c r="E30" s="67" t="s">
        <v>132</v>
      </c>
      <c r="F30" s="68">
        <v>32</v>
      </c>
      <c r="G30" s="65"/>
      <c r="H30" s="69"/>
      <c r="I30" s="70"/>
      <c r="J30" s="70"/>
      <c r="K30" s="34" t="s">
        <v>66</v>
      </c>
      <c r="L30" s="77">
        <v>30</v>
      </c>
      <c r="M30" s="77"/>
      <c r="N30" s="72"/>
      <c r="O30" s="79" t="s">
        <v>266</v>
      </c>
      <c r="P30" s="81">
        <v>43514.92988425926</v>
      </c>
      <c r="Q30" s="79" t="s">
        <v>281</v>
      </c>
      <c r="R30" s="79"/>
      <c r="S30" s="79"/>
      <c r="T30" s="79" t="s">
        <v>395</v>
      </c>
      <c r="U30" s="79"/>
      <c r="V30" s="82" t="s">
        <v>471</v>
      </c>
      <c r="W30" s="81">
        <v>43514.92988425926</v>
      </c>
      <c r="X30" s="82" t="s">
        <v>499</v>
      </c>
      <c r="Y30" s="79"/>
      <c r="Z30" s="79"/>
      <c r="AA30" s="85" t="s">
        <v>654</v>
      </c>
      <c r="AB30" s="79"/>
      <c r="AC30" s="79" t="b">
        <v>0</v>
      </c>
      <c r="AD30" s="79">
        <v>0</v>
      </c>
      <c r="AE30" s="85" t="s">
        <v>793</v>
      </c>
      <c r="AF30" s="79" t="b">
        <v>1</v>
      </c>
      <c r="AG30" s="79" t="s">
        <v>803</v>
      </c>
      <c r="AH30" s="79"/>
      <c r="AI30" s="85" t="s">
        <v>806</v>
      </c>
      <c r="AJ30" s="79" t="b">
        <v>0</v>
      </c>
      <c r="AK30" s="79">
        <v>4</v>
      </c>
      <c r="AL30" s="85" t="s">
        <v>648</v>
      </c>
      <c r="AM30" s="79" t="s">
        <v>814</v>
      </c>
      <c r="AN30" s="79" t="b">
        <v>0</v>
      </c>
      <c r="AO30" s="85" t="s">
        <v>648</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1</v>
      </c>
      <c r="BE30" s="49">
        <v>3.8461538461538463</v>
      </c>
      <c r="BF30" s="48">
        <v>0</v>
      </c>
      <c r="BG30" s="49">
        <v>0</v>
      </c>
      <c r="BH30" s="48">
        <v>0</v>
      </c>
      <c r="BI30" s="49">
        <v>0</v>
      </c>
      <c r="BJ30" s="48">
        <v>25</v>
      </c>
      <c r="BK30" s="49">
        <v>96.15384615384616</v>
      </c>
      <c r="BL30" s="48">
        <v>26</v>
      </c>
    </row>
    <row r="31" spans="1:64" ht="15">
      <c r="A31" s="64" t="s">
        <v>221</v>
      </c>
      <c r="B31" s="64" t="s">
        <v>246</v>
      </c>
      <c r="C31" s="65" t="s">
        <v>1795</v>
      </c>
      <c r="D31" s="66">
        <v>3</v>
      </c>
      <c r="E31" s="67" t="s">
        <v>132</v>
      </c>
      <c r="F31" s="68">
        <v>32</v>
      </c>
      <c r="G31" s="65"/>
      <c r="H31" s="69"/>
      <c r="I31" s="70"/>
      <c r="J31" s="70"/>
      <c r="K31" s="34" t="s">
        <v>65</v>
      </c>
      <c r="L31" s="77">
        <v>31</v>
      </c>
      <c r="M31" s="77"/>
      <c r="N31" s="72"/>
      <c r="O31" s="79" t="s">
        <v>266</v>
      </c>
      <c r="P31" s="81">
        <v>43515.00034722222</v>
      </c>
      <c r="Q31" s="79" t="s">
        <v>282</v>
      </c>
      <c r="R31" s="79"/>
      <c r="S31" s="79"/>
      <c r="T31" s="79" t="s">
        <v>391</v>
      </c>
      <c r="U31" s="79"/>
      <c r="V31" s="82" t="s">
        <v>471</v>
      </c>
      <c r="W31" s="81">
        <v>43515.00034722222</v>
      </c>
      <c r="X31" s="82" t="s">
        <v>500</v>
      </c>
      <c r="Y31" s="79"/>
      <c r="Z31" s="79"/>
      <c r="AA31" s="85" t="s">
        <v>655</v>
      </c>
      <c r="AB31" s="79"/>
      <c r="AC31" s="79" t="b">
        <v>0</v>
      </c>
      <c r="AD31" s="79">
        <v>0</v>
      </c>
      <c r="AE31" s="85" t="s">
        <v>793</v>
      </c>
      <c r="AF31" s="79" t="b">
        <v>0</v>
      </c>
      <c r="AG31" s="79" t="s">
        <v>803</v>
      </c>
      <c r="AH31" s="79"/>
      <c r="AI31" s="85" t="s">
        <v>793</v>
      </c>
      <c r="AJ31" s="79" t="b">
        <v>0</v>
      </c>
      <c r="AK31" s="79">
        <v>3</v>
      </c>
      <c r="AL31" s="85" t="s">
        <v>689</v>
      </c>
      <c r="AM31" s="79" t="s">
        <v>814</v>
      </c>
      <c r="AN31" s="79" t="b">
        <v>0</v>
      </c>
      <c r="AO31" s="85" t="s">
        <v>689</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221</v>
      </c>
      <c r="B32" s="64" t="s">
        <v>247</v>
      </c>
      <c r="C32" s="65" t="s">
        <v>1795</v>
      </c>
      <c r="D32" s="66">
        <v>3</v>
      </c>
      <c r="E32" s="67" t="s">
        <v>132</v>
      </c>
      <c r="F32" s="68">
        <v>32</v>
      </c>
      <c r="G32" s="65"/>
      <c r="H32" s="69"/>
      <c r="I32" s="70"/>
      <c r="J32" s="70"/>
      <c r="K32" s="34" t="s">
        <v>65</v>
      </c>
      <c r="L32" s="77">
        <v>32</v>
      </c>
      <c r="M32" s="77"/>
      <c r="N32" s="72"/>
      <c r="O32" s="79" t="s">
        <v>266</v>
      </c>
      <c r="P32" s="81">
        <v>43515.00034722222</v>
      </c>
      <c r="Q32" s="79" t="s">
        <v>282</v>
      </c>
      <c r="R32" s="79"/>
      <c r="S32" s="79"/>
      <c r="T32" s="79" t="s">
        <v>391</v>
      </c>
      <c r="U32" s="79"/>
      <c r="V32" s="82" t="s">
        <v>471</v>
      </c>
      <c r="W32" s="81">
        <v>43515.00034722222</v>
      </c>
      <c r="X32" s="82" t="s">
        <v>500</v>
      </c>
      <c r="Y32" s="79"/>
      <c r="Z32" s="79"/>
      <c r="AA32" s="85" t="s">
        <v>655</v>
      </c>
      <c r="AB32" s="79"/>
      <c r="AC32" s="79" t="b">
        <v>0</v>
      </c>
      <c r="AD32" s="79">
        <v>0</v>
      </c>
      <c r="AE32" s="85" t="s">
        <v>793</v>
      </c>
      <c r="AF32" s="79" t="b">
        <v>0</v>
      </c>
      <c r="AG32" s="79" t="s">
        <v>803</v>
      </c>
      <c r="AH32" s="79"/>
      <c r="AI32" s="85" t="s">
        <v>793</v>
      </c>
      <c r="AJ32" s="79" t="b">
        <v>0</v>
      </c>
      <c r="AK32" s="79">
        <v>3</v>
      </c>
      <c r="AL32" s="85" t="s">
        <v>689</v>
      </c>
      <c r="AM32" s="79" t="s">
        <v>814</v>
      </c>
      <c r="AN32" s="79" t="b">
        <v>0</v>
      </c>
      <c r="AO32" s="85" t="s">
        <v>689</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1</v>
      </c>
      <c r="BE32" s="49">
        <v>7.142857142857143</v>
      </c>
      <c r="BF32" s="48">
        <v>0</v>
      </c>
      <c r="BG32" s="49">
        <v>0</v>
      </c>
      <c r="BH32" s="48">
        <v>0</v>
      </c>
      <c r="BI32" s="49">
        <v>0</v>
      </c>
      <c r="BJ32" s="48">
        <v>13</v>
      </c>
      <c r="BK32" s="49">
        <v>92.85714285714286</v>
      </c>
      <c r="BL32" s="48">
        <v>14</v>
      </c>
    </row>
    <row r="33" spans="1:64" ht="15">
      <c r="A33" s="64" t="s">
        <v>222</v>
      </c>
      <c r="B33" s="64" t="s">
        <v>256</v>
      </c>
      <c r="C33" s="65" t="s">
        <v>1795</v>
      </c>
      <c r="D33" s="66">
        <v>3</v>
      </c>
      <c r="E33" s="67" t="s">
        <v>132</v>
      </c>
      <c r="F33" s="68">
        <v>32</v>
      </c>
      <c r="G33" s="65"/>
      <c r="H33" s="69"/>
      <c r="I33" s="70"/>
      <c r="J33" s="70"/>
      <c r="K33" s="34" t="s">
        <v>65</v>
      </c>
      <c r="L33" s="77">
        <v>33</v>
      </c>
      <c r="M33" s="77"/>
      <c r="N33" s="72"/>
      <c r="O33" s="79" t="s">
        <v>266</v>
      </c>
      <c r="P33" s="81">
        <v>43515.01128472222</v>
      </c>
      <c r="Q33" s="79" t="s">
        <v>283</v>
      </c>
      <c r="R33" s="79"/>
      <c r="S33" s="79"/>
      <c r="T33" s="79" t="s">
        <v>399</v>
      </c>
      <c r="U33" s="82" t="s">
        <v>416</v>
      </c>
      <c r="V33" s="82" t="s">
        <v>416</v>
      </c>
      <c r="W33" s="81">
        <v>43515.01128472222</v>
      </c>
      <c r="X33" s="82" t="s">
        <v>501</v>
      </c>
      <c r="Y33" s="79"/>
      <c r="Z33" s="79"/>
      <c r="AA33" s="85" t="s">
        <v>656</v>
      </c>
      <c r="AB33" s="79"/>
      <c r="AC33" s="79" t="b">
        <v>0</v>
      </c>
      <c r="AD33" s="79">
        <v>0</v>
      </c>
      <c r="AE33" s="85" t="s">
        <v>793</v>
      </c>
      <c r="AF33" s="79" t="b">
        <v>0</v>
      </c>
      <c r="AG33" s="79" t="s">
        <v>803</v>
      </c>
      <c r="AH33" s="79"/>
      <c r="AI33" s="85" t="s">
        <v>793</v>
      </c>
      <c r="AJ33" s="79" t="b">
        <v>0</v>
      </c>
      <c r="AK33" s="79">
        <v>6</v>
      </c>
      <c r="AL33" s="85" t="s">
        <v>751</v>
      </c>
      <c r="AM33" s="79" t="s">
        <v>818</v>
      </c>
      <c r="AN33" s="79" t="b">
        <v>0</v>
      </c>
      <c r="AO33" s="85" t="s">
        <v>751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222</v>
      </c>
      <c r="B34" s="64" t="s">
        <v>243</v>
      </c>
      <c r="C34" s="65" t="s">
        <v>1795</v>
      </c>
      <c r="D34" s="66">
        <v>3</v>
      </c>
      <c r="E34" s="67" t="s">
        <v>132</v>
      </c>
      <c r="F34" s="68">
        <v>32</v>
      </c>
      <c r="G34" s="65"/>
      <c r="H34" s="69"/>
      <c r="I34" s="70"/>
      <c r="J34" s="70"/>
      <c r="K34" s="34" t="s">
        <v>65</v>
      </c>
      <c r="L34" s="77">
        <v>34</v>
      </c>
      <c r="M34" s="77"/>
      <c r="N34" s="72"/>
      <c r="O34" s="79" t="s">
        <v>266</v>
      </c>
      <c r="P34" s="81">
        <v>43515.01128472222</v>
      </c>
      <c r="Q34" s="79" t="s">
        <v>283</v>
      </c>
      <c r="R34" s="79"/>
      <c r="S34" s="79"/>
      <c r="T34" s="79" t="s">
        <v>399</v>
      </c>
      <c r="U34" s="82" t="s">
        <v>416</v>
      </c>
      <c r="V34" s="82" t="s">
        <v>416</v>
      </c>
      <c r="W34" s="81">
        <v>43515.01128472222</v>
      </c>
      <c r="X34" s="82" t="s">
        <v>501</v>
      </c>
      <c r="Y34" s="79"/>
      <c r="Z34" s="79"/>
      <c r="AA34" s="85" t="s">
        <v>656</v>
      </c>
      <c r="AB34" s="79"/>
      <c r="AC34" s="79" t="b">
        <v>0</v>
      </c>
      <c r="AD34" s="79">
        <v>0</v>
      </c>
      <c r="AE34" s="85" t="s">
        <v>793</v>
      </c>
      <c r="AF34" s="79" t="b">
        <v>0</v>
      </c>
      <c r="AG34" s="79" t="s">
        <v>803</v>
      </c>
      <c r="AH34" s="79"/>
      <c r="AI34" s="85" t="s">
        <v>793</v>
      </c>
      <c r="AJ34" s="79" t="b">
        <v>0</v>
      </c>
      <c r="AK34" s="79">
        <v>6</v>
      </c>
      <c r="AL34" s="85" t="s">
        <v>751</v>
      </c>
      <c r="AM34" s="79" t="s">
        <v>818</v>
      </c>
      <c r="AN34" s="79" t="b">
        <v>0</v>
      </c>
      <c r="AO34" s="85" t="s">
        <v>751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222</v>
      </c>
      <c r="B35" s="64" t="s">
        <v>252</v>
      </c>
      <c r="C35" s="65" t="s">
        <v>1795</v>
      </c>
      <c r="D35" s="66">
        <v>3</v>
      </c>
      <c r="E35" s="67" t="s">
        <v>132</v>
      </c>
      <c r="F35" s="68">
        <v>32</v>
      </c>
      <c r="G35" s="65"/>
      <c r="H35" s="69"/>
      <c r="I35" s="70"/>
      <c r="J35" s="70"/>
      <c r="K35" s="34" t="s">
        <v>65</v>
      </c>
      <c r="L35" s="77">
        <v>35</v>
      </c>
      <c r="M35" s="77"/>
      <c r="N35" s="72"/>
      <c r="O35" s="79" t="s">
        <v>266</v>
      </c>
      <c r="P35" s="81">
        <v>43515.01128472222</v>
      </c>
      <c r="Q35" s="79" t="s">
        <v>283</v>
      </c>
      <c r="R35" s="79"/>
      <c r="S35" s="79"/>
      <c r="T35" s="79" t="s">
        <v>399</v>
      </c>
      <c r="U35" s="82" t="s">
        <v>416</v>
      </c>
      <c r="V35" s="82" t="s">
        <v>416</v>
      </c>
      <c r="W35" s="81">
        <v>43515.01128472222</v>
      </c>
      <c r="X35" s="82" t="s">
        <v>501</v>
      </c>
      <c r="Y35" s="79"/>
      <c r="Z35" s="79"/>
      <c r="AA35" s="85" t="s">
        <v>656</v>
      </c>
      <c r="AB35" s="79"/>
      <c r="AC35" s="79" t="b">
        <v>0</v>
      </c>
      <c r="AD35" s="79">
        <v>0</v>
      </c>
      <c r="AE35" s="85" t="s">
        <v>793</v>
      </c>
      <c r="AF35" s="79" t="b">
        <v>0</v>
      </c>
      <c r="AG35" s="79" t="s">
        <v>803</v>
      </c>
      <c r="AH35" s="79"/>
      <c r="AI35" s="85" t="s">
        <v>793</v>
      </c>
      <c r="AJ35" s="79" t="b">
        <v>0</v>
      </c>
      <c r="AK35" s="79">
        <v>6</v>
      </c>
      <c r="AL35" s="85" t="s">
        <v>751</v>
      </c>
      <c r="AM35" s="79" t="s">
        <v>818</v>
      </c>
      <c r="AN35" s="79" t="b">
        <v>0</v>
      </c>
      <c r="AO35" s="85" t="s">
        <v>751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10</v>
      </c>
      <c r="BK35" s="49">
        <v>100</v>
      </c>
      <c r="BL35" s="48">
        <v>10</v>
      </c>
    </row>
    <row r="36" spans="1:64" ht="15">
      <c r="A36" s="64" t="s">
        <v>223</v>
      </c>
      <c r="B36" s="64" t="s">
        <v>223</v>
      </c>
      <c r="C36" s="65" t="s">
        <v>1795</v>
      </c>
      <c r="D36" s="66">
        <v>3</v>
      </c>
      <c r="E36" s="67" t="s">
        <v>132</v>
      </c>
      <c r="F36" s="68">
        <v>32</v>
      </c>
      <c r="G36" s="65"/>
      <c r="H36" s="69"/>
      <c r="I36" s="70"/>
      <c r="J36" s="70"/>
      <c r="K36" s="34" t="s">
        <v>65</v>
      </c>
      <c r="L36" s="77">
        <v>36</v>
      </c>
      <c r="M36" s="77"/>
      <c r="N36" s="72"/>
      <c r="O36" s="79" t="s">
        <v>176</v>
      </c>
      <c r="P36" s="81">
        <v>43515.0330787037</v>
      </c>
      <c r="Q36" s="79" t="s">
        <v>284</v>
      </c>
      <c r="R36" s="79"/>
      <c r="S36" s="79"/>
      <c r="T36" s="79" t="s">
        <v>400</v>
      </c>
      <c r="U36" s="82" t="s">
        <v>417</v>
      </c>
      <c r="V36" s="82" t="s">
        <v>417</v>
      </c>
      <c r="W36" s="81">
        <v>43515.0330787037</v>
      </c>
      <c r="X36" s="82" t="s">
        <v>502</v>
      </c>
      <c r="Y36" s="79"/>
      <c r="Z36" s="79"/>
      <c r="AA36" s="85" t="s">
        <v>657</v>
      </c>
      <c r="AB36" s="79"/>
      <c r="AC36" s="79" t="b">
        <v>0</v>
      </c>
      <c r="AD36" s="79">
        <v>3</v>
      </c>
      <c r="AE36" s="85" t="s">
        <v>793</v>
      </c>
      <c r="AF36" s="79" t="b">
        <v>0</v>
      </c>
      <c r="AG36" s="79" t="s">
        <v>803</v>
      </c>
      <c r="AH36" s="79"/>
      <c r="AI36" s="85" t="s">
        <v>793</v>
      </c>
      <c r="AJ36" s="79" t="b">
        <v>0</v>
      </c>
      <c r="AK36" s="79">
        <v>0</v>
      </c>
      <c r="AL36" s="85" t="s">
        <v>793</v>
      </c>
      <c r="AM36" s="79" t="s">
        <v>813</v>
      </c>
      <c r="AN36" s="79" t="b">
        <v>0</v>
      </c>
      <c r="AO36" s="85" t="s">
        <v>657</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6.25</v>
      </c>
      <c r="BF36" s="48">
        <v>0</v>
      </c>
      <c r="BG36" s="49">
        <v>0</v>
      </c>
      <c r="BH36" s="48">
        <v>0</v>
      </c>
      <c r="BI36" s="49">
        <v>0</v>
      </c>
      <c r="BJ36" s="48">
        <v>15</v>
      </c>
      <c r="BK36" s="49">
        <v>93.75</v>
      </c>
      <c r="BL36" s="48">
        <v>16</v>
      </c>
    </row>
    <row r="37" spans="1:64" ht="15">
      <c r="A37" s="64" t="s">
        <v>224</v>
      </c>
      <c r="B37" s="64" t="s">
        <v>242</v>
      </c>
      <c r="C37" s="65" t="s">
        <v>1795</v>
      </c>
      <c r="D37" s="66">
        <v>3</v>
      </c>
      <c r="E37" s="67" t="s">
        <v>132</v>
      </c>
      <c r="F37" s="68">
        <v>32</v>
      </c>
      <c r="G37" s="65"/>
      <c r="H37" s="69"/>
      <c r="I37" s="70"/>
      <c r="J37" s="70"/>
      <c r="K37" s="34" t="s">
        <v>65</v>
      </c>
      <c r="L37" s="77">
        <v>37</v>
      </c>
      <c r="M37" s="77"/>
      <c r="N37" s="72"/>
      <c r="O37" s="79" t="s">
        <v>266</v>
      </c>
      <c r="P37" s="81">
        <v>43515.11796296296</v>
      </c>
      <c r="Q37" s="79" t="s">
        <v>285</v>
      </c>
      <c r="R37" s="79"/>
      <c r="S37" s="79"/>
      <c r="T37" s="79" t="s">
        <v>401</v>
      </c>
      <c r="U37" s="82" t="s">
        <v>418</v>
      </c>
      <c r="V37" s="82" t="s">
        <v>418</v>
      </c>
      <c r="W37" s="81">
        <v>43515.11796296296</v>
      </c>
      <c r="X37" s="82" t="s">
        <v>503</v>
      </c>
      <c r="Y37" s="79"/>
      <c r="Z37" s="79"/>
      <c r="AA37" s="85" t="s">
        <v>658</v>
      </c>
      <c r="AB37" s="79"/>
      <c r="AC37" s="79" t="b">
        <v>0</v>
      </c>
      <c r="AD37" s="79">
        <v>0</v>
      </c>
      <c r="AE37" s="85" t="s">
        <v>793</v>
      </c>
      <c r="AF37" s="79" t="b">
        <v>0</v>
      </c>
      <c r="AG37" s="79" t="s">
        <v>803</v>
      </c>
      <c r="AH37" s="79"/>
      <c r="AI37" s="85" t="s">
        <v>793</v>
      </c>
      <c r="AJ37" s="79" t="b">
        <v>0</v>
      </c>
      <c r="AK37" s="79">
        <v>6</v>
      </c>
      <c r="AL37" s="85" t="s">
        <v>740</v>
      </c>
      <c r="AM37" s="79" t="s">
        <v>814</v>
      </c>
      <c r="AN37" s="79" t="b">
        <v>0</v>
      </c>
      <c r="AO37" s="85" t="s">
        <v>740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2</v>
      </c>
      <c r="BE37" s="49">
        <v>15.384615384615385</v>
      </c>
      <c r="BF37" s="48">
        <v>0</v>
      </c>
      <c r="BG37" s="49">
        <v>0</v>
      </c>
      <c r="BH37" s="48">
        <v>0</v>
      </c>
      <c r="BI37" s="49">
        <v>0</v>
      </c>
      <c r="BJ37" s="48">
        <v>11</v>
      </c>
      <c r="BK37" s="49">
        <v>84.61538461538461</v>
      </c>
      <c r="BL37" s="48">
        <v>13</v>
      </c>
    </row>
    <row r="38" spans="1:64" ht="15">
      <c r="A38" s="64" t="s">
        <v>225</v>
      </c>
      <c r="B38" s="64" t="s">
        <v>225</v>
      </c>
      <c r="C38" s="65" t="s">
        <v>1795</v>
      </c>
      <c r="D38" s="66">
        <v>3</v>
      </c>
      <c r="E38" s="67" t="s">
        <v>132</v>
      </c>
      <c r="F38" s="68">
        <v>32</v>
      </c>
      <c r="G38" s="65"/>
      <c r="H38" s="69"/>
      <c r="I38" s="70"/>
      <c r="J38" s="70"/>
      <c r="K38" s="34" t="s">
        <v>65</v>
      </c>
      <c r="L38" s="77">
        <v>38</v>
      </c>
      <c r="M38" s="77"/>
      <c r="N38" s="72"/>
      <c r="O38" s="79" t="s">
        <v>176</v>
      </c>
      <c r="P38" s="81">
        <v>43515.12032407407</v>
      </c>
      <c r="Q38" s="79" t="s">
        <v>286</v>
      </c>
      <c r="R38" s="79"/>
      <c r="S38" s="79"/>
      <c r="T38" s="79" t="s">
        <v>402</v>
      </c>
      <c r="U38" s="82" t="s">
        <v>419</v>
      </c>
      <c r="V38" s="82" t="s">
        <v>419</v>
      </c>
      <c r="W38" s="81">
        <v>43515.12032407407</v>
      </c>
      <c r="X38" s="82" t="s">
        <v>504</v>
      </c>
      <c r="Y38" s="79"/>
      <c r="Z38" s="79"/>
      <c r="AA38" s="85" t="s">
        <v>659</v>
      </c>
      <c r="AB38" s="79"/>
      <c r="AC38" s="79" t="b">
        <v>0</v>
      </c>
      <c r="AD38" s="79">
        <v>6</v>
      </c>
      <c r="AE38" s="85" t="s">
        <v>793</v>
      </c>
      <c r="AF38" s="79" t="b">
        <v>0</v>
      </c>
      <c r="AG38" s="79" t="s">
        <v>804</v>
      </c>
      <c r="AH38" s="79"/>
      <c r="AI38" s="85" t="s">
        <v>793</v>
      </c>
      <c r="AJ38" s="79" t="b">
        <v>0</v>
      </c>
      <c r="AK38" s="79">
        <v>0</v>
      </c>
      <c r="AL38" s="85" t="s">
        <v>793</v>
      </c>
      <c r="AM38" s="79" t="s">
        <v>813</v>
      </c>
      <c r="AN38" s="79" t="b">
        <v>0</v>
      </c>
      <c r="AO38" s="85" t="s">
        <v>659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10</v>
      </c>
      <c r="BK38" s="49">
        <v>100</v>
      </c>
      <c r="BL38" s="48">
        <v>10</v>
      </c>
    </row>
    <row r="39" spans="1:64" ht="15">
      <c r="A39" s="64" t="s">
        <v>226</v>
      </c>
      <c r="B39" s="64" t="s">
        <v>258</v>
      </c>
      <c r="C39" s="65" t="s">
        <v>1795</v>
      </c>
      <c r="D39" s="66">
        <v>3</v>
      </c>
      <c r="E39" s="67" t="s">
        <v>132</v>
      </c>
      <c r="F39" s="68">
        <v>32</v>
      </c>
      <c r="G39" s="65"/>
      <c r="H39" s="69"/>
      <c r="I39" s="70"/>
      <c r="J39" s="70"/>
      <c r="K39" s="34" t="s">
        <v>65</v>
      </c>
      <c r="L39" s="77">
        <v>39</v>
      </c>
      <c r="M39" s="77"/>
      <c r="N39" s="72"/>
      <c r="O39" s="79" t="s">
        <v>266</v>
      </c>
      <c r="P39" s="81">
        <v>43513.92349537037</v>
      </c>
      <c r="Q39" s="79" t="s">
        <v>287</v>
      </c>
      <c r="R39" s="79"/>
      <c r="S39" s="79"/>
      <c r="T39" s="79" t="s">
        <v>391</v>
      </c>
      <c r="U39" s="82" t="s">
        <v>420</v>
      </c>
      <c r="V39" s="82" t="s">
        <v>420</v>
      </c>
      <c r="W39" s="81">
        <v>43513.92349537037</v>
      </c>
      <c r="X39" s="82" t="s">
        <v>505</v>
      </c>
      <c r="Y39" s="79"/>
      <c r="Z39" s="79"/>
      <c r="AA39" s="85" t="s">
        <v>660</v>
      </c>
      <c r="AB39" s="79"/>
      <c r="AC39" s="79" t="b">
        <v>0</v>
      </c>
      <c r="AD39" s="79">
        <v>0</v>
      </c>
      <c r="AE39" s="85" t="s">
        <v>794</v>
      </c>
      <c r="AF39" s="79" t="b">
        <v>0</v>
      </c>
      <c r="AG39" s="79" t="s">
        <v>803</v>
      </c>
      <c r="AH39" s="79"/>
      <c r="AI39" s="85" t="s">
        <v>793</v>
      </c>
      <c r="AJ39" s="79" t="b">
        <v>0</v>
      </c>
      <c r="AK39" s="79">
        <v>0</v>
      </c>
      <c r="AL39" s="85" t="s">
        <v>793</v>
      </c>
      <c r="AM39" s="79" t="s">
        <v>813</v>
      </c>
      <c r="AN39" s="79" t="b">
        <v>0</v>
      </c>
      <c r="AO39" s="85" t="s">
        <v>660</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1</v>
      </c>
      <c r="BE39" s="49">
        <v>14.285714285714286</v>
      </c>
      <c r="BF39" s="48">
        <v>0</v>
      </c>
      <c r="BG39" s="49">
        <v>0</v>
      </c>
      <c r="BH39" s="48">
        <v>0</v>
      </c>
      <c r="BI39" s="49">
        <v>0</v>
      </c>
      <c r="BJ39" s="48">
        <v>6</v>
      </c>
      <c r="BK39" s="49">
        <v>85.71428571428571</v>
      </c>
      <c r="BL39" s="48">
        <v>7</v>
      </c>
    </row>
    <row r="40" spans="1:64" ht="15">
      <c r="A40" s="64" t="s">
        <v>226</v>
      </c>
      <c r="B40" s="64" t="s">
        <v>259</v>
      </c>
      <c r="C40" s="65" t="s">
        <v>1795</v>
      </c>
      <c r="D40" s="66">
        <v>3</v>
      </c>
      <c r="E40" s="67" t="s">
        <v>132</v>
      </c>
      <c r="F40" s="68">
        <v>32</v>
      </c>
      <c r="G40" s="65"/>
      <c r="H40" s="69"/>
      <c r="I40" s="70"/>
      <c r="J40" s="70"/>
      <c r="K40" s="34" t="s">
        <v>65</v>
      </c>
      <c r="L40" s="77">
        <v>40</v>
      </c>
      <c r="M40" s="77"/>
      <c r="N40" s="72"/>
      <c r="O40" s="79" t="s">
        <v>266</v>
      </c>
      <c r="P40" s="81">
        <v>43514.909050925926</v>
      </c>
      <c r="Q40" s="79" t="s">
        <v>288</v>
      </c>
      <c r="R40" s="79"/>
      <c r="S40" s="79"/>
      <c r="T40" s="79" t="s">
        <v>391</v>
      </c>
      <c r="U40" s="82" t="s">
        <v>421</v>
      </c>
      <c r="V40" s="82" t="s">
        <v>421</v>
      </c>
      <c r="W40" s="81">
        <v>43514.909050925926</v>
      </c>
      <c r="X40" s="82" t="s">
        <v>506</v>
      </c>
      <c r="Y40" s="79"/>
      <c r="Z40" s="79"/>
      <c r="AA40" s="85" t="s">
        <v>661</v>
      </c>
      <c r="AB40" s="79"/>
      <c r="AC40" s="79" t="b">
        <v>0</v>
      </c>
      <c r="AD40" s="79">
        <v>7</v>
      </c>
      <c r="AE40" s="85" t="s">
        <v>793</v>
      </c>
      <c r="AF40" s="79" t="b">
        <v>0</v>
      </c>
      <c r="AG40" s="79" t="s">
        <v>803</v>
      </c>
      <c r="AH40" s="79"/>
      <c r="AI40" s="85" t="s">
        <v>793</v>
      </c>
      <c r="AJ40" s="79" t="b">
        <v>0</v>
      </c>
      <c r="AK40" s="79">
        <v>1</v>
      </c>
      <c r="AL40" s="85" t="s">
        <v>793</v>
      </c>
      <c r="AM40" s="79" t="s">
        <v>813</v>
      </c>
      <c r="AN40" s="79" t="b">
        <v>0</v>
      </c>
      <c r="AO40" s="85" t="s">
        <v>661</v>
      </c>
      <c r="AP40" s="79" t="s">
        <v>176</v>
      </c>
      <c r="AQ40" s="79">
        <v>0</v>
      </c>
      <c r="AR40" s="79">
        <v>0</v>
      </c>
      <c r="AS40" s="79"/>
      <c r="AT40" s="79"/>
      <c r="AU40" s="79"/>
      <c r="AV40" s="79"/>
      <c r="AW40" s="79"/>
      <c r="AX40" s="79"/>
      <c r="AY40" s="79"/>
      <c r="AZ40" s="79"/>
      <c r="BA40">
        <v>1</v>
      </c>
      <c r="BB40" s="78" t="str">
        <f>REPLACE(INDEX(GroupVertices[Group],MATCH(Edges[[#This Row],[Vertex 1]],GroupVertices[Vertex],0)),1,1,"")</f>
        <v>5</v>
      </c>
      <c r="BC40" s="78" t="str">
        <f>REPLACE(INDEX(GroupVertices[Group],MATCH(Edges[[#This Row],[Vertex 2]],GroupVertices[Vertex],0)),1,1,"")</f>
        <v>5</v>
      </c>
      <c r="BD40" s="48"/>
      <c r="BE40" s="49"/>
      <c r="BF40" s="48"/>
      <c r="BG40" s="49"/>
      <c r="BH40" s="48"/>
      <c r="BI40" s="49"/>
      <c r="BJ40" s="48"/>
      <c r="BK40" s="49"/>
      <c r="BL40" s="48"/>
    </row>
    <row r="41" spans="1:64" ht="15">
      <c r="A41" s="64" t="s">
        <v>227</v>
      </c>
      <c r="B41" s="64" t="s">
        <v>227</v>
      </c>
      <c r="C41" s="65" t="s">
        <v>1795</v>
      </c>
      <c r="D41" s="66">
        <v>3</v>
      </c>
      <c r="E41" s="67" t="s">
        <v>132</v>
      </c>
      <c r="F41" s="68">
        <v>32</v>
      </c>
      <c r="G41" s="65"/>
      <c r="H41" s="69"/>
      <c r="I41" s="70"/>
      <c r="J41" s="70"/>
      <c r="K41" s="34" t="s">
        <v>65</v>
      </c>
      <c r="L41" s="77">
        <v>41</v>
      </c>
      <c r="M41" s="77"/>
      <c r="N41" s="72"/>
      <c r="O41" s="79" t="s">
        <v>176</v>
      </c>
      <c r="P41" s="81">
        <v>43515.15751157407</v>
      </c>
      <c r="Q41" s="79" t="s">
        <v>289</v>
      </c>
      <c r="R41" s="79"/>
      <c r="S41" s="79"/>
      <c r="T41" s="79" t="s">
        <v>403</v>
      </c>
      <c r="U41" s="82" t="s">
        <v>422</v>
      </c>
      <c r="V41" s="82" t="s">
        <v>422</v>
      </c>
      <c r="W41" s="81">
        <v>43515.15751157407</v>
      </c>
      <c r="X41" s="82" t="s">
        <v>507</v>
      </c>
      <c r="Y41" s="79"/>
      <c r="Z41" s="79"/>
      <c r="AA41" s="85" t="s">
        <v>662</v>
      </c>
      <c r="AB41" s="79"/>
      <c r="AC41" s="79" t="b">
        <v>0</v>
      </c>
      <c r="AD41" s="79">
        <v>1</v>
      </c>
      <c r="AE41" s="85" t="s">
        <v>793</v>
      </c>
      <c r="AF41" s="79" t="b">
        <v>0</v>
      </c>
      <c r="AG41" s="79" t="s">
        <v>803</v>
      </c>
      <c r="AH41" s="79"/>
      <c r="AI41" s="85" t="s">
        <v>793</v>
      </c>
      <c r="AJ41" s="79" t="b">
        <v>0</v>
      </c>
      <c r="AK41" s="79">
        <v>0</v>
      </c>
      <c r="AL41" s="85" t="s">
        <v>793</v>
      </c>
      <c r="AM41" s="79" t="s">
        <v>812</v>
      </c>
      <c r="AN41" s="79" t="b">
        <v>0</v>
      </c>
      <c r="AO41" s="85" t="s">
        <v>662</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11</v>
      </c>
      <c r="BK41" s="49">
        <v>100</v>
      </c>
      <c r="BL41" s="48">
        <v>11</v>
      </c>
    </row>
    <row r="42" spans="1:64" ht="15">
      <c r="A42" s="64" t="s">
        <v>228</v>
      </c>
      <c r="B42" s="64" t="s">
        <v>228</v>
      </c>
      <c r="C42" s="65" t="s">
        <v>1795</v>
      </c>
      <c r="D42" s="66">
        <v>3</v>
      </c>
      <c r="E42" s="67" t="s">
        <v>132</v>
      </c>
      <c r="F42" s="68">
        <v>32</v>
      </c>
      <c r="G42" s="65"/>
      <c r="H42" s="69"/>
      <c r="I42" s="70"/>
      <c r="J42" s="70"/>
      <c r="K42" s="34" t="s">
        <v>65</v>
      </c>
      <c r="L42" s="77">
        <v>42</v>
      </c>
      <c r="M42" s="77"/>
      <c r="N42" s="72"/>
      <c r="O42" s="79" t="s">
        <v>176</v>
      </c>
      <c r="P42" s="81">
        <v>43515.165358796294</v>
      </c>
      <c r="Q42" s="79" t="s">
        <v>290</v>
      </c>
      <c r="R42" s="79"/>
      <c r="S42" s="79"/>
      <c r="T42" s="79" t="s">
        <v>403</v>
      </c>
      <c r="U42" s="82" t="s">
        <v>423</v>
      </c>
      <c r="V42" s="82" t="s">
        <v>423</v>
      </c>
      <c r="W42" s="81">
        <v>43515.165358796294</v>
      </c>
      <c r="X42" s="82" t="s">
        <v>508</v>
      </c>
      <c r="Y42" s="79"/>
      <c r="Z42" s="79"/>
      <c r="AA42" s="85" t="s">
        <v>663</v>
      </c>
      <c r="AB42" s="79"/>
      <c r="AC42" s="79" t="b">
        <v>0</v>
      </c>
      <c r="AD42" s="79">
        <v>3</v>
      </c>
      <c r="AE42" s="85" t="s">
        <v>793</v>
      </c>
      <c r="AF42" s="79" t="b">
        <v>0</v>
      </c>
      <c r="AG42" s="79" t="s">
        <v>803</v>
      </c>
      <c r="AH42" s="79"/>
      <c r="AI42" s="85" t="s">
        <v>793</v>
      </c>
      <c r="AJ42" s="79" t="b">
        <v>0</v>
      </c>
      <c r="AK42" s="79">
        <v>0</v>
      </c>
      <c r="AL42" s="85" t="s">
        <v>793</v>
      </c>
      <c r="AM42" s="79" t="s">
        <v>812</v>
      </c>
      <c r="AN42" s="79" t="b">
        <v>0</v>
      </c>
      <c r="AO42" s="85" t="s">
        <v>663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11</v>
      </c>
      <c r="BK42" s="49">
        <v>100</v>
      </c>
      <c r="BL42" s="48">
        <v>11</v>
      </c>
    </row>
    <row r="43" spans="1:64" ht="15">
      <c r="A43" s="64" t="s">
        <v>229</v>
      </c>
      <c r="B43" s="64" t="s">
        <v>229</v>
      </c>
      <c r="C43" s="65" t="s">
        <v>1795</v>
      </c>
      <c r="D43" s="66">
        <v>3</v>
      </c>
      <c r="E43" s="67" t="s">
        <v>132</v>
      </c>
      <c r="F43" s="68">
        <v>32</v>
      </c>
      <c r="G43" s="65"/>
      <c r="H43" s="69"/>
      <c r="I43" s="70"/>
      <c r="J43" s="70"/>
      <c r="K43" s="34" t="s">
        <v>65</v>
      </c>
      <c r="L43" s="77">
        <v>43</v>
      </c>
      <c r="M43" s="77"/>
      <c r="N43" s="72"/>
      <c r="O43" s="79" t="s">
        <v>176</v>
      </c>
      <c r="P43" s="81">
        <v>43515.191712962966</v>
      </c>
      <c r="Q43" s="79" t="s">
        <v>291</v>
      </c>
      <c r="R43" s="79"/>
      <c r="S43" s="79"/>
      <c r="T43" s="79" t="s">
        <v>403</v>
      </c>
      <c r="U43" s="82" t="s">
        <v>424</v>
      </c>
      <c r="V43" s="82" t="s">
        <v>424</v>
      </c>
      <c r="W43" s="81">
        <v>43515.191712962966</v>
      </c>
      <c r="X43" s="82" t="s">
        <v>509</v>
      </c>
      <c r="Y43" s="79"/>
      <c r="Z43" s="79"/>
      <c r="AA43" s="85" t="s">
        <v>664</v>
      </c>
      <c r="AB43" s="79"/>
      <c r="AC43" s="79" t="b">
        <v>0</v>
      </c>
      <c r="AD43" s="79">
        <v>5</v>
      </c>
      <c r="AE43" s="85" t="s">
        <v>793</v>
      </c>
      <c r="AF43" s="79" t="b">
        <v>0</v>
      </c>
      <c r="AG43" s="79" t="s">
        <v>803</v>
      </c>
      <c r="AH43" s="79"/>
      <c r="AI43" s="85" t="s">
        <v>793</v>
      </c>
      <c r="AJ43" s="79" t="b">
        <v>0</v>
      </c>
      <c r="AK43" s="79">
        <v>0</v>
      </c>
      <c r="AL43" s="85" t="s">
        <v>793</v>
      </c>
      <c r="AM43" s="79" t="s">
        <v>812</v>
      </c>
      <c r="AN43" s="79" t="b">
        <v>0</v>
      </c>
      <c r="AO43" s="85" t="s">
        <v>664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11</v>
      </c>
      <c r="BK43" s="49">
        <v>100</v>
      </c>
      <c r="BL43" s="48">
        <v>11</v>
      </c>
    </row>
    <row r="44" spans="1:64" ht="15">
      <c r="A44" s="64" t="s">
        <v>230</v>
      </c>
      <c r="B44" s="64" t="s">
        <v>230</v>
      </c>
      <c r="C44" s="65" t="s">
        <v>1795</v>
      </c>
      <c r="D44" s="66">
        <v>3</v>
      </c>
      <c r="E44" s="67" t="s">
        <v>132</v>
      </c>
      <c r="F44" s="68">
        <v>32</v>
      </c>
      <c r="G44" s="65"/>
      <c r="H44" s="69"/>
      <c r="I44" s="70"/>
      <c r="J44" s="70"/>
      <c r="K44" s="34" t="s">
        <v>65</v>
      </c>
      <c r="L44" s="77">
        <v>44</v>
      </c>
      <c r="M44" s="77"/>
      <c r="N44" s="72"/>
      <c r="O44" s="79" t="s">
        <v>176</v>
      </c>
      <c r="P44" s="81">
        <v>43515.207453703704</v>
      </c>
      <c r="Q44" s="79" t="s">
        <v>292</v>
      </c>
      <c r="R44" s="79"/>
      <c r="S44" s="79"/>
      <c r="T44" s="79" t="s">
        <v>403</v>
      </c>
      <c r="U44" s="82" t="s">
        <v>425</v>
      </c>
      <c r="V44" s="82" t="s">
        <v>425</v>
      </c>
      <c r="W44" s="81">
        <v>43515.207453703704</v>
      </c>
      <c r="X44" s="82" t="s">
        <v>510</v>
      </c>
      <c r="Y44" s="79"/>
      <c r="Z44" s="79"/>
      <c r="AA44" s="85" t="s">
        <v>665</v>
      </c>
      <c r="AB44" s="79"/>
      <c r="AC44" s="79" t="b">
        <v>0</v>
      </c>
      <c r="AD44" s="79">
        <v>2</v>
      </c>
      <c r="AE44" s="85" t="s">
        <v>793</v>
      </c>
      <c r="AF44" s="79" t="b">
        <v>0</v>
      </c>
      <c r="AG44" s="79" t="s">
        <v>803</v>
      </c>
      <c r="AH44" s="79"/>
      <c r="AI44" s="85" t="s">
        <v>793</v>
      </c>
      <c r="AJ44" s="79" t="b">
        <v>0</v>
      </c>
      <c r="AK44" s="79">
        <v>0</v>
      </c>
      <c r="AL44" s="85" t="s">
        <v>793</v>
      </c>
      <c r="AM44" s="79" t="s">
        <v>812</v>
      </c>
      <c r="AN44" s="79" t="b">
        <v>0</v>
      </c>
      <c r="AO44" s="85" t="s">
        <v>665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11</v>
      </c>
      <c r="BK44" s="49">
        <v>100</v>
      </c>
      <c r="BL44" s="48">
        <v>11</v>
      </c>
    </row>
    <row r="45" spans="1:64" ht="15">
      <c r="A45" s="64" t="s">
        <v>231</v>
      </c>
      <c r="B45" s="64" t="s">
        <v>231</v>
      </c>
      <c r="C45" s="65" t="s">
        <v>1795</v>
      </c>
      <c r="D45" s="66">
        <v>3</v>
      </c>
      <c r="E45" s="67" t="s">
        <v>132</v>
      </c>
      <c r="F45" s="68">
        <v>32</v>
      </c>
      <c r="G45" s="65"/>
      <c r="H45" s="69"/>
      <c r="I45" s="70"/>
      <c r="J45" s="70"/>
      <c r="K45" s="34" t="s">
        <v>65</v>
      </c>
      <c r="L45" s="77">
        <v>45</v>
      </c>
      <c r="M45" s="77"/>
      <c r="N45" s="72"/>
      <c r="O45" s="79" t="s">
        <v>176</v>
      </c>
      <c r="P45" s="81">
        <v>43515.21412037037</v>
      </c>
      <c r="Q45" s="79" t="s">
        <v>293</v>
      </c>
      <c r="R45" s="79"/>
      <c r="S45" s="79"/>
      <c r="T45" s="79" t="s">
        <v>403</v>
      </c>
      <c r="U45" s="82" t="s">
        <v>426</v>
      </c>
      <c r="V45" s="82" t="s">
        <v>426</v>
      </c>
      <c r="W45" s="81">
        <v>43515.21412037037</v>
      </c>
      <c r="X45" s="82" t="s">
        <v>511</v>
      </c>
      <c r="Y45" s="79"/>
      <c r="Z45" s="79"/>
      <c r="AA45" s="85" t="s">
        <v>666</v>
      </c>
      <c r="AB45" s="79"/>
      <c r="AC45" s="79" t="b">
        <v>0</v>
      </c>
      <c r="AD45" s="79">
        <v>0</v>
      </c>
      <c r="AE45" s="85" t="s">
        <v>793</v>
      </c>
      <c r="AF45" s="79" t="b">
        <v>0</v>
      </c>
      <c r="AG45" s="79" t="s">
        <v>803</v>
      </c>
      <c r="AH45" s="79"/>
      <c r="AI45" s="85" t="s">
        <v>793</v>
      </c>
      <c r="AJ45" s="79" t="b">
        <v>0</v>
      </c>
      <c r="AK45" s="79">
        <v>0</v>
      </c>
      <c r="AL45" s="85" t="s">
        <v>793</v>
      </c>
      <c r="AM45" s="79" t="s">
        <v>812</v>
      </c>
      <c r="AN45" s="79" t="b">
        <v>0</v>
      </c>
      <c r="AO45" s="85" t="s">
        <v>666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11</v>
      </c>
      <c r="BK45" s="49">
        <v>100</v>
      </c>
      <c r="BL45" s="48">
        <v>11</v>
      </c>
    </row>
    <row r="46" spans="1:64" ht="15">
      <c r="A46" s="64" t="s">
        <v>232</v>
      </c>
      <c r="B46" s="64" t="s">
        <v>232</v>
      </c>
      <c r="C46" s="65" t="s">
        <v>1795</v>
      </c>
      <c r="D46" s="66">
        <v>3</v>
      </c>
      <c r="E46" s="67" t="s">
        <v>132</v>
      </c>
      <c r="F46" s="68">
        <v>32</v>
      </c>
      <c r="G46" s="65"/>
      <c r="H46" s="69"/>
      <c r="I46" s="70"/>
      <c r="J46" s="70"/>
      <c r="K46" s="34" t="s">
        <v>65</v>
      </c>
      <c r="L46" s="77">
        <v>46</v>
      </c>
      <c r="M46" s="77"/>
      <c r="N46" s="72"/>
      <c r="O46" s="79" t="s">
        <v>176</v>
      </c>
      <c r="P46" s="81">
        <v>43515.222395833334</v>
      </c>
      <c r="Q46" s="79" t="s">
        <v>294</v>
      </c>
      <c r="R46" s="79"/>
      <c r="S46" s="79"/>
      <c r="T46" s="79" t="s">
        <v>403</v>
      </c>
      <c r="U46" s="82" t="s">
        <v>427</v>
      </c>
      <c r="V46" s="82" t="s">
        <v>427</v>
      </c>
      <c r="W46" s="81">
        <v>43515.222395833334</v>
      </c>
      <c r="X46" s="82" t="s">
        <v>512</v>
      </c>
      <c r="Y46" s="79"/>
      <c r="Z46" s="79"/>
      <c r="AA46" s="85" t="s">
        <v>667</v>
      </c>
      <c r="AB46" s="79"/>
      <c r="AC46" s="79" t="b">
        <v>0</v>
      </c>
      <c r="AD46" s="79">
        <v>2</v>
      </c>
      <c r="AE46" s="85" t="s">
        <v>793</v>
      </c>
      <c r="AF46" s="79" t="b">
        <v>0</v>
      </c>
      <c r="AG46" s="79" t="s">
        <v>803</v>
      </c>
      <c r="AH46" s="79"/>
      <c r="AI46" s="85" t="s">
        <v>793</v>
      </c>
      <c r="AJ46" s="79" t="b">
        <v>0</v>
      </c>
      <c r="AK46" s="79">
        <v>0</v>
      </c>
      <c r="AL46" s="85" t="s">
        <v>793</v>
      </c>
      <c r="AM46" s="79" t="s">
        <v>812</v>
      </c>
      <c r="AN46" s="79" t="b">
        <v>0</v>
      </c>
      <c r="AO46" s="85" t="s">
        <v>667</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11</v>
      </c>
      <c r="BK46" s="49">
        <v>100</v>
      </c>
      <c r="BL46" s="48">
        <v>11</v>
      </c>
    </row>
    <row r="47" spans="1:64" ht="15">
      <c r="A47" s="64" t="s">
        <v>233</v>
      </c>
      <c r="B47" s="64" t="s">
        <v>233</v>
      </c>
      <c r="C47" s="65" t="s">
        <v>1795</v>
      </c>
      <c r="D47" s="66">
        <v>3</v>
      </c>
      <c r="E47" s="67" t="s">
        <v>132</v>
      </c>
      <c r="F47" s="68">
        <v>32</v>
      </c>
      <c r="G47" s="65"/>
      <c r="H47" s="69"/>
      <c r="I47" s="70"/>
      <c r="J47" s="70"/>
      <c r="K47" s="34" t="s">
        <v>65</v>
      </c>
      <c r="L47" s="77">
        <v>47</v>
      </c>
      <c r="M47" s="77"/>
      <c r="N47" s="72"/>
      <c r="O47" s="79" t="s">
        <v>176</v>
      </c>
      <c r="P47" s="81">
        <v>43515.23422453704</v>
      </c>
      <c r="Q47" s="79" t="s">
        <v>295</v>
      </c>
      <c r="R47" s="79"/>
      <c r="S47" s="79"/>
      <c r="T47" s="79" t="s">
        <v>403</v>
      </c>
      <c r="U47" s="82" t="s">
        <v>428</v>
      </c>
      <c r="V47" s="82" t="s">
        <v>428</v>
      </c>
      <c r="W47" s="81">
        <v>43515.23422453704</v>
      </c>
      <c r="X47" s="82" t="s">
        <v>513</v>
      </c>
      <c r="Y47" s="79"/>
      <c r="Z47" s="79"/>
      <c r="AA47" s="85" t="s">
        <v>668</v>
      </c>
      <c r="AB47" s="79"/>
      <c r="AC47" s="79" t="b">
        <v>0</v>
      </c>
      <c r="AD47" s="79">
        <v>4</v>
      </c>
      <c r="AE47" s="85" t="s">
        <v>793</v>
      </c>
      <c r="AF47" s="79" t="b">
        <v>0</v>
      </c>
      <c r="AG47" s="79" t="s">
        <v>803</v>
      </c>
      <c r="AH47" s="79"/>
      <c r="AI47" s="85" t="s">
        <v>793</v>
      </c>
      <c r="AJ47" s="79" t="b">
        <v>0</v>
      </c>
      <c r="AK47" s="79">
        <v>0</v>
      </c>
      <c r="AL47" s="85" t="s">
        <v>793</v>
      </c>
      <c r="AM47" s="79" t="s">
        <v>812</v>
      </c>
      <c r="AN47" s="79" t="b">
        <v>0</v>
      </c>
      <c r="AO47" s="85" t="s">
        <v>668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11</v>
      </c>
      <c r="BK47" s="49">
        <v>100</v>
      </c>
      <c r="BL47" s="48">
        <v>11</v>
      </c>
    </row>
    <row r="48" spans="1:64" ht="15">
      <c r="A48" s="64" t="s">
        <v>234</v>
      </c>
      <c r="B48" s="64" t="s">
        <v>256</v>
      </c>
      <c r="C48" s="65" t="s">
        <v>1795</v>
      </c>
      <c r="D48" s="66">
        <v>3</v>
      </c>
      <c r="E48" s="67" t="s">
        <v>132</v>
      </c>
      <c r="F48" s="68">
        <v>32</v>
      </c>
      <c r="G48" s="65"/>
      <c r="H48" s="69"/>
      <c r="I48" s="70"/>
      <c r="J48" s="70"/>
      <c r="K48" s="34" t="s">
        <v>65</v>
      </c>
      <c r="L48" s="77">
        <v>48</v>
      </c>
      <c r="M48" s="77"/>
      <c r="N48" s="72"/>
      <c r="O48" s="79" t="s">
        <v>266</v>
      </c>
      <c r="P48" s="81">
        <v>43515.25405092593</v>
      </c>
      <c r="Q48" s="79" t="s">
        <v>283</v>
      </c>
      <c r="R48" s="79"/>
      <c r="S48" s="79"/>
      <c r="T48" s="79" t="s">
        <v>399</v>
      </c>
      <c r="U48" s="82" t="s">
        <v>416</v>
      </c>
      <c r="V48" s="82" t="s">
        <v>416</v>
      </c>
      <c r="W48" s="81">
        <v>43515.25405092593</v>
      </c>
      <c r="X48" s="82" t="s">
        <v>514</v>
      </c>
      <c r="Y48" s="79"/>
      <c r="Z48" s="79"/>
      <c r="AA48" s="85" t="s">
        <v>669</v>
      </c>
      <c r="AB48" s="79"/>
      <c r="AC48" s="79" t="b">
        <v>0</v>
      </c>
      <c r="AD48" s="79">
        <v>0</v>
      </c>
      <c r="AE48" s="85" t="s">
        <v>793</v>
      </c>
      <c r="AF48" s="79" t="b">
        <v>0</v>
      </c>
      <c r="AG48" s="79" t="s">
        <v>803</v>
      </c>
      <c r="AH48" s="79"/>
      <c r="AI48" s="85" t="s">
        <v>793</v>
      </c>
      <c r="AJ48" s="79" t="b">
        <v>0</v>
      </c>
      <c r="AK48" s="79">
        <v>6</v>
      </c>
      <c r="AL48" s="85" t="s">
        <v>751</v>
      </c>
      <c r="AM48" s="79" t="s">
        <v>819</v>
      </c>
      <c r="AN48" s="79" t="b">
        <v>0</v>
      </c>
      <c r="AO48" s="85" t="s">
        <v>751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234</v>
      </c>
      <c r="B49" s="64" t="s">
        <v>243</v>
      </c>
      <c r="C49" s="65" t="s">
        <v>1795</v>
      </c>
      <c r="D49" s="66">
        <v>3</v>
      </c>
      <c r="E49" s="67" t="s">
        <v>132</v>
      </c>
      <c r="F49" s="68">
        <v>32</v>
      </c>
      <c r="G49" s="65"/>
      <c r="H49" s="69"/>
      <c r="I49" s="70"/>
      <c r="J49" s="70"/>
      <c r="K49" s="34" t="s">
        <v>65</v>
      </c>
      <c r="L49" s="77">
        <v>49</v>
      </c>
      <c r="M49" s="77"/>
      <c r="N49" s="72"/>
      <c r="O49" s="79" t="s">
        <v>266</v>
      </c>
      <c r="P49" s="81">
        <v>43515.25405092593</v>
      </c>
      <c r="Q49" s="79" t="s">
        <v>283</v>
      </c>
      <c r="R49" s="79"/>
      <c r="S49" s="79"/>
      <c r="T49" s="79" t="s">
        <v>399</v>
      </c>
      <c r="U49" s="82" t="s">
        <v>416</v>
      </c>
      <c r="V49" s="82" t="s">
        <v>416</v>
      </c>
      <c r="W49" s="81">
        <v>43515.25405092593</v>
      </c>
      <c r="X49" s="82" t="s">
        <v>514</v>
      </c>
      <c r="Y49" s="79"/>
      <c r="Z49" s="79"/>
      <c r="AA49" s="85" t="s">
        <v>669</v>
      </c>
      <c r="AB49" s="79"/>
      <c r="AC49" s="79" t="b">
        <v>0</v>
      </c>
      <c r="AD49" s="79">
        <v>0</v>
      </c>
      <c r="AE49" s="85" t="s">
        <v>793</v>
      </c>
      <c r="AF49" s="79" t="b">
        <v>0</v>
      </c>
      <c r="AG49" s="79" t="s">
        <v>803</v>
      </c>
      <c r="AH49" s="79"/>
      <c r="AI49" s="85" t="s">
        <v>793</v>
      </c>
      <c r="AJ49" s="79" t="b">
        <v>0</v>
      </c>
      <c r="AK49" s="79">
        <v>6</v>
      </c>
      <c r="AL49" s="85" t="s">
        <v>751</v>
      </c>
      <c r="AM49" s="79" t="s">
        <v>819</v>
      </c>
      <c r="AN49" s="79" t="b">
        <v>0</v>
      </c>
      <c r="AO49" s="85" t="s">
        <v>751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234</v>
      </c>
      <c r="B50" s="64" t="s">
        <v>252</v>
      </c>
      <c r="C50" s="65" t="s">
        <v>1795</v>
      </c>
      <c r="D50" s="66">
        <v>3</v>
      </c>
      <c r="E50" s="67" t="s">
        <v>132</v>
      </c>
      <c r="F50" s="68">
        <v>32</v>
      </c>
      <c r="G50" s="65"/>
      <c r="H50" s="69"/>
      <c r="I50" s="70"/>
      <c r="J50" s="70"/>
      <c r="K50" s="34" t="s">
        <v>65</v>
      </c>
      <c r="L50" s="77">
        <v>50</v>
      </c>
      <c r="M50" s="77"/>
      <c r="N50" s="72"/>
      <c r="O50" s="79" t="s">
        <v>266</v>
      </c>
      <c r="P50" s="81">
        <v>43515.25405092593</v>
      </c>
      <c r="Q50" s="79" t="s">
        <v>283</v>
      </c>
      <c r="R50" s="79"/>
      <c r="S50" s="79"/>
      <c r="T50" s="79" t="s">
        <v>399</v>
      </c>
      <c r="U50" s="82" t="s">
        <v>416</v>
      </c>
      <c r="V50" s="82" t="s">
        <v>416</v>
      </c>
      <c r="W50" s="81">
        <v>43515.25405092593</v>
      </c>
      <c r="X50" s="82" t="s">
        <v>514</v>
      </c>
      <c r="Y50" s="79"/>
      <c r="Z50" s="79"/>
      <c r="AA50" s="85" t="s">
        <v>669</v>
      </c>
      <c r="AB50" s="79"/>
      <c r="AC50" s="79" t="b">
        <v>0</v>
      </c>
      <c r="AD50" s="79">
        <v>0</v>
      </c>
      <c r="AE50" s="85" t="s">
        <v>793</v>
      </c>
      <c r="AF50" s="79" t="b">
        <v>0</v>
      </c>
      <c r="AG50" s="79" t="s">
        <v>803</v>
      </c>
      <c r="AH50" s="79"/>
      <c r="AI50" s="85" t="s">
        <v>793</v>
      </c>
      <c r="AJ50" s="79" t="b">
        <v>0</v>
      </c>
      <c r="AK50" s="79">
        <v>6</v>
      </c>
      <c r="AL50" s="85" t="s">
        <v>751</v>
      </c>
      <c r="AM50" s="79" t="s">
        <v>819</v>
      </c>
      <c r="AN50" s="79" t="b">
        <v>0</v>
      </c>
      <c r="AO50" s="85" t="s">
        <v>751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10</v>
      </c>
      <c r="BK50" s="49">
        <v>100</v>
      </c>
      <c r="BL50" s="48">
        <v>10</v>
      </c>
    </row>
    <row r="51" spans="1:64" ht="15">
      <c r="A51" s="64" t="s">
        <v>235</v>
      </c>
      <c r="B51" s="64" t="s">
        <v>256</v>
      </c>
      <c r="C51" s="65" t="s">
        <v>1795</v>
      </c>
      <c r="D51" s="66">
        <v>3</v>
      </c>
      <c r="E51" s="67" t="s">
        <v>132</v>
      </c>
      <c r="F51" s="68">
        <v>32</v>
      </c>
      <c r="G51" s="65"/>
      <c r="H51" s="69"/>
      <c r="I51" s="70"/>
      <c r="J51" s="70"/>
      <c r="K51" s="34" t="s">
        <v>65</v>
      </c>
      <c r="L51" s="77">
        <v>51</v>
      </c>
      <c r="M51" s="77"/>
      <c r="N51" s="72"/>
      <c r="O51" s="79" t="s">
        <v>266</v>
      </c>
      <c r="P51" s="81">
        <v>43515.25430555556</v>
      </c>
      <c r="Q51" s="79" t="s">
        <v>283</v>
      </c>
      <c r="R51" s="79"/>
      <c r="S51" s="79"/>
      <c r="T51" s="79" t="s">
        <v>399</v>
      </c>
      <c r="U51" s="82" t="s">
        <v>416</v>
      </c>
      <c r="V51" s="82" t="s">
        <v>416</v>
      </c>
      <c r="W51" s="81">
        <v>43515.25430555556</v>
      </c>
      <c r="X51" s="82" t="s">
        <v>515</v>
      </c>
      <c r="Y51" s="79"/>
      <c r="Z51" s="79"/>
      <c r="AA51" s="85" t="s">
        <v>670</v>
      </c>
      <c r="AB51" s="79"/>
      <c r="AC51" s="79" t="b">
        <v>0</v>
      </c>
      <c r="AD51" s="79">
        <v>0</v>
      </c>
      <c r="AE51" s="85" t="s">
        <v>793</v>
      </c>
      <c r="AF51" s="79" t="b">
        <v>0</v>
      </c>
      <c r="AG51" s="79" t="s">
        <v>803</v>
      </c>
      <c r="AH51" s="79"/>
      <c r="AI51" s="85" t="s">
        <v>793</v>
      </c>
      <c r="AJ51" s="79" t="b">
        <v>0</v>
      </c>
      <c r="AK51" s="79">
        <v>6</v>
      </c>
      <c r="AL51" s="85" t="s">
        <v>751</v>
      </c>
      <c r="AM51" s="79" t="s">
        <v>820</v>
      </c>
      <c r="AN51" s="79" t="b">
        <v>0</v>
      </c>
      <c r="AO51" s="85" t="s">
        <v>751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235</v>
      </c>
      <c r="B52" s="64" t="s">
        <v>243</v>
      </c>
      <c r="C52" s="65" t="s">
        <v>1795</v>
      </c>
      <c r="D52" s="66">
        <v>3</v>
      </c>
      <c r="E52" s="67" t="s">
        <v>132</v>
      </c>
      <c r="F52" s="68">
        <v>32</v>
      </c>
      <c r="G52" s="65"/>
      <c r="H52" s="69"/>
      <c r="I52" s="70"/>
      <c r="J52" s="70"/>
      <c r="K52" s="34" t="s">
        <v>65</v>
      </c>
      <c r="L52" s="77">
        <v>52</v>
      </c>
      <c r="M52" s="77"/>
      <c r="N52" s="72"/>
      <c r="O52" s="79" t="s">
        <v>266</v>
      </c>
      <c r="P52" s="81">
        <v>43515.25430555556</v>
      </c>
      <c r="Q52" s="79" t="s">
        <v>283</v>
      </c>
      <c r="R52" s="79"/>
      <c r="S52" s="79"/>
      <c r="T52" s="79" t="s">
        <v>399</v>
      </c>
      <c r="U52" s="82" t="s">
        <v>416</v>
      </c>
      <c r="V52" s="82" t="s">
        <v>416</v>
      </c>
      <c r="W52" s="81">
        <v>43515.25430555556</v>
      </c>
      <c r="X52" s="82" t="s">
        <v>515</v>
      </c>
      <c r="Y52" s="79"/>
      <c r="Z52" s="79"/>
      <c r="AA52" s="85" t="s">
        <v>670</v>
      </c>
      <c r="AB52" s="79"/>
      <c r="AC52" s="79" t="b">
        <v>0</v>
      </c>
      <c r="AD52" s="79">
        <v>0</v>
      </c>
      <c r="AE52" s="85" t="s">
        <v>793</v>
      </c>
      <c r="AF52" s="79" t="b">
        <v>0</v>
      </c>
      <c r="AG52" s="79" t="s">
        <v>803</v>
      </c>
      <c r="AH52" s="79"/>
      <c r="AI52" s="85" t="s">
        <v>793</v>
      </c>
      <c r="AJ52" s="79" t="b">
        <v>0</v>
      </c>
      <c r="AK52" s="79">
        <v>6</v>
      </c>
      <c r="AL52" s="85" t="s">
        <v>751</v>
      </c>
      <c r="AM52" s="79" t="s">
        <v>820</v>
      </c>
      <c r="AN52" s="79" t="b">
        <v>0</v>
      </c>
      <c r="AO52" s="85" t="s">
        <v>751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235</v>
      </c>
      <c r="B53" s="64" t="s">
        <v>252</v>
      </c>
      <c r="C53" s="65" t="s">
        <v>1795</v>
      </c>
      <c r="D53" s="66">
        <v>3</v>
      </c>
      <c r="E53" s="67" t="s">
        <v>132</v>
      </c>
      <c r="F53" s="68">
        <v>32</v>
      </c>
      <c r="G53" s="65"/>
      <c r="H53" s="69"/>
      <c r="I53" s="70"/>
      <c r="J53" s="70"/>
      <c r="K53" s="34" t="s">
        <v>65</v>
      </c>
      <c r="L53" s="77">
        <v>53</v>
      </c>
      <c r="M53" s="77"/>
      <c r="N53" s="72"/>
      <c r="O53" s="79" t="s">
        <v>266</v>
      </c>
      <c r="P53" s="81">
        <v>43515.25430555556</v>
      </c>
      <c r="Q53" s="79" t="s">
        <v>283</v>
      </c>
      <c r="R53" s="79"/>
      <c r="S53" s="79"/>
      <c r="T53" s="79" t="s">
        <v>399</v>
      </c>
      <c r="U53" s="82" t="s">
        <v>416</v>
      </c>
      <c r="V53" s="82" t="s">
        <v>416</v>
      </c>
      <c r="W53" s="81">
        <v>43515.25430555556</v>
      </c>
      <c r="X53" s="82" t="s">
        <v>515</v>
      </c>
      <c r="Y53" s="79"/>
      <c r="Z53" s="79"/>
      <c r="AA53" s="85" t="s">
        <v>670</v>
      </c>
      <c r="AB53" s="79"/>
      <c r="AC53" s="79" t="b">
        <v>0</v>
      </c>
      <c r="AD53" s="79">
        <v>0</v>
      </c>
      <c r="AE53" s="85" t="s">
        <v>793</v>
      </c>
      <c r="AF53" s="79" t="b">
        <v>0</v>
      </c>
      <c r="AG53" s="79" t="s">
        <v>803</v>
      </c>
      <c r="AH53" s="79"/>
      <c r="AI53" s="85" t="s">
        <v>793</v>
      </c>
      <c r="AJ53" s="79" t="b">
        <v>0</v>
      </c>
      <c r="AK53" s="79">
        <v>6</v>
      </c>
      <c r="AL53" s="85" t="s">
        <v>751</v>
      </c>
      <c r="AM53" s="79" t="s">
        <v>820</v>
      </c>
      <c r="AN53" s="79" t="b">
        <v>0</v>
      </c>
      <c r="AO53" s="85" t="s">
        <v>751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10</v>
      </c>
      <c r="BK53" s="49">
        <v>100</v>
      </c>
      <c r="BL53" s="48">
        <v>10</v>
      </c>
    </row>
    <row r="54" spans="1:64" ht="15">
      <c r="A54" s="64" t="s">
        <v>236</v>
      </c>
      <c r="B54" s="64" t="s">
        <v>256</v>
      </c>
      <c r="C54" s="65" t="s">
        <v>1796</v>
      </c>
      <c r="D54" s="66">
        <v>4</v>
      </c>
      <c r="E54" s="67" t="s">
        <v>136</v>
      </c>
      <c r="F54" s="68">
        <v>30.266666666666666</v>
      </c>
      <c r="G54" s="65"/>
      <c r="H54" s="69"/>
      <c r="I54" s="70"/>
      <c r="J54" s="70"/>
      <c r="K54" s="34" t="s">
        <v>65</v>
      </c>
      <c r="L54" s="77">
        <v>54</v>
      </c>
      <c r="M54" s="77"/>
      <c r="N54" s="72"/>
      <c r="O54" s="79" t="s">
        <v>266</v>
      </c>
      <c r="P54" s="81">
        <v>43515.308391203704</v>
      </c>
      <c r="Q54" s="79" t="s">
        <v>296</v>
      </c>
      <c r="R54" s="79"/>
      <c r="S54" s="79"/>
      <c r="T54" s="79" t="s">
        <v>391</v>
      </c>
      <c r="U54" s="82" t="s">
        <v>429</v>
      </c>
      <c r="V54" s="82" t="s">
        <v>429</v>
      </c>
      <c r="W54" s="81">
        <v>43515.308391203704</v>
      </c>
      <c r="X54" s="82" t="s">
        <v>516</v>
      </c>
      <c r="Y54" s="79"/>
      <c r="Z54" s="79"/>
      <c r="AA54" s="85" t="s">
        <v>671</v>
      </c>
      <c r="AB54" s="79"/>
      <c r="AC54" s="79" t="b">
        <v>0</v>
      </c>
      <c r="AD54" s="79">
        <v>0</v>
      </c>
      <c r="AE54" s="85" t="s">
        <v>793</v>
      </c>
      <c r="AF54" s="79" t="b">
        <v>0</v>
      </c>
      <c r="AG54" s="79" t="s">
        <v>803</v>
      </c>
      <c r="AH54" s="79"/>
      <c r="AI54" s="85" t="s">
        <v>793</v>
      </c>
      <c r="AJ54" s="79" t="b">
        <v>0</v>
      </c>
      <c r="AK54" s="79">
        <v>2</v>
      </c>
      <c r="AL54" s="85" t="s">
        <v>786</v>
      </c>
      <c r="AM54" s="79" t="s">
        <v>813</v>
      </c>
      <c r="AN54" s="79" t="b">
        <v>0</v>
      </c>
      <c r="AO54" s="85" t="s">
        <v>786</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236</v>
      </c>
      <c r="B55" s="64" t="s">
        <v>241</v>
      </c>
      <c r="C55" s="65" t="s">
        <v>1796</v>
      </c>
      <c r="D55" s="66">
        <v>4</v>
      </c>
      <c r="E55" s="67" t="s">
        <v>136</v>
      </c>
      <c r="F55" s="68">
        <v>30.266666666666666</v>
      </c>
      <c r="G55" s="65"/>
      <c r="H55" s="69"/>
      <c r="I55" s="70"/>
      <c r="J55" s="70"/>
      <c r="K55" s="34" t="s">
        <v>65</v>
      </c>
      <c r="L55" s="77">
        <v>55</v>
      </c>
      <c r="M55" s="77"/>
      <c r="N55" s="72"/>
      <c r="O55" s="79" t="s">
        <v>266</v>
      </c>
      <c r="P55" s="81">
        <v>43515.308391203704</v>
      </c>
      <c r="Q55" s="79" t="s">
        <v>296</v>
      </c>
      <c r="R55" s="79"/>
      <c r="S55" s="79"/>
      <c r="T55" s="79" t="s">
        <v>391</v>
      </c>
      <c r="U55" s="82" t="s">
        <v>429</v>
      </c>
      <c r="V55" s="82" t="s">
        <v>429</v>
      </c>
      <c r="W55" s="81">
        <v>43515.308391203704</v>
      </c>
      <c r="X55" s="82" t="s">
        <v>516</v>
      </c>
      <c r="Y55" s="79"/>
      <c r="Z55" s="79"/>
      <c r="AA55" s="85" t="s">
        <v>671</v>
      </c>
      <c r="AB55" s="79"/>
      <c r="AC55" s="79" t="b">
        <v>0</v>
      </c>
      <c r="AD55" s="79">
        <v>0</v>
      </c>
      <c r="AE55" s="85" t="s">
        <v>793</v>
      </c>
      <c r="AF55" s="79" t="b">
        <v>0</v>
      </c>
      <c r="AG55" s="79" t="s">
        <v>803</v>
      </c>
      <c r="AH55" s="79"/>
      <c r="AI55" s="85" t="s">
        <v>793</v>
      </c>
      <c r="AJ55" s="79" t="b">
        <v>0</v>
      </c>
      <c r="AK55" s="79">
        <v>2</v>
      </c>
      <c r="AL55" s="85" t="s">
        <v>786</v>
      </c>
      <c r="AM55" s="79" t="s">
        <v>813</v>
      </c>
      <c r="AN55" s="79" t="b">
        <v>0</v>
      </c>
      <c r="AO55" s="85" t="s">
        <v>786</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2</v>
      </c>
      <c r="BD55" s="48">
        <v>1</v>
      </c>
      <c r="BE55" s="49">
        <v>11.11111111111111</v>
      </c>
      <c r="BF55" s="48">
        <v>0</v>
      </c>
      <c r="BG55" s="49">
        <v>0</v>
      </c>
      <c r="BH55" s="48">
        <v>0</v>
      </c>
      <c r="BI55" s="49">
        <v>0</v>
      </c>
      <c r="BJ55" s="48">
        <v>8</v>
      </c>
      <c r="BK55" s="49">
        <v>88.88888888888889</v>
      </c>
      <c r="BL55" s="48">
        <v>9</v>
      </c>
    </row>
    <row r="56" spans="1:64" ht="15">
      <c r="A56" s="64" t="s">
        <v>236</v>
      </c>
      <c r="B56" s="64" t="s">
        <v>256</v>
      </c>
      <c r="C56" s="65" t="s">
        <v>1796</v>
      </c>
      <c r="D56" s="66">
        <v>4</v>
      </c>
      <c r="E56" s="67" t="s">
        <v>136</v>
      </c>
      <c r="F56" s="68">
        <v>30.266666666666666</v>
      </c>
      <c r="G56" s="65"/>
      <c r="H56" s="69"/>
      <c r="I56" s="70"/>
      <c r="J56" s="70"/>
      <c r="K56" s="34" t="s">
        <v>65</v>
      </c>
      <c r="L56" s="77">
        <v>56</v>
      </c>
      <c r="M56" s="77"/>
      <c r="N56" s="72"/>
      <c r="O56" s="79" t="s">
        <v>266</v>
      </c>
      <c r="P56" s="81">
        <v>43515.44761574074</v>
      </c>
      <c r="Q56" s="79" t="s">
        <v>297</v>
      </c>
      <c r="R56" s="79"/>
      <c r="S56" s="79"/>
      <c r="T56" s="79" t="s">
        <v>391</v>
      </c>
      <c r="U56" s="82" t="s">
        <v>430</v>
      </c>
      <c r="V56" s="82" t="s">
        <v>430</v>
      </c>
      <c r="W56" s="81">
        <v>43515.44761574074</v>
      </c>
      <c r="X56" s="82" t="s">
        <v>517</v>
      </c>
      <c r="Y56" s="79"/>
      <c r="Z56" s="79"/>
      <c r="AA56" s="85" t="s">
        <v>672</v>
      </c>
      <c r="AB56" s="79"/>
      <c r="AC56" s="79" t="b">
        <v>0</v>
      </c>
      <c r="AD56" s="79">
        <v>0</v>
      </c>
      <c r="AE56" s="85" t="s">
        <v>793</v>
      </c>
      <c r="AF56" s="79" t="b">
        <v>0</v>
      </c>
      <c r="AG56" s="79" t="s">
        <v>803</v>
      </c>
      <c r="AH56" s="79"/>
      <c r="AI56" s="85" t="s">
        <v>793</v>
      </c>
      <c r="AJ56" s="79" t="b">
        <v>0</v>
      </c>
      <c r="AK56" s="79">
        <v>4</v>
      </c>
      <c r="AL56" s="85" t="s">
        <v>785</v>
      </c>
      <c r="AM56" s="79" t="s">
        <v>813</v>
      </c>
      <c r="AN56" s="79" t="b">
        <v>0</v>
      </c>
      <c r="AO56" s="85" t="s">
        <v>785</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236</v>
      </c>
      <c r="B57" s="64" t="s">
        <v>241</v>
      </c>
      <c r="C57" s="65" t="s">
        <v>1796</v>
      </c>
      <c r="D57" s="66">
        <v>4</v>
      </c>
      <c r="E57" s="67" t="s">
        <v>136</v>
      </c>
      <c r="F57" s="68">
        <v>30.266666666666666</v>
      </c>
      <c r="G57" s="65"/>
      <c r="H57" s="69"/>
      <c r="I57" s="70"/>
      <c r="J57" s="70"/>
      <c r="K57" s="34" t="s">
        <v>65</v>
      </c>
      <c r="L57" s="77">
        <v>57</v>
      </c>
      <c r="M57" s="77"/>
      <c r="N57" s="72"/>
      <c r="O57" s="79" t="s">
        <v>266</v>
      </c>
      <c r="P57" s="81">
        <v>43515.44761574074</v>
      </c>
      <c r="Q57" s="79" t="s">
        <v>297</v>
      </c>
      <c r="R57" s="79"/>
      <c r="S57" s="79"/>
      <c r="T57" s="79" t="s">
        <v>391</v>
      </c>
      <c r="U57" s="82" t="s">
        <v>430</v>
      </c>
      <c r="V57" s="82" t="s">
        <v>430</v>
      </c>
      <c r="W57" s="81">
        <v>43515.44761574074</v>
      </c>
      <c r="X57" s="82" t="s">
        <v>517</v>
      </c>
      <c r="Y57" s="79"/>
      <c r="Z57" s="79"/>
      <c r="AA57" s="85" t="s">
        <v>672</v>
      </c>
      <c r="AB57" s="79"/>
      <c r="AC57" s="79" t="b">
        <v>0</v>
      </c>
      <c r="AD57" s="79">
        <v>0</v>
      </c>
      <c r="AE57" s="85" t="s">
        <v>793</v>
      </c>
      <c r="AF57" s="79" t="b">
        <v>0</v>
      </c>
      <c r="AG57" s="79" t="s">
        <v>803</v>
      </c>
      <c r="AH57" s="79"/>
      <c r="AI57" s="85" t="s">
        <v>793</v>
      </c>
      <c r="AJ57" s="79" t="b">
        <v>0</v>
      </c>
      <c r="AK57" s="79">
        <v>4</v>
      </c>
      <c r="AL57" s="85" t="s">
        <v>785</v>
      </c>
      <c r="AM57" s="79" t="s">
        <v>813</v>
      </c>
      <c r="AN57" s="79" t="b">
        <v>0</v>
      </c>
      <c r="AO57" s="85" t="s">
        <v>785</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2</v>
      </c>
      <c r="BD57" s="48">
        <v>0</v>
      </c>
      <c r="BE57" s="49">
        <v>0</v>
      </c>
      <c r="BF57" s="48">
        <v>0</v>
      </c>
      <c r="BG57" s="49">
        <v>0</v>
      </c>
      <c r="BH57" s="48">
        <v>0</v>
      </c>
      <c r="BI57" s="49">
        <v>0</v>
      </c>
      <c r="BJ57" s="48">
        <v>6</v>
      </c>
      <c r="BK57" s="49">
        <v>100</v>
      </c>
      <c r="BL57" s="48">
        <v>6</v>
      </c>
    </row>
    <row r="58" spans="1:64" ht="15">
      <c r="A58" s="64" t="s">
        <v>237</v>
      </c>
      <c r="B58" s="64" t="s">
        <v>242</v>
      </c>
      <c r="C58" s="65" t="s">
        <v>1795</v>
      </c>
      <c r="D58" s="66">
        <v>3</v>
      </c>
      <c r="E58" s="67" t="s">
        <v>132</v>
      </c>
      <c r="F58" s="68">
        <v>32</v>
      </c>
      <c r="G58" s="65"/>
      <c r="H58" s="69"/>
      <c r="I58" s="70"/>
      <c r="J58" s="70"/>
      <c r="K58" s="34" t="s">
        <v>65</v>
      </c>
      <c r="L58" s="77">
        <v>58</v>
      </c>
      <c r="M58" s="77"/>
      <c r="N58" s="72"/>
      <c r="O58" s="79" t="s">
        <v>266</v>
      </c>
      <c r="P58" s="81">
        <v>43515.467627314814</v>
      </c>
      <c r="Q58" s="79" t="s">
        <v>285</v>
      </c>
      <c r="R58" s="79"/>
      <c r="S58" s="79"/>
      <c r="T58" s="79" t="s">
        <v>401</v>
      </c>
      <c r="U58" s="82" t="s">
        <v>418</v>
      </c>
      <c r="V58" s="82" t="s">
        <v>418</v>
      </c>
      <c r="W58" s="81">
        <v>43515.467627314814</v>
      </c>
      <c r="X58" s="82" t="s">
        <v>518</v>
      </c>
      <c r="Y58" s="79"/>
      <c r="Z58" s="79"/>
      <c r="AA58" s="85" t="s">
        <v>673</v>
      </c>
      <c r="AB58" s="79"/>
      <c r="AC58" s="79" t="b">
        <v>0</v>
      </c>
      <c r="AD58" s="79">
        <v>0</v>
      </c>
      <c r="AE58" s="85" t="s">
        <v>793</v>
      </c>
      <c r="AF58" s="79" t="b">
        <v>0</v>
      </c>
      <c r="AG58" s="79" t="s">
        <v>803</v>
      </c>
      <c r="AH58" s="79"/>
      <c r="AI58" s="85" t="s">
        <v>793</v>
      </c>
      <c r="AJ58" s="79" t="b">
        <v>0</v>
      </c>
      <c r="AK58" s="79">
        <v>6</v>
      </c>
      <c r="AL58" s="85" t="s">
        <v>740</v>
      </c>
      <c r="AM58" s="79" t="s">
        <v>813</v>
      </c>
      <c r="AN58" s="79" t="b">
        <v>0</v>
      </c>
      <c r="AO58" s="85" t="s">
        <v>740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2</v>
      </c>
      <c r="BE58" s="49">
        <v>15.384615384615385</v>
      </c>
      <c r="BF58" s="48">
        <v>0</v>
      </c>
      <c r="BG58" s="49">
        <v>0</v>
      </c>
      <c r="BH58" s="48">
        <v>0</v>
      </c>
      <c r="BI58" s="49">
        <v>0</v>
      </c>
      <c r="BJ58" s="48">
        <v>11</v>
      </c>
      <c r="BK58" s="49">
        <v>84.61538461538461</v>
      </c>
      <c r="BL58" s="48">
        <v>13</v>
      </c>
    </row>
    <row r="59" spans="1:64" ht="15">
      <c r="A59" s="64" t="s">
        <v>238</v>
      </c>
      <c r="B59" s="64" t="s">
        <v>242</v>
      </c>
      <c r="C59" s="65" t="s">
        <v>1795</v>
      </c>
      <c r="D59" s="66">
        <v>3</v>
      </c>
      <c r="E59" s="67" t="s">
        <v>132</v>
      </c>
      <c r="F59" s="68">
        <v>32</v>
      </c>
      <c r="G59" s="65"/>
      <c r="H59" s="69"/>
      <c r="I59" s="70"/>
      <c r="J59" s="70"/>
      <c r="K59" s="34" t="s">
        <v>65</v>
      </c>
      <c r="L59" s="77">
        <v>59</v>
      </c>
      <c r="M59" s="77"/>
      <c r="N59" s="72"/>
      <c r="O59" s="79" t="s">
        <v>266</v>
      </c>
      <c r="P59" s="81">
        <v>43515.63576388889</v>
      </c>
      <c r="Q59" s="79" t="s">
        <v>285</v>
      </c>
      <c r="R59" s="79"/>
      <c r="S59" s="79"/>
      <c r="T59" s="79" t="s">
        <v>401</v>
      </c>
      <c r="U59" s="82" t="s">
        <v>418</v>
      </c>
      <c r="V59" s="82" t="s">
        <v>418</v>
      </c>
      <c r="W59" s="81">
        <v>43515.63576388889</v>
      </c>
      <c r="X59" s="82" t="s">
        <v>519</v>
      </c>
      <c r="Y59" s="79"/>
      <c r="Z59" s="79"/>
      <c r="AA59" s="85" t="s">
        <v>674</v>
      </c>
      <c r="AB59" s="79"/>
      <c r="AC59" s="79" t="b">
        <v>0</v>
      </c>
      <c r="AD59" s="79">
        <v>0</v>
      </c>
      <c r="AE59" s="85" t="s">
        <v>793</v>
      </c>
      <c r="AF59" s="79" t="b">
        <v>0</v>
      </c>
      <c r="AG59" s="79" t="s">
        <v>803</v>
      </c>
      <c r="AH59" s="79"/>
      <c r="AI59" s="85" t="s">
        <v>793</v>
      </c>
      <c r="AJ59" s="79" t="b">
        <v>0</v>
      </c>
      <c r="AK59" s="79">
        <v>6</v>
      </c>
      <c r="AL59" s="85" t="s">
        <v>740</v>
      </c>
      <c r="AM59" s="79" t="s">
        <v>813</v>
      </c>
      <c r="AN59" s="79" t="b">
        <v>0</v>
      </c>
      <c r="AO59" s="85" t="s">
        <v>740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2</v>
      </c>
      <c r="BE59" s="49">
        <v>15.384615384615385</v>
      </c>
      <c r="BF59" s="48">
        <v>0</v>
      </c>
      <c r="BG59" s="49">
        <v>0</v>
      </c>
      <c r="BH59" s="48">
        <v>0</v>
      </c>
      <c r="BI59" s="49">
        <v>0</v>
      </c>
      <c r="BJ59" s="48">
        <v>11</v>
      </c>
      <c r="BK59" s="49">
        <v>84.61538461538461</v>
      </c>
      <c r="BL59" s="48">
        <v>13</v>
      </c>
    </row>
    <row r="60" spans="1:64" ht="15">
      <c r="A60" s="64" t="s">
        <v>239</v>
      </c>
      <c r="B60" s="64" t="s">
        <v>240</v>
      </c>
      <c r="C60" s="65" t="s">
        <v>1795</v>
      </c>
      <c r="D60" s="66">
        <v>3</v>
      </c>
      <c r="E60" s="67" t="s">
        <v>132</v>
      </c>
      <c r="F60" s="68">
        <v>32</v>
      </c>
      <c r="G60" s="65"/>
      <c r="H60" s="69"/>
      <c r="I60" s="70"/>
      <c r="J60" s="70"/>
      <c r="K60" s="34" t="s">
        <v>66</v>
      </c>
      <c r="L60" s="77">
        <v>60</v>
      </c>
      <c r="M60" s="77"/>
      <c r="N60" s="72"/>
      <c r="O60" s="79" t="s">
        <v>266</v>
      </c>
      <c r="P60" s="81">
        <v>43514.917604166665</v>
      </c>
      <c r="Q60" s="79" t="s">
        <v>298</v>
      </c>
      <c r="R60" s="79"/>
      <c r="S60" s="79"/>
      <c r="T60" s="79" t="s">
        <v>391</v>
      </c>
      <c r="U60" s="82" t="s">
        <v>431</v>
      </c>
      <c r="V60" s="82" t="s">
        <v>431</v>
      </c>
      <c r="W60" s="81">
        <v>43514.917604166665</v>
      </c>
      <c r="X60" s="82" t="s">
        <v>520</v>
      </c>
      <c r="Y60" s="79"/>
      <c r="Z60" s="79"/>
      <c r="AA60" s="85" t="s">
        <v>675</v>
      </c>
      <c r="AB60" s="79"/>
      <c r="AC60" s="79" t="b">
        <v>0</v>
      </c>
      <c r="AD60" s="79">
        <v>13</v>
      </c>
      <c r="AE60" s="85" t="s">
        <v>793</v>
      </c>
      <c r="AF60" s="79" t="b">
        <v>0</v>
      </c>
      <c r="AG60" s="79" t="s">
        <v>803</v>
      </c>
      <c r="AH60" s="79"/>
      <c r="AI60" s="85" t="s">
        <v>793</v>
      </c>
      <c r="AJ60" s="79" t="b">
        <v>0</v>
      </c>
      <c r="AK60" s="79">
        <v>1</v>
      </c>
      <c r="AL60" s="85" t="s">
        <v>793</v>
      </c>
      <c r="AM60" s="79" t="s">
        <v>814</v>
      </c>
      <c r="AN60" s="79" t="b">
        <v>0</v>
      </c>
      <c r="AO60" s="85" t="s">
        <v>675</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10</v>
      </c>
      <c r="BK60" s="49">
        <v>100</v>
      </c>
      <c r="BL60" s="48">
        <v>10</v>
      </c>
    </row>
    <row r="61" spans="1:64" ht="15">
      <c r="A61" s="64" t="s">
        <v>240</v>
      </c>
      <c r="B61" s="64" t="s">
        <v>239</v>
      </c>
      <c r="C61" s="65" t="s">
        <v>1795</v>
      </c>
      <c r="D61" s="66">
        <v>3</v>
      </c>
      <c r="E61" s="67" t="s">
        <v>132</v>
      </c>
      <c r="F61" s="68">
        <v>32</v>
      </c>
      <c r="G61" s="65"/>
      <c r="H61" s="69"/>
      <c r="I61" s="70"/>
      <c r="J61" s="70"/>
      <c r="K61" s="34" t="s">
        <v>66</v>
      </c>
      <c r="L61" s="77">
        <v>61</v>
      </c>
      <c r="M61" s="77"/>
      <c r="N61" s="72"/>
      <c r="O61" s="79" t="s">
        <v>267</v>
      </c>
      <c r="P61" s="81">
        <v>43514.96741898148</v>
      </c>
      <c r="Q61" s="79" t="s">
        <v>299</v>
      </c>
      <c r="R61" s="79"/>
      <c r="S61" s="79"/>
      <c r="T61" s="79" t="s">
        <v>398</v>
      </c>
      <c r="U61" s="82" t="s">
        <v>415</v>
      </c>
      <c r="V61" s="82" t="s">
        <v>415</v>
      </c>
      <c r="W61" s="81">
        <v>43514.96741898148</v>
      </c>
      <c r="X61" s="82" t="s">
        <v>521</v>
      </c>
      <c r="Y61" s="79"/>
      <c r="Z61" s="79"/>
      <c r="AA61" s="85" t="s">
        <v>676</v>
      </c>
      <c r="AB61" s="79"/>
      <c r="AC61" s="79" t="b">
        <v>0</v>
      </c>
      <c r="AD61" s="79">
        <v>3</v>
      </c>
      <c r="AE61" s="85" t="s">
        <v>795</v>
      </c>
      <c r="AF61" s="79" t="b">
        <v>0</v>
      </c>
      <c r="AG61" s="79" t="s">
        <v>803</v>
      </c>
      <c r="AH61" s="79"/>
      <c r="AI61" s="85" t="s">
        <v>793</v>
      </c>
      <c r="AJ61" s="79" t="b">
        <v>0</v>
      </c>
      <c r="AK61" s="79">
        <v>2</v>
      </c>
      <c r="AL61" s="85" t="s">
        <v>793</v>
      </c>
      <c r="AM61" s="79" t="s">
        <v>821</v>
      </c>
      <c r="AN61" s="79" t="b">
        <v>0</v>
      </c>
      <c r="AO61" s="85" t="s">
        <v>676</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0</v>
      </c>
      <c r="BG61" s="49">
        <v>0</v>
      </c>
      <c r="BH61" s="48">
        <v>0</v>
      </c>
      <c r="BI61" s="49">
        <v>0</v>
      </c>
      <c r="BJ61" s="48">
        <v>11</v>
      </c>
      <c r="BK61" s="49">
        <v>100</v>
      </c>
      <c r="BL61" s="48">
        <v>11</v>
      </c>
    </row>
    <row r="62" spans="1:64" ht="15">
      <c r="A62" s="64" t="s">
        <v>241</v>
      </c>
      <c r="B62" s="64" t="s">
        <v>239</v>
      </c>
      <c r="C62" s="65" t="s">
        <v>1796</v>
      </c>
      <c r="D62" s="66">
        <v>4</v>
      </c>
      <c r="E62" s="67" t="s">
        <v>136</v>
      </c>
      <c r="F62" s="68">
        <v>30.266666666666666</v>
      </c>
      <c r="G62" s="65"/>
      <c r="H62" s="69"/>
      <c r="I62" s="70"/>
      <c r="J62" s="70"/>
      <c r="K62" s="34" t="s">
        <v>65</v>
      </c>
      <c r="L62" s="77">
        <v>62</v>
      </c>
      <c r="M62" s="77"/>
      <c r="N62" s="72"/>
      <c r="O62" s="79" t="s">
        <v>266</v>
      </c>
      <c r="P62" s="81">
        <v>43514.99122685185</v>
      </c>
      <c r="Q62" s="79" t="s">
        <v>280</v>
      </c>
      <c r="R62" s="79"/>
      <c r="S62" s="79"/>
      <c r="T62" s="79" t="s">
        <v>398</v>
      </c>
      <c r="U62" s="82" t="s">
        <v>415</v>
      </c>
      <c r="V62" s="82" t="s">
        <v>415</v>
      </c>
      <c r="W62" s="81">
        <v>43514.99122685185</v>
      </c>
      <c r="X62" s="82" t="s">
        <v>522</v>
      </c>
      <c r="Y62" s="79"/>
      <c r="Z62" s="79"/>
      <c r="AA62" s="85" t="s">
        <v>677</v>
      </c>
      <c r="AB62" s="79"/>
      <c r="AC62" s="79" t="b">
        <v>0</v>
      </c>
      <c r="AD62" s="79">
        <v>0</v>
      </c>
      <c r="AE62" s="85" t="s">
        <v>793</v>
      </c>
      <c r="AF62" s="79" t="b">
        <v>0</v>
      </c>
      <c r="AG62" s="79" t="s">
        <v>803</v>
      </c>
      <c r="AH62" s="79"/>
      <c r="AI62" s="85" t="s">
        <v>793</v>
      </c>
      <c r="AJ62" s="79" t="b">
        <v>0</v>
      </c>
      <c r="AK62" s="79">
        <v>2</v>
      </c>
      <c r="AL62" s="85" t="s">
        <v>676</v>
      </c>
      <c r="AM62" s="79" t="s">
        <v>813</v>
      </c>
      <c r="AN62" s="79" t="b">
        <v>0</v>
      </c>
      <c r="AO62" s="85" t="s">
        <v>676</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6</v>
      </c>
      <c r="BD62" s="48">
        <v>0</v>
      </c>
      <c r="BE62" s="49">
        <v>0</v>
      </c>
      <c r="BF62" s="48">
        <v>0</v>
      </c>
      <c r="BG62" s="49">
        <v>0</v>
      </c>
      <c r="BH62" s="48">
        <v>0</v>
      </c>
      <c r="BI62" s="49">
        <v>0</v>
      </c>
      <c r="BJ62" s="48">
        <v>13</v>
      </c>
      <c r="BK62" s="49">
        <v>100</v>
      </c>
      <c r="BL62" s="48">
        <v>13</v>
      </c>
    </row>
    <row r="63" spans="1:64" ht="15">
      <c r="A63" s="64" t="s">
        <v>241</v>
      </c>
      <c r="B63" s="64" t="s">
        <v>239</v>
      </c>
      <c r="C63" s="65" t="s">
        <v>1796</v>
      </c>
      <c r="D63" s="66">
        <v>4</v>
      </c>
      <c r="E63" s="67" t="s">
        <v>136</v>
      </c>
      <c r="F63" s="68">
        <v>30.266666666666666</v>
      </c>
      <c r="G63" s="65"/>
      <c r="H63" s="69"/>
      <c r="I63" s="70"/>
      <c r="J63" s="70"/>
      <c r="K63" s="34" t="s">
        <v>65</v>
      </c>
      <c r="L63" s="77">
        <v>63</v>
      </c>
      <c r="M63" s="77"/>
      <c r="N63" s="72"/>
      <c r="O63" s="79" t="s">
        <v>266</v>
      </c>
      <c r="P63" s="81">
        <v>43514.99199074074</v>
      </c>
      <c r="Q63" s="79" t="s">
        <v>300</v>
      </c>
      <c r="R63" s="79"/>
      <c r="S63" s="79"/>
      <c r="T63" s="79" t="s">
        <v>391</v>
      </c>
      <c r="U63" s="82" t="s">
        <v>431</v>
      </c>
      <c r="V63" s="82" t="s">
        <v>431</v>
      </c>
      <c r="W63" s="81">
        <v>43514.99199074074</v>
      </c>
      <c r="X63" s="82" t="s">
        <v>523</v>
      </c>
      <c r="Y63" s="79"/>
      <c r="Z63" s="79"/>
      <c r="AA63" s="85" t="s">
        <v>678</v>
      </c>
      <c r="AB63" s="79"/>
      <c r="AC63" s="79" t="b">
        <v>0</v>
      </c>
      <c r="AD63" s="79">
        <v>0</v>
      </c>
      <c r="AE63" s="85" t="s">
        <v>793</v>
      </c>
      <c r="AF63" s="79" t="b">
        <v>0</v>
      </c>
      <c r="AG63" s="79" t="s">
        <v>803</v>
      </c>
      <c r="AH63" s="79"/>
      <c r="AI63" s="85" t="s">
        <v>793</v>
      </c>
      <c r="AJ63" s="79" t="b">
        <v>0</v>
      </c>
      <c r="AK63" s="79">
        <v>1</v>
      </c>
      <c r="AL63" s="85" t="s">
        <v>675</v>
      </c>
      <c r="AM63" s="79" t="s">
        <v>813</v>
      </c>
      <c r="AN63" s="79" t="b">
        <v>0</v>
      </c>
      <c r="AO63" s="85" t="s">
        <v>675</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6</v>
      </c>
      <c r="BD63" s="48">
        <v>0</v>
      </c>
      <c r="BE63" s="49">
        <v>0</v>
      </c>
      <c r="BF63" s="48">
        <v>0</v>
      </c>
      <c r="BG63" s="49">
        <v>0</v>
      </c>
      <c r="BH63" s="48">
        <v>0</v>
      </c>
      <c r="BI63" s="49">
        <v>0</v>
      </c>
      <c r="BJ63" s="48">
        <v>12</v>
      </c>
      <c r="BK63" s="49">
        <v>100</v>
      </c>
      <c r="BL63" s="48">
        <v>12</v>
      </c>
    </row>
    <row r="64" spans="1:64" ht="15">
      <c r="A64" s="64" t="s">
        <v>242</v>
      </c>
      <c r="B64" s="64" t="s">
        <v>260</v>
      </c>
      <c r="C64" s="65" t="s">
        <v>1795</v>
      </c>
      <c r="D64" s="66">
        <v>3</v>
      </c>
      <c r="E64" s="67" t="s">
        <v>132</v>
      </c>
      <c r="F64" s="68">
        <v>32</v>
      </c>
      <c r="G64" s="65"/>
      <c r="H64" s="69"/>
      <c r="I64" s="70"/>
      <c r="J64" s="70"/>
      <c r="K64" s="34" t="s">
        <v>65</v>
      </c>
      <c r="L64" s="77">
        <v>64</v>
      </c>
      <c r="M64" s="77"/>
      <c r="N64" s="72"/>
      <c r="O64" s="79" t="s">
        <v>266</v>
      </c>
      <c r="P64" s="81">
        <v>43514.90188657407</v>
      </c>
      <c r="Q64" s="79" t="s">
        <v>301</v>
      </c>
      <c r="R64" s="79"/>
      <c r="S64" s="79"/>
      <c r="T64" s="79" t="s">
        <v>391</v>
      </c>
      <c r="U64" s="82" t="s">
        <v>432</v>
      </c>
      <c r="V64" s="82" t="s">
        <v>432</v>
      </c>
      <c r="W64" s="81">
        <v>43514.90188657407</v>
      </c>
      <c r="X64" s="82" t="s">
        <v>524</v>
      </c>
      <c r="Y64" s="79"/>
      <c r="Z64" s="79"/>
      <c r="AA64" s="85" t="s">
        <v>679</v>
      </c>
      <c r="AB64" s="79"/>
      <c r="AC64" s="79" t="b">
        <v>0</v>
      </c>
      <c r="AD64" s="79">
        <v>7</v>
      </c>
      <c r="AE64" s="85" t="s">
        <v>793</v>
      </c>
      <c r="AF64" s="79" t="b">
        <v>0</v>
      </c>
      <c r="AG64" s="79" t="s">
        <v>803</v>
      </c>
      <c r="AH64" s="79"/>
      <c r="AI64" s="85" t="s">
        <v>793</v>
      </c>
      <c r="AJ64" s="79" t="b">
        <v>0</v>
      </c>
      <c r="AK64" s="79">
        <v>1</v>
      </c>
      <c r="AL64" s="85" t="s">
        <v>793</v>
      </c>
      <c r="AM64" s="79" t="s">
        <v>813</v>
      </c>
      <c r="AN64" s="79" t="b">
        <v>0</v>
      </c>
      <c r="AO64" s="85" t="s">
        <v>679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11</v>
      </c>
      <c r="BK64" s="49">
        <v>100</v>
      </c>
      <c r="BL64" s="48">
        <v>11</v>
      </c>
    </row>
    <row r="65" spans="1:64" ht="15">
      <c r="A65" s="64" t="s">
        <v>226</v>
      </c>
      <c r="B65" s="64" t="s">
        <v>260</v>
      </c>
      <c r="C65" s="65" t="s">
        <v>1795</v>
      </c>
      <c r="D65" s="66">
        <v>3</v>
      </c>
      <c r="E65" s="67" t="s">
        <v>132</v>
      </c>
      <c r="F65" s="68">
        <v>32</v>
      </c>
      <c r="G65" s="65"/>
      <c r="H65" s="69"/>
      <c r="I65" s="70"/>
      <c r="J65" s="70"/>
      <c r="K65" s="34" t="s">
        <v>65</v>
      </c>
      <c r="L65" s="77">
        <v>65</v>
      </c>
      <c r="M65" s="77"/>
      <c r="N65" s="72"/>
      <c r="O65" s="79" t="s">
        <v>266</v>
      </c>
      <c r="P65" s="81">
        <v>43514.909050925926</v>
      </c>
      <c r="Q65" s="79" t="s">
        <v>288</v>
      </c>
      <c r="R65" s="79"/>
      <c r="S65" s="79"/>
      <c r="T65" s="79" t="s">
        <v>391</v>
      </c>
      <c r="U65" s="82" t="s">
        <v>421</v>
      </c>
      <c r="V65" s="82" t="s">
        <v>421</v>
      </c>
      <c r="W65" s="81">
        <v>43514.909050925926</v>
      </c>
      <c r="X65" s="82" t="s">
        <v>506</v>
      </c>
      <c r="Y65" s="79"/>
      <c r="Z65" s="79"/>
      <c r="AA65" s="85" t="s">
        <v>661</v>
      </c>
      <c r="AB65" s="79"/>
      <c r="AC65" s="79" t="b">
        <v>0</v>
      </c>
      <c r="AD65" s="79">
        <v>7</v>
      </c>
      <c r="AE65" s="85" t="s">
        <v>793</v>
      </c>
      <c r="AF65" s="79" t="b">
        <v>0</v>
      </c>
      <c r="AG65" s="79" t="s">
        <v>803</v>
      </c>
      <c r="AH65" s="79"/>
      <c r="AI65" s="85" t="s">
        <v>793</v>
      </c>
      <c r="AJ65" s="79" t="b">
        <v>0</v>
      </c>
      <c r="AK65" s="79">
        <v>1</v>
      </c>
      <c r="AL65" s="85" t="s">
        <v>793</v>
      </c>
      <c r="AM65" s="79" t="s">
        <v>813</v>
      </c>
      <c r="AN65" s="79" t="b">
        <v>0</v>
      </c>
      <c r="AO65" s="85" t="s">
        <v>661</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2</v>
      </c>
      <c r="BD65" s="48">
        <v>1</v>
      </c>
      <c r="BE65" s="49">
        <v>4.166666666666667</v>
      </c>
      <c r="BF65" s="48">
        <v>0</v>
      </c>
      <c r="BG65" s="49">
        <v>0</v>
      </c>
      <c r="BH65" s="48">
        <v>0</v>
      </c>
      <c r="BI65" s="49">
        <v>0</v>
      </c>
      <c r="BJ65" s="48">
        <v>23</v>
      </c>
      <c r="BK65" s="49">
        <v>95.83333333333333</v>
      </c>
      <c r="BL65" s="48">
        <v>24</v>
      </c>
    </row>
    <row r="66" spans="1:64" ht="15">
      <c r="A66" s="64" t="s">
        <v>241</v>
      </c>
      <c r="B66" s="64" t="s">
        <v>260</v>
      </c>
      <c r="C66" s="65" t="s">
        <v>1795</v>
      </c>
      <c r="D66" s="66">
        <v>3</v>
      </c>
      <c r="E66" s="67" t="s">
        <v>132</v>
      </c>
      <c r="F66" s="68">
        <v>32</v>
      </c>
      <c r="G66" s="65"/>
      <c r="H66" s="69"/>
      <c r="I66" s="70"/>
      <c r="J66" s="70"/>
      <c r="K66" s="34" t="s">
        <v>65</v>
      </c>
      <c r="L66" s="77">
        <v>66</v>
      </c>
      <c r="M66" s="77"/>
      <c r="N66" s="72"/>
      <c r="O66" s="79" t="s">
        <v>266</v>
      </c>
      <c r="P66" s="81">
        <v>43514.99212962963</v>
      </c>
      <c r="Q66" s="79" t="s">
        <v>302</v>
      </c>
      <c r="R66" s="79"/>
      <c r="S66" s="79"/>
      <c r="T66" s="79" t="s">
        <v>391</v>
      </c>
      <c r="U66" s="82" t="s">
        <v>432</v>
      </c>
      <c r="V66" s="82" t="s">
        <v>432</v>
      </c>
      <c r="W66" s="81">
        <v>43514.99212962963</v>
      </c>
      <c r="X66" s="82" t="s">
        <v>525</v>
      </c>
      <c r="Y66" s="79"/>
      <c r="Z66" s="79"/>
      <c r="AA66" s="85" t="s">
        <v>680</v>
      </c>
      <c r="AB66" s="79"/>
      <c r="AC66" s="79" t="b">
        <v>0</v>
      </c>
      <c r="AD66" s="79">
        <v>0</v>
      </c>
      <c r="AE66" s="85" t="s">
        <v>793</v>
      </c>
      <c r="AF66" s="79" t="b">
        <v>0</v>
      </c>
      <c r="AG66" s="79" t="s">
        <v>803</v>
      </c>
      <c r="AH66" s="79"/>
      <c r="AI66" s="85" t="s">
        <v>793</v>
      </c>
      <c r="AJ66" s="79" t="b">
        <v>0</v>
      </c>
      <c r="AK66" s="79">
        <v>1</v>
      </c>
      <c r="AL66" s="85" t="s">
        <v>679</v>
      </c>
      <c r="AM66" s="79" t="s">
        <v>813</v>
      </c>
      <c r="AN66" s="79" t="b">
        <v>0</v>
      </c>
      <c r="AO66" s="85" t="s">
        <v>679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13</v>
      </c>
      <c r="BK66" s="49">
        <v>100</v>
      </c>
      <c r="BL66" s="48">
        <v>13</v>
      </c>
    </row>
    <row r="67" spans="1:64" ht="15">
      <c r="A67" s="64" t="s">
        <v>242</v>
      </c>
      <c r="B67" s="64" t="s">
        <v>261</v>
      </c>
      <c r="C67" s="65" t="s">
        <v>1795</v>
      </c>
      <c r="D67" s="66">
        <v>3</v>
      </c>
      <c r="E67" s="67" t="s">
        <v>132</v>
      </c>
      <c r="F67" s="68">
        <v>32</v>
      </c>
      <c r="G67" s="65"/>
      <c r="H67" s="69"/>
      <c r="I67" s="70"/>
      <c r="J67" s="70"/>
      <c r="K67" s="34" t="s">
        <v>65</v>
      </c>
      <c r="L67" s="77">
        <v>67</v>
      </c>
      <c r="M67" s="77"/>
      <c r="N67" s="72"/>
      <c r="O67" s="79" t="s">
        <v>266</v>
      </c>
      <c r="P67" s="81">
        <v>43514.84606481482</v>
      </c>
      <c r="Q67" s="79" t="s">
        <v>303</v>
      </c>
      <c r="R67" s="79"/>
      <c r="S67" s="79"/>
      <c r="T67" s="79" t="s">
        <v>391</v>
      </c>
      <c r="U67" s="82" t="s">
        <v>433</v>
      </c>
      <c r="V67" s="82" t="s">
        <v>433</v>
      </c>
      <c r="W67" s="81">
        <v>43514.84606481482</v>
      </c>
      <c r="X67" s="82" t="s">
        <v>526</v>
      </c>
      <c r="Y67" s="79"/>
      <c r="Z67" s="79"/>
      <c r="AA67" s="85" t="s">
        <v>681</v>
      </c>
      <c r="AB67" s="79"/>
      <c r="AC67" s="79" t="b">
        <v>0</v>
      </c>
      <c r="AD67" s="79">
        <v>4</v>
      </c>
      <c r="AE67" s="85" t="s">
        <v>793</v>
      </c>
      <c r="AF67" s="79" t="b">
        <v>0</v>
      </c>
      <c r="AG67" s="79" t="s">
        <v>803</v>
      </c>
      <c r="AH67" s="79"/>
      <c r="AI67" s="85" t="s">
        <v>793</v>
      </c>
      <c r="AJ67" s="79" t="b">
        <v>0</v>
      </c>
      <c r="AK67" s="79">
        <v>1</v>
      </c>
      <c r="AL67" s="85" t="s">
        <v>793</v>
      </c>
      <c r="AM67" s="79" t="s">
        <v>813</v>
      </c>
      <c r="AN67" s="79" t="b">
        <v>0</v>
      </c>
      <c r="AO67" s="85" t="s">
        <v>681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241</v>
      </c>
      <c r="B68" s="64" t="s">
        <v>261</v>
      </c>
      <c r="C68" s="65" t="s">
        <v>1795</v>
      </c>
      <c r="D68" s="66">
        <v>3</v>
      </c>
      <c r="E68" s="67" t="s">
        <v>132</v>
      </c>
      <c r="F68" s="68">
        <v>32</v>
      </c>
      <c r="G68" s="65"/>
      <c r="H68" s="69"/>
      <c r="I68" s="70"/>
      <c r="J68" s="70"/>
      <c r="K68" s="34" t="s">
        <v>65</v>
      </c>
      <c r="L68" s="77">
        <v>68</v>
      </c>
      <c r="M68" s="77"/>
      <c r="N68" s="72"/>
      <c r="O68" s="79" t="s">
        <v>266</v>
      </c>
      <c r="P68" s="81">
        <v>43514.992430555554</v>
      </c>
      <c r="Q68" s="79" t="s">
        <v>304</v>
      </c>
      <c r="R68" s="79"/>
      <c r="S68" s="79"/>
      <c r="T68" s="79"/>
      <c r="U68" s="79"/>
      <c r="V68" s="82" t="s">
        <v>472</v>
      </c>
      <c r="W68" s="81">
        <v>43514.992430555554</v>
      </c>
      <c r="X68" s="82" t="s">
        <v>527</v>
      </c>
      <c r="Y68" s="79"/>
      <c r="Z68" s="79"/>
      <c r="AA68" s="85" t="s">
        <v>682</v>
      </c>
      <c r="AB68" s="79"/>
      <c r="AC68" s="79" t="b">
        <v>0</v>
      </c>
      <c r="AD68" s="79">
        <v>0</v>
      </c>
      <c r="AE68" s="85" t="s">
        <v>793</v>
      </c>
      <c r="AF68" s="79" t="b">
        <v>0</v>
      </c>
      <c r="AG68" s="79" t="s">
        <v>803</v>
      </c>
      <c r="AH68" s="79"/>
      <c r="AI68" s="85" t="s">
        <v>793</v>
      </c>
      <c r="AJ68" s="79" t="b">
        <v>0</v>
      </c>
      <c r="AK68" s="79">
        <v>1</v>
      </c>
      <c r="AL68" s="85" t="s">
        <v>681</v>
      </c>
      <c r="AM68" s="79" t="s">
        <v>813</v>
      </c>
      <c r="AN68" s="79" t="b">
        <v>0</v>
      </c>
      <c r="AO68" s="85" t="s">
        <v>681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242</v>
      </c>
      <c r="B69" s="64" t="s">
        <v>262</v>
      </c>
      <c r="C69" s="65" t="s">
        <v>1795</v>
      </c>
      <c r="D69" s="66">
        <v>3</v>
      </c>
      <c r="E69" s="67" t="s">
        <v>132</v>
      </c>
      <c r="F69" s="68">
        <v>32</v>
      </c>
      <c r="G69" s="65"/>
      <c r="H69" s="69"/>
      <c r="I69" s="70"/>
      <c r="J69" s="70"/>
      <c r="K69" s="34" t="s">
        <v>65</v>
      </c>
      <c r="L69" s="77">
        <v>69</v>
      </c>
      <c r="M69" s="77"/>
      <c r="N69" s="72"/>
      <c r="O69" s="79" t="s">
        <v>266</v>
      </c>
      <c r="P69" s="81">
        <v>43514.84606481482</v>
      </c>
      <c r="Q69" s="79" t="s">
        <v>303</v>
      </c>
      <c r="R69" s="79"/>
      <c r="S69" s="79"/>
      <c r="T69" s="79" t="s">
        <v>391</v>
      </c>
      <c r="U69" s="82" t="s">
        <v>433</v>
      </c>
      <c r="V69" s="82" t="s">
        <v>433</v>
      </c>
      <c r="W69" s="81">
        <v>43514.84606481482</v>
      </c>
      <c r="X69" s="82" t="s">
        <v>526</v>
      </c>
      <c r="Y69" s="79"/>
      <c r="Z69" s="79"/>
      <c r="AA69" s="85" t="s">
        <v>681</v>
      </c>
      <c r="AB69" s="79"/>
      <c r="AC69" s="79" t="b">
        <v>0</v>
      </c>
      <c r="AD69" s="79">
        <v>4</v>
      </c>
      <c r="AE69" s="85" t="s">
        <v>793</v>
      </c>
      <c r="AF69" s="79" t="b">
        <v>0</v>
      </c>
      <c r="AG69" s="79" t="s">
        <v>803</v>
      </c>
      <c r="AH69" s="79"/>
      <c r="AI69" s="85" t="s">
        <v>793</v>
      </c>
      <c r="AJ69" s="79" t="b">
        <v>0</v>
      </c>
      <c r="AK69" s="79">
        <v>1</v>
      </c>
      <c r="AL69" s="85" t="s">
        <v>793</v>
      </c>
      <c r="AM69" s="79" t="s">
        <v>813</v>
      </c>
      <c r="AN69" s="79" t="b">
        <v>0</v>
      </c>
      <c r="AO69" s="85" t="s">
        <v>681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241</v>
      </c>
      <c r="B70" s="64" t="s">
        <v>262</v>
      </c>
      <c r="C70" s="65" t="s">
        <v>1795</v>
      </c>
      <c r="D70" s="66">
        <v>3</v>
      </c>
      <c r="E70" s="67" t="s">
        <v>132</v>
      </c>
      <c r="F70" s="68">
        <v>32</v>
      </c>
      <c r="G70" s="65"/>
      <c r="H70" s="69"/>
      <c r="I70" s="70"/>
      <c r="J70" s="70"/>
      <c r="K70" s="34" t="s">
        <v>65</v>
      </c>
      <c r="L70" s="77">
        <v>70</v>
      </c>
      <c r="M70" s="77"/>
      <c r="N70" s="72"/>
      <c r="O70" s="79" t="s">
        <v>266</v>
      </c>
      <c r="P70" s="81">
        <v>43514.992430555554</v>
      </c>
      <c r="Q70" s="79" t="s">
        <v>304</v>
      </c>
      <c r="R70" s="79"/>
      <c r="S70" s="79"/>
      <c r="T70" s="79"/>
      <c r="U70" s="79"/>
      <c r="V70" s="82" t="s">
        <v>472</v>
      </c>
      <c r="W70" s="81">
        <v>43514.992430555554</v>
      </c>
      <c r="X70" s="82" t="s">
        <v>527</v>
      </c>
      <c r="Y70" s="79"/>
      <c r="Z70" s="79"/>
      <c r="AA70" s="85" t="s">
        <v>682</v>
      </c>
      <c r="AB70" s="79"/>
      <c r="AC70" s="79" t="b">
        <v>0</v>
      </c>
      <c r="AD70" s="79">
        <v>0</v>
      </c>
      <c r="AE70" s="85" t="s">
        <v>793</v>
      </c>
      <c r="AF70" s="79" t="b">
        <v>0</v>
      </c>
      <c r="AG70" s="79" t="s">
        <v>803</v>
      </c>
      <c r="AH70" s="79"/>
      <c r="AI70" s="85" t="s">
        <v>793</v>
      </c>
      <c r="AJ70" s="79" t="b">
        <v>0</v>
      </c>
      <c r="AK70" s="79">
        <v>1</v>
      </c>
      <c r="AL70" s="85" t="s">
        <v>681</v>
      </c>
      <c r="AM70" s="79" t="s">
        <v>813</v>
      </c>
      <c r="AN70" s="79" t="b">
        <v>0</v>
      </c>
      <c r="AO70" s="85" t="s">
        <v>681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242</v>
      </c>
      <c r="B71" s="64" t="s">
        <v>263</v>
      </c>
      <c r="C71" s="65" t="s">
        <v>1795</v>
      </c>
      <c r="D71" s="66">
        <v>3</v>
      </c>
      <c r="E71" s="67" t="s">
        <v>132</v>
      </c>
      <c r="F71" s="68">
        <v>32</v>
      </c>
      <c r="G71" s="65"/>
      <c r="H71" s="69"/>
      <c r="I71" s="70"/>
      <c r="J71" s="70"/>
      <c r="K71" s="34" t="s">
        <v>65</v>
      </c>
      <c r="L71" s="77">
        <v>71</v>
      </c>
      <c r="M71" s="77"/>
      <c r="N71" s="72"/>
      <c r="O71" s="79" t="s">
        <v>266</v>
      </c>
      <c r="P71" s="81">
        <v>43514.84606481482</v>
      </c>
      <c r="Q71" s="79" t="s">
        <v>303</v>
      </c>
      <c r="R71" s="79"/>
      <c r="S71" s="79"/>
      <c r="T71" s="79" t="s">
        <v>391</v>
      </c>
      <c r="U71" s="82" t="s">
        <v>433</v>
      </c>
      <c r="V71" s="82" t="s">
        <v>433</v>
      </c>
      <c r="W71" s="81">
        <v>43514.84606481482</v>
      </c>
      <c r="X71" s="82" t="s">
        <v>526</v>
      </c>
      <c r="Y71" s="79"/>
      <c r="Z71" s="79"/>
      <c r="AA71" s="85" t="s">
        <v>681</v>
      </c>
      <c r="AB71" s="79"/>
      <c r="AC71" s="79" t="b">
        <v>0</v>
      </c>
      <c r="AD71" s="79">
        <v>4</v>
      </c>
      <c r="AE71" s="85" t="s">
        <v>793</v>
      </c>
      <c r="AF71" s="79" t="b">
        <v>0</v>
      </c>
      <c r="AG71" s="79" t="s">
        <v>803</v>
      </c>
      <c r="AH71" s="79"/>
      <c r="AI71" s="85" t="s">
        <v>793</v>
      </c>
      <c r="AJ71" s="79" t="b">
        <v>0</v>
      </c>
      <c r="AK71" s="79">
        <v>1</v>
      </c>
      <c r="AL71" s="85" t="s">
        <v>793</v>
      </c>
      <c r="AM71" s="79" t="s">
        <v>813</v>
      </c>
      <c r="AN71" s="79" t="b">
        <v>0</v>
      </c>
      <c r="AO71" s="85" t="s">
        <v>681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5.555555555555555</v>
      </c>
      <c r="BF71" s="48">
        <v>0</v>
      </c>
      <c r="BG71" s="49">
        <v>0</v>
      </c>
      <c r="BH71" s="48">
        <v>0</v>
      </c>
      <c r="BI71" s="49">
        <v>0</v>
      </c>
      <c r="BJ71" s="48">
        <v>17</v>
      </c>
      <c r="BK71" s="49">
        <v>94.44444444444444</v>
      </c>
      <c r="BL71" s="48">
        <v>18</v>
      </c>
    </row>
    <row r="72" spans="1:64" ht="15">
      <c r="A72" s="64" t="s">
        <v>241</v>
      </c>
      <c r="B72" s="64" t="s">
        <v>263</v>
      </c>
      <c r="C72" s="65" t="s">
        <v>1795</v>
      </c>
      <c r="D72" s="66">
        <v>3</v>
      </c>
      <c r="E72" s="67" t="s">
        <v>132</v>
      </c>
      <c r="F72" s="68">
        <v>32</v>
      </c>
      <c r="G72" s="65"/>
      <c r="H72" s="69"/>
      <c r="I72" s="70"/>
      <c r="J72" s="70"/>
      <c r="K72" s="34" t="s">
        <v>65</v>
      </c>
      <c r="L72" s="77">
        <v>72</v>
      </c>
      <c r="M72" s="77"/>
      <c r="N72" s="72"/>
      <c r="O72" s="79" t="s">
        <v>266</v>
      </c>
      <c r="P72" s="81">
        <v>43514.992430555554</v>
      </c>
      <c r="Q72" s="79" t="s">
        <v>304</v>
      </c>
      <c r="R72" s="79"/>
      <c r="S72" s="79"/>
      <c r="T72" s="79"/>
      <c r="U72" s="79"/>
      <c r="V72" s="82" t="s">
        <v>472</v>
      </c>
      <c r="W72" s="81">
        <v>43514.992430555554</v>
      </c>
      <c r="X72" s="82" t="s">
        <v>527</v>
      </c>
      <c r="Y72" s="79"/>
      <c r="Z72" s="79"/>
      <c r="AA72" s="85" t="s">
        <v>682</v>
      </c>
      <c r="AB72" s="79"/>
      <c r="AC72" s="79" t="b">
        <v>0</v>
      </c>
      <c r="AD72" s="79">
        <v>0</v>
      </c>
      <c r="AE72" s="85" t="s">
        <v>793</v>
      </c>
      <c r="AF72" s="79" t="b">
        <v>0</v>
      </c>
      <c r="AG72" s="79" t="s">
        <v>803</v>
      </c>
      <c r="AH72" s="79"/>
      <c r="AI72" s="85" t="s">
        <v>793</v>
      </c>
      <c r="AJ72" s="79" t="b">
        <v>0</v>
      </c>
      <c r="AK72" s="79">
        <v>1</v>
      </c>
      <c r="AL72" s="85" t="s">
        <v>681</v>
      </c>
      <c r="AM72" s="79" t="s">
        <v>813</v>
      </c>
      <c r="AN72" s="79" t="b">
        <v>0</v>
      </c>
      <c r="AO72" s="85" t="s">
        <v>681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5.882352941176471</v>
      </c>
      <c r="BF72" s="48">
        <v>0</v>
      </c>
      <c r="BG72" s="49">
        <v>0</v>
      </c>
      <c r="BH72" s="48">
        <v>0</v>
      </c>
      <c r="BI72" s="49">
        <v>0</v>
      </c>
      <c r="BJ72" s="48">
        <v>16</v>
      </c>
      <c r="BK72" s="49">
        <v>94.11764705882354</v>
      </c>
      <c r="BL72" s="48">
        <v>17</v>
      </c>
    </row>
    <row r="73" spans="1:64" ht="15">
      <c r="A73" s="64" t="s">
        <v>243</v>
      </c>
      <c r="B73" s="64" t="s">
        <v>264</v>
      </c>
      <c r="C73" s="65" t="s">
        <v>1795</v>
      </c>
      <c r="D73" s="66">
        <v>3</v>
      </c>
      <c r="E73" s="67" t="s">
        <v>132</v>
      </c>
      <c r="F73" s="68">
        <v>32</v>
      </c>
      <c r="G73" s="65"/>
      <c r="H73" s="69"/>
      <c r="I73" s="70"/>
      <c r="J73" s="70"/>
      <c r="K73" s="34" t="s">
        <v>65</v>
      </c>
      <c r="L73" s="77">
        <v>73</v>
      </c>
      <c r="M73" s="77"/>
      <c r="N73" s="72"/>
      <c r="O73" s="79" t="s">
        <v>267</v>
      </c>
      <c r="P73" s="81">
        <v>43514.82517361111</v>
      </c>
      <c r="Q73" s="79" t="s">
        <v>305</v>
      </c>
      <c r="R73" s="79"/>
      <c r="S73" s="79"/>
      <c r="T73" s="79" t="s">
        <v>391</v>
      </c>
      <c r="U73" s="82" t="s">
        <v>434</v>
      </c>
      <c r="V73" s="82" t="s">
        <v>434</v>
      </c>
      <c r="W73" s="81">
        <v>43514.82517361111</v>
      </c>
      <c r="X73" s="82" t="s">
        <v>528</v>
      </c>
      <c r="Y73" s="79"/>
      <c r="Z73" s="79"/>
      <c r="AA73" s="85" t="s">
        <v>683</v>
      </c>
      <c r="AB73" s="79"/>
      <c r="AC73" s="79" t="b">
        <v>0</v>
      </c>
      <c r="AD73" s="79">
        <v>1</v>
      </c>
      <c r="AE73" s="85" t="s">
        <v>796</v>
      </c>
      <c r="AF73" s="79" t="b">
        <v>0</v>
      </c>
      <c r="AG73" s="79" t="s">
        <v>803</v>
      </c>
      <c r="AH73" s="79"/>
      <c r="AI73" s="85" t="s">
        <v>793</v>
      </c>
      <c r="AJ73" s="79" t="b">
        <v>0</v>
      </c>
      <c r="AK73" s="79">
        <v>1</v>
      </c>
      <c r="AL73" s="85" t="s">
        <v>793</v>
      </c>
      <c r="AM73" s="79" t="s">
        <v>813</v>
      </c>
      <c r="AN73" s="79" t="b">
        <v>0</v>
      </c>
      <c r="AO73" s="85" t="s">
        <v>683</v>
      </c>
      <c r="AP73" s="79" t="s">
        <v>176</v>
      </c>
      <c r="AQ73" s="79">
        <v>0</v>
      </c>
      <c r="AR73" s="79">
        <v>0</v>
      </c>
      <c r="AS73" s="79" t="s">
        <v>823</v>
      </c>
      <c r="AT73" s="79" t="s">
        <v>826</v>
      </c>
      <c r="AU73" s="79" t="s">
        <v>829</v>
      </c>
      <c r="AV73" s="79" t="s">
        <v>832</v>
      </c>
      <c r="AW73" s="79" t="s">
        <v>835</v>
      </c>
      <c r="AX73" s="79" t="s">
        <v>838</v>
      </c>
      <c r="AY73" s="79" t="s">
        <v>839</v>
      </c>
      <c r="AZ73" s="82" t="s">
        <v>842</v>
      </c>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4</v>
      </c>
      <c r="BK73" s="49">
        <v>100</v>
      </c>
      <c r="BL73" s="48">
        <v>4</v>
      </c>
    </row>
    <row r="74" spans="1:64" ht="15">
      <c r="A74" s="64" t="s">
        <v>241</v>
      </c>
      <c r="B74" s="64" t="s">
        <v>264</v>
      </c>
      <c r="C74" s="65" t="s">
        <v>1795</v>
      </c>
      <c r="D74" s="66">
        <v>3</v>
      </c>
      <c r="E74" s="67" t="s">
        <v>132</v>
      </c>
      <c r="F74" s="68">
        <v>32</v>
      </c>
      <c r="G74" s="65"/>
      <c r="H74" s="69"/>
      <c r="I74" s="70"/>
      <c r="J74" s="70"/>
      <c r="K74" s="34" t="s">
        <v>65</v>
      </c>
      <c r="L74" s="77">
        <v>74</v>
      </c>
      <c r="M74" s="77"/>
      <c r="N74" s="72"/>
      <c r="O74" s="79" t="s">
        <v>266</v>
      </c>
      <c r="P74" s="81">
        <v>43514.992789351854</v>
      </c>
      <c r="Q74" s="79" t="s">
        <v>306</v>
      </c>
      <c r="R74" s="79"/>
      <c r="S74" s="79"/>
      <c r="T74" s="79" t="s">
        <v>391</v>
      </c>
      <c r="U74" s="82" t="s">
        <v>434</v>
      </c>
      <c r="V74" s="82" t="s">
        <v>434</v>
      </c>
      <c r="W74" s="81">
        <v>43514.992789351854</v>
      </c>
      <c r="X74" s="82" t="s">
        <v>529</v>
      </c>
      <c r="Y74" s="79"/>
      <c r="Z74" s="79"/>
      <c r="AA74" s="85" t="s">
        <v>684</v>
      </c>
      <c r="AB74" s="79"/>
      <c r="AC74" s="79" t="b">
        <v>0</v>
      </c>
      <c r="AD74" s="79">
        <v>0</v>
      </c>
      <c r="AE74" s="85" t="s">
        <v>793</v>
      </c>
      <c r="AF74" s="79" t="b">
        <v>0</v>
      </c>
      <c r="AG74" s="79" t="s">
        <v>803</v>
      </c>
      <c r="AH74" s="79"/>
      <c r="AI74" s="85" t="s">
        <v>793</v>
      </c>
      <c r="AJ74" s="79" t="b">
        <v>0</v>
      </c>
      <c r="AK74" s="79">
        <v>1</v>
      </c>
      <c r="AL74" s="85" t="s">
        <v>683</v>
      </c>
      <c r="AM74" s="79" t="s">
        <v>813</v>
      </c>
      <c r="AN74" s="79" t="b">
        <v>0</v>
      </c>
      <c r="AO74" s="85" t="s">
        <v>683</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3</v>
      </c>
      <c r="BD74" s="48">
        <v>0</v>
      </c>
      <c r="BE74" s="49">
        <v>0</v>
      </c>
      <c r="BF74" s="48">
        <v>0</v>
      </c>
      <c r="BG74" s="49">
        <v>0</v>
      </c>
      <c r="BH74" s="48">
        <v>0</v>
      </c>
      <c r="BI74" s="49">
        <v>0</v>
      </c>
      <c r="BJ74" s="48">
        <v>6</v>
      </c>
      <c r="BK74" s="49">
        <v>100</v>
      </c>
      <c r="BL74" s="48">
        <v>6</v>
      </c>
    </row>
    <row r="75" spans="1:64" ht="15">
      <c r="A75" s="64" t="s">
        <v>244</v>
      </c>
      <c r="B75" s="64" t="s">
        <v>265</v>
      </c>
      <c r="C75" s="65" t="s">
        <v>1795</v>
      </c>
      <c r="D75" s="66">
        <v>3</v>
      </c>
      <c r="E75" s="67" t="s">
        <v>132</v>
      </c>
      <c r="F75" s="68">
        <v>32</v>
      </c>
      <c r="G75" s="65"/>
      <c r="H75" s="69"/>
      <c r="I75" s="70"/>
      <c r="J75" s="70"/>
      <c r="K75" s="34" t="s">
        <v>65</v>
      </c>
      <c r="L75" s="77">
        <v>75</v>
      </c>
      <c r="M75" s="77"/>
      <c r="N75" s="72"/>
      <c r="O75" s="79" t="s">
        <v>266</v>
      </c>
      <c r="P75" s="81">
        <v>43512.923263888886</v>
      </c>
      <c r="Q75" s="79" t="s">
        <v>307</v>
      </c>
      <c r="R75" s="79"/>
      <c r="S75" s="79"/>
      <c r="T75" s="79" t="s">
        <v>404</v>
      </c>
      <c r="U75" s="79"/>
      <c r="V75" s="82" t="s">
        <v>473</v>
      </c>
      <c r="W75" s="81">
        <v>43512.923263888886</v>
      </c>
      <c r="X75" s="82" t="s">
        <v>530</v>
      </c>
      <c r="Y75" s="79"/>
      <c r="Z75" s="79"/>
      <c r="AA75" s="85" t="s">
        <v>685</v>
      </c>
      <c r="AB75" s="79"/>
      <c r="AC75" s="79" t="b">
        <v>0</v>
      </c>
      <c r="AD75" s="79">
        <v>7</v>
      </c>
      <c r="AE75" s="85" t="s">
        <v>793</v>
      </c>
      <c r="AF75" s="79" t="b">
        <v>0</v>
      </c>
      <c r="AG75" s="79" t="s">
        <v>803</v>
      </c>
      <c r="AH75" s="79"/>
      <c r="AI75" s="85" t="s">
        <v>793</v>
      </c>
      <c r="AJ75" s="79" t="b">
        <v>0</v>
      </c>
      <c r="AK75" s="79">
        <v>0</v>
      </c>
      <c r="AL75" s="85" t="s">
        <v>793</v>
      </c>
      <c r="AM75" s="79" t="s">
        <v>813</v>
      </c>
      <c r="AN75" s="79" t="b">
        <v>0</v>
      </c>
      <c r="AO75" s="85" t="s">
        <v>685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241</v>
      </c>
      <c r="B76" s="64" t="s">
        <v>265</v>
      </c>
      <c r="C76" s="65" t="s">
        <v>1795</v>
      </c>
      <c r="D76" s="66">
        <v>3</v>
      </c>
      <c r="E76" s="67" t="s">
        <v>132</v>
      </c>
      <c r="F76" s="68">
        <v>32</v>
      </c>
      <c r="G76" s="65"/>
      <c r="H76" s="69"/>
      <c r="I76" s="70"/>
      <c r="J76" s="70"/>
      <c r="K76" s="34" t="s">
        <v>65</v>
      </c>
      <c r="L76" s="77">
        <v>76</v>
      </c>
      <c r="M76" s="77"/>
      <c r="N76" s="72"/>
      <c r="O76" s="79" t="s">
        <v>266</v>
      </c>
      <c r="P76" s="81">
        <v>43514.992210648146</v>
      </c>
      <c r="Q76" s="79" t="s">
        <v>308</v>
      </c>
      <c r="R76" s="79"/>
      <c r="S76" s="79"/>
      <c r="T76" s="79" t="s">
        <v>392</v>
      </c>
      <c r="U76" s="82" t="s">
        <v>435</v>
      </c>
      <c r="V76" s="82" t="s">
        <v>435</v>
      </c>
      <c r="W76" s="81">
        <v>43514.992210648146</v>
      </c>
      <c r="X76" s="82" t="s">
        <v>531</v>
      </c>
      <c r="Y76" s="79"/>
      <c r="Z76" s="79"/>
      <c r="AA76" s="85" t="s">
        <v>686</v>
      </c>
      <c r="AB76" s="79"/>
      <c r="AC76" s="79" t="b">
        <v>0</v>
      </c>
      <c r="AD76" s="79">
        <v>0</v>
      </c>
      <c r="AE76" s="85" t="s">
        <v>793</v>
      </c>
      <c r="AF76" s="79" t="b">
        <v>0</v>
      </c>
      <c r="AG76" s="79" t="s">
        <v>803</v>
      </c>
      <c r="AH76" s="79"/>
      <c r="AI76" s="85" t="s">
        <v>793</v>
      </c>
      <c r="AJ76" s="79" t="b">
        <v>0</v>
      </c>
      <c r="AK76" s="79">
        <v>1</v>
      </c>
      <c r="AL76" s="85" t="s">
        <v>687</v>
      </c>
      <c r="AM76" s="79" t="s">
        <v>813</v>
      </c>
      <c r="AN76" s="79" t="b">
        <v>0</v>
      </c>
      <c r="AO76" s="85" t="s">
        <v>687</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1</v>
      </c>
      <c r="BD76" s="48">
        <v>1</v>
      </c>
      <c r="BE76" s="49">
        <v>7.6923076923076925</v>
      </c>
      <c r="BF76" s="48">
        <v>0</v>
      </c>
      <c r="BG76" s="49">
        <v>0</v>
      </c>
      <c r="BH76" s="48">
        <v>0</v>
      </c>
      <c r="BI76" s="49">
        <v>0</v>
      </c>
      <c r="BJ76" s="48">
        <v>12</v>
      </c>
      <c r="BK76" s="49">
        <v>92.3076923076923</v>
      </c>
      <c r="BL76" s="48">
        <v>13</v>
      </c>
    </row>
    <row r="77" spans="1:64" ht="15">
      <c r="A77" s="64" t="s">
        <v>245</v>
      </c>
      <c r="B77" s="64" t="s">
        <v>265</v>
      </c>
      <c r="C77" s="65" t="s">
        <v>1795</v>
      </c>
      <c r="D77" s="66">
        <v>3</v>
      </c>
      <c r="E77" s="67" t="s">
        <v>132</v>
      </c>
      <c r="F77" s="68">
        <v>32</v>
      </c>
      <c r="G77" s="65"/>
      <c r="H77" s="69"/>
      <c r="I77" s="70"/>
      <c r="J77" s="70"/>
      <c r="K77" s="34" t="s">
        <v>65</v>
      </c>
      <c r="L77" s="77">
        <v>77</v>
      </c>
      <c r="M77" s="77"/>
      <c r="N77" s="72"/>
      <c r="O77" s="79" t="s">
        <v>267</v>
      </c>
      <c r="P77" s="81">
        <v>43514.894212962965</v>
      </c>
      <c r="Q77" s="79" t="s">
        <v>309</v>
      </c>
      <c r="R77" s="79"/>
      <c r="S77" s="79"/>
      <c r="T77" s="79" t="s">
        <v>392</v>
      </c>
      <c r="U77" s="82" t="s">
        <v>435</v>
      </c>
      <c r="V77" s="82" t="s">
        <v>435</v>
      </c>
      <c r="W77" s="81">
        <v>43514.894212962965</v>
      </c>
      <c r="X77" s="82" t="s">
        <v>532</v>
      </c>
      <c r="Y77" s="79"/>
      <c r="Z77" s="79"/>
      <c r="AA77" s="85" t="s">
        <v>687</v>
      </c>
      <c r="AB77" s="79"/>
      <c r="AC77" s="79" t="b">
        <v>0</v>
      </c>
      <c r="AD77" s="79">
        <v>2</v>
      </c>
      <c r="AE77" s="85" t="s">
        <v>797</v>
      </c>
      <c r="AF77" s="79" t="b">
        <v>0</v>
      </c>
      <c r="AG77" s="79" t="s">
        <v>803</v>
      </c>
      <c r="AH77" s="79"/>
      <c r="AI77" s="85" t="s">
        <v>793</v>
      </c>
      <c r="AJ77" s="79" t="b">
        <v>0</v>
      </c>
      <c r="AK77" s="79">
        <v>1</v>
      </c>
      <c r="AL77" s="85" t="s">
        <v>793</v>
      </c>
      <c r="AM77" s="79" t="s">
        <v>813</v>
      </c>
      <c r="AN77" s="79" t="b">
        <v>0</v>
      </c>
      <c r="AO77" s="85" t="s">
        <v>687</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9.090909090909092</v>
      </c>
      <c r="BF77" s="48">
        <v>0</v>
      </c>
      <c r="BG77" s="49">
        <v>0</v>
      </c>
      <c r="BH77" s="48">
        <v>0</v>
      </c>
      <c r="BI77" s="49">
        <v>0</v>
      </c>
      <c r="BJ77" s="48">
        <v>10</v>
      </c>
      <c r="BK77" s="49">
        <v>90.9090909090909</v>
      </c>
      <c r="BL77" s="48">
        <v>11</v>
      </c>
    </row>
    <row r="78" spans="1:64" ht="15">
      <c r="A78" s="64" t="s">
        <v>244</v>
      </c>
      <c r="B78" s="64" t="s">
        <v>246</v>
      </c>
      <c r="C78" s="65" t="s">
        <v>1795</v>
      </c>
      <c r="D78" s="66">
        <v>3</v>
      </c>
      <c r="E78" s="67" t="s">
        <v>132</v>
      </c>
      <c r="F78" s="68">
        <v>32</v>
      </c>
      <c r="G78" s="65"/>
      <c r="H78" s="69"/>
      <c r="I78" s="70"/>
      <c r="J78" s="70"/>
      <c r="K78" s="34" t="s">
        <v>65</v>
      </c>
      <c r="L78" s="77">
        <v>78</v>
      </c>
      <c r="M78" s="77"/>
      <c r="N78" s="72"/>
      <c r="O78" s="79" t="s">
        <v>266</v>
      </c>
      <c r="P78" s="81">
        <v>43512.923263888886</v>
      </c>
      <c r="Q78" s="79" t="s">
        <v>307</v>
      </c>
      <c r="R78" s="79"/>
      <c r="S78" s="79"/>
      <c r="T78" s="79" t="s">
        <v>404</v>
      </c>
      <c r="U78" s="79"/>
      <c r="V78" s="82" t="s">
        <v>473</v>
      </c>
      <c r="W78" s="81">
        <v>43512.923263888886</v>
      </c>
      <c r="X78" s="82" t="s">
        <v>530</v>
      </c>
      <c r="Y78" s="79"/>
      <c r="Z78" s="79"/>
      <c r="AA78" s="85" t="s">
        <v>685</v>
      </c>
      <c r="AB78" s="79"/>
      <c r="AC78" s="79" t="b">
        <v>0</v>
      </c>
      <c r="AD78" s="79">
        <v>7</v>
      </c>
      <c r="AE78" s="85" t="s">
        <v>793</v>
      </c>
      <c r="AF78" s="79" t="b">
        <v>0</v>
      </c>
      <c r="AG78" s="79" t="s">
        <v>803</v>
      </c>
      <c r="AH78" s="79"/>
      <c r="AI78" s="85" t="s">
        <v>793</v>
      </c>
      <c r="AJ78" s="79" t="b">
        <v>0</v>
      </c>
      <c r="AK78" s="79">
        <v>0</v>
      </c>
      <c r="AL78" s="85" t="s">
        <v>793</v>
      </c>
      <c r="AM78" s="79" t="s">
        <v>813</v>
      </c>
      <c r="AN78" s="79" t="b">
        <v>0</v>
      </c>
      <c r="AO78" s="85" t="s">
        <v>685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5</v>
      </c>
      <c r="BD78" s="48"/>
      <c r="BE78" s="49"/>
      <c r="BF78" s="48"/>
      <c r="BG78" s="49"/>
      <c r="BH78" s="48"/>
      <c r="BI78" s="49"/>
      <c r="BJ78" s="48"/>
      <c r="BK78" s="49"/>
      <c r="BL78" s="48"/>
    </row>
    <row r="79" spans="1:64" ht="15">
      <c r="A79" s="64" t="s">
        <v>218</v>
      </c>
      <c r="B79" s="64" t="s">
        <v>246</v>
      </c>
      <c r="C79" s="65" t="s">
        <v>1795</v>
      </c>
      <c r="D79" s="66">
        <v>3</v>
      </c>
      <c r="E79" s="67" t="s">
        <v>132</v>
      </c>
      <c r="F79" s="68">
        <v>32</v>
      </c>
      <c r="G79" s="65"/>
      <c r="H79" s="69"/>
      <c r="I79" s="70"/>
      <c r="J79" s="70"/>
      <c r="K79" s="34" t="s">
        <v>66</v>
      </c>
      <c r="L79" s="77">
        <v>79</v>
      </c>
      <c r="M79" s="77"/>
      <c r="N79" s="72"/>
      <c r="O79" s="79" t="s">
        <v>266</v>
      </c>
      <c r="P79" s="81">
        <v>43514.84241898148</v>
      </c>
      <c r="Q79" s="79" t="s">
        <v>276</v>
      </c>
      <c r="R79" s="82" t="s">
        <v>383</v>
      </c>
      <c r="S79" s="79" t="s">
        <v>389</v>
      </c>
      <c r="T79" s="79" t="s">
        <v>395</v>
      </c>
      <c r="U79" s="79"/>
      <c r="V79" s="82" t="s">
        <v>468</v>
      </c>
      <c r="W79" s="81">
        <v>43514.84241898148</v>
      </c>
      <c r="X79" s="82" t="s">
        <v>493</v>
      </c>
      <c r="Y79" s="79"/>
      <c r="Z79" s="79"/>
      <c r="AA79" s="85" t="s">
        <v>648</v>
      </c>
      <c r="AB79" s="79"/>
      <c r="AC79" s="79" t="b">
        <v>0</v>
      </c>
      <c r="AD79" s="79">
        <v>12</v>
      </c>
      <c r="AE79" s="85" t="s">
        <v>793</v>
      </c>
      <c r="AF79" s="79" t="b">
        <v>1</v>
      </c>
      <c r="AG79" s="79" t="s">
        <v>803</v>
      </c>
      <c r="AH79" s="79"/>
      <c r="AI79" s="85" t="s">
        <v>806</v>
      </c>
      <c r="AJ79" s="79" t="b">
        <v>0</v>
      </c>
      <c r="AK79" s="79">
        <v>4</v>
      </c>
      <c r="AL79" s="85" t="s">
        <v>793</v>
      </c>
      <c r="AM79" s="79" t="s">
        <v>814</v>
      </c>
      <c r="AN79" s="79" t="b">
        <v>0</v>
      </c>
      <c r="AO79" s="85" t="s">
        <v>648</v>
      </c>
      <c r="AP79" s="79" t="s">
        <v>176</v>
      </c>
      <c r="AQ79" s="79">
        <v>0</v>
      </c>
      <c r="AR79" s="79">
        <v>0</v>
      </c>
      <c r="AS79" s="79" t="s">
        <v>822</v>
      </c>
      <c r="AT79" s="79" t="s">
        <v>825</v>
      </c>
      <c r="AU79" s="79" t="s">
        <v>828</v>
      </c>
      <c r="AV79" s="79" t="s">
        <v>831</v>
      </c>
      <c r="AW79" s="79" t="s">
        <v>834</v>
      </c>
      <c r="AX79" s="79" t="s">
        <v>837</v>
      </c>
      <c r="AY79" s="79" t="s">
        <v>839</v>
      </c>
      <c r="AZ79" s="82" t="s">
        <v>841</v>
      </c>
      <c r="BA79">
        <v>1</v>
      </c>
      <c r="BB79" s="78" t="str">
        <f>REPLACE(INDEX(GroupVertices[Group],MATCH(Edges[[#This Row],[Vertex 1]],GroupVertices[Vertex],0)),1,1,"")</f>
        <v>5</v>
      </c>
      <c r="BC79" s="78" t="str">
        <f>REPLACE(INDEX(GroupVertices[Group],MATCH(Edges[[#This Row],[Vertex 2]],GroupVertices[Vertex],0)),1,1,"")</f>
        <v>5</v>
      </c>
      <c r="BD79" s="48"/>
      <c r="BE79" s="49"/>
      <c r="BF79" s="48"/>
      <c r="BG79" s="49"/>
      <c r="BH79" s="48"/>
      <c r="BI79" s="49"/>
      <c r="BJ79" s="48"/>
      <c r="BK79" s="49"/>
      <c r="BL79" s="48"/>
    </row>
    <row r="80" spans="1:64" ht="15">
      <c r="A80" s="64" t="s">
        <v>246</v>
      </c>
      <c r="B80" s="64" t="s">
        <v>218</v>
      </c>
      <c r="C80" s="65" t="s">
        <v>1795</v>
      </c>
      <c r="D80" s="66">
        <v>3</v>
      </c>
      <c r="E80" s="67" t="s">
        <v>132</v>
      </c>
      <c r="F80" s="68">
        <v>32</v>
      </c>
      <c r="G80" s="65"/>
      <c r="H80" s="69"/>
      <c r="I80" s="70"/>
      <c r="J80" s="70"/>
      <c r="K80" s="34" t="s">
        <v>66</v>
      </c>
      <c r="L80" s="77">
        <v>80</v>
      </c>
      <c r="M80" s="77"/>
      <c r="N80" s="72"/>
      <c r="O80" s="79" t="s">
        <v>266</v>
      </c>
      <c r="P80" s="81">
        <v>43514.86439814815</v>
      </c>
      <c r="Q80" s="79" t="s">
        <v>281</v>
      </c>
      <c r="R80" s="79"/>
      <c r="S80" s="79"/>
      <c r="T80" s="79" t="s">
        <v>395</v>
      </c>
      <c r="U80" s="79"/>
      <c r="V80" s="82" t="s">
        <v>474</v>
      </c>
      <c r="W80" s="81">
        <v>43514.86439814815</v>
      </c>
      <c r="X80" s="82" t="s">
        <v>533</v>
      </c>
      <c r="Y80" s="79"/>
      <c r="Z80" s="79"/>
      <c r="AA80" s="85" t="s">
        <v>688</v>
      </c>
      <c r="AB80" s="79"/>
      <c r="AC80" s="79" t="b">
        <v>0</v>
      </c>
      <c r="AD80" s="79">
        <v>0</v>
      </c>
      <c r="AE80" s="85" t="s">
        <v>793</v>
      </c>
      <c r="AF80" s="79" t="b">
        <v>1</v>
      </c>
      <c r="AG80" s="79" t="s">
        <v>803</v>
      </c>
      <c r="AH80" s="79"/>
      <c r="AI80" s="85" t="s">
        <v>806</v>
      </c>
      <c r="AJ80" s="79" t="b">
        <v>0</v>
      </c>
      <c r="AK80" s="79">
        <v>4</v>
      </c>
      <c r="AL80" s="85" t="s">
        <v>648</v>
      </c>
      <c r="AM80" s="79" t="s">
        <v>814</v>
      </c>
      <c r="AN80" s="79" t="b">
        <v>0</v>
      </c>
      <c r="AO80" s="85" t="s">
        <v>648</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1</v>
      </c>
      <c r="BE80" s="49">
        <v>3.8461538461538463</v>
      </c>
      <c r="BF80" s="48">
        <v>0</v>
      </c>
      <c r="BG80" s="49">
        <v>0</v>
      </c>
      <c r="BH80" s="48">
        <v>0</v>
      </c>
      <c r="BI80" s="49">
        <v>0</v>
      </c>
      <c r="BJ80" s="48">
        <v>25</v>
      </c>
      <c r="BK80" s="49">
        <v>96.15384615384616</v>
      </c>
      <c r="BL80" s="48">
        <v>26</v>
      </c>
    </row>
    <row r="81" spans="1:64" ht="15">
      <c r="A81" s="64" t="s">
        <v>247</v>
      </c>
      <c r="B81" s="64" t="s">
        <v>246</v>
      </c>
      <c r="C81" s="65" t="s">
        <v>1795</v>
      </c>
      <c r="D81" s="66">
        <v>3</v>
      </c>
      <c r="E81" s="67" t="s">
        <v>132</v>
      </c>
      <c r="F81" s="68">
        <v>32</v>
      </c>
      <c r="G81" s="65"/>
      <c r="H81" s="69"/>
      <c r="I81" s="70"/>
      <c r="J81" s="70"/>
      <c r="K81" s="34" t="s">
        <v>65</v>
      </c>
      <c r="L81" s="77">
        <v>81</v>
      </c>
      <c r="M81" s="77"/>
      <c r="N81" s="72"/>
      <c r="O81" s="79" t="s">
        <v>266</v>
      </c>
      <c r="P81" s="81">
        <v>43514.95736111111</v>
      </c>
      <c r="Q81" s="79" t="s">
        <v>310</v>
      </c>
      <c r="R81" s="79"/>
      <c r="S81" s="79"/>
      <c r="T81" s="79" t="s">
        <v>391</v>
      </c>
      <c r="U81" s="79"/>
      <c r="V81" s="82" t="s">
        <v>475</v>
      </c>
      <c r="W81" s="81">
        <v>43514.95736111111</v>
      </c>
      <c r="X81" s="82" t="s">
        <v>534</v>
      </c>
      <c r="Y81" s="79"/>
      <c r="Z81" s="79"/>
      <c r="AA81" s="85" t="s">
        <v>689</v>
      </c>
      <c r="AB81" s="79"/>
      <c r="AC81" s="79" t="b">
        <v>0</v>
      </c>
      <c r="AD81" s="79">
        <v>6</v>
      </c>
      <c r="AE81" s="85" t="s">
        <v>793</v>
      </c>
      <c r="AF81" s="79" t="b">
        <v>0</v>
      </c>
      <c r="AG81" s="79" t="s">
        <v>803</v>
      </c>
      <c r="AH81" s="79"/>
      <c r="AI81" s="85" t="s">
        <v>793</v>
      </c>
      <c r="AJ81" s="79" t="b">
        <v>0</v>
      </c>
      <c r="AK81" s="79">
        <v>3</v>
      </c>
      <c r="AL81" s="85" t="s">
        <v>793</v>
      </c>
      <c r="AM81" s="79" t="s">
        <v>814</v>
      </c>
      <c r="AN81" s="79" t="b">
        <v>0</v>
      </c>
      <c r="AO81" s="85" t="s">
        <v>689</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1</v>
      </c>
      <c r="BE81" s="49">
        <v>8.333333333333334</v>
      </c>
      <c r="BF81" s="48">
        <v>0</v>
      </c>
      <c r="BG81" s="49">
        <v>0</v>
      </c>
      <c r="BH81" s="48">
        <v>0</v>
      </c>
      <c r="BI81" s="49">
        <v>0</v>
      </c>
      <c r="BJ81" s="48">
        <v>11</v>
      </c>
      <c r="BK81" s="49">
        <v>91.66666666666667</v>
      </c>
      <c r="BL81" s="48">
        <v>12</v>
      </c>
    </row>
    <row r="82" spans="1:64" ht="15">
      <c r="A82" s="64" t="s">
        <v>226</v>
      </c>
      <c r="B82" s="64" t="s">
        <v>246</v>
      </c>
      <c r="C82" s="65" t="s">
        <v>1795</v>
      </c>
      <c r="D82" s="66">
        <v>3</v>
      </c>
      <c r="E82" s="67" t="s">
        <v>132</v>
      </c>
      <c r="F82" s="68">
        <v>32</v>
      </c>
      <c r="G82" s="65"/>
      <c r="H82" s="69"/>
      <c r="I82" s="70"/>
      <c r="J82" s="70"/>
      <c r="K82" s="34" t="s">
        <v>65</v>
      </c>
      <c r="L82" s="77">
        <v>82</v>
      </c>
      <c r="M82" s="77"/>
      <c r="N82" s="72"/>
      <c r="O82" s="79" t="s">
        <v>266</v>
      </c>
      <c r="P82" s="81">
        <v>43514.909050925926</v>
      </c>
      <c r="Q82" s="79" t="s">
        <v>288</v>
      </c>
      <c r="R82" s="79"/>
      <c r="S82" s="79"/>
      <c r="T82" s="79" t="s">
        <v>391</v>
      </c>
      <c r="U82" s="82" t="s">
        <v>421</v>
      </c>
      <c r="V82" s="82" t="s">
        <v>421</v>
      </c>
      <c r="W82" s="81">
        <v>43514.909050925926</v>
      </c>
      <c r="X82" s="82" t="s">
        <v>506</v>
      </c>
      <c r="Y82" s="79"/>
      <c r="Z82" s="79"/>
      <c r="AA82" s="85" t="s">
        <v>661</v>
      </c>
      <c r="AB82" s="79"/>
      <c r="AC82" s="79" t="b">
        <v>0</v>
      </c>
      <c r="AD82" s="79">
        <v>7</v>
      </c>
      <c r="AE82" s="85" t="s">
        <v>793</v>
      </c>
      <c r="AF82" s="79" t="b">
        <v>0</v>
      </c>
      <c r="AG82" s="79" t="s">
        <v>803</v>
      </c>
      <c r="AH82" s="79"/>
      <c r="AI82" s="85" t="s">
        <v>793</v>
      </c>
      <c r="AJ82" s="79" t="b">
        <v>0</v>
      </c>
      <c r="AK82" s="79">
        <v>1</v>
      </c>
      <c r="AL82" s="85" t="s">
        <v>793</v>
      </c>
      <c r="AM82" s="79" t="s">
        <v>813</v>
      </c>
      <c r="AN82" s="79" t="b">
        <v>0</v>
      </c>
      <c r="AO82" s="85" t="s">
        <v>661</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241</v>
      </c>
      <c r="B83" s="64" t="s">
        <v>246</v>
      </c>
      <c r="C83" s="65" t="s">
        <v>1796</v>
      </c>
      <c r="D83" s="66">
        <v>4</v>
      </c>
      <c r="E83" s="67" t="s">
        <v>136</v>
      </c>
      <c r="F83" s="68">
        <v>30.266666666666666</v>
      </c>
      <c r="G83" s="65"/>
      <c r="H83" s="69"/>
      <c r="I83" s="70"/>
      <c r="J83" s="70"/>
      <c r="K83" s="34" t="s">
        <v>65</v>
      </c>
      <c r="L83" s="77">
        <v>83</v>
      </c>
      <c r="M83" s="77"/>
      <c r="N83" s="72"/>
      <c r="O83" s="79" t="s">
        <v>266</v>
      </c>
      <c r="P83" s="81">
        <v>43514.9919212963</v>
      </c>
      <c r="Q83" s="79" t="s">
        <v>282</v>
      </c>
      <c r="R83" s="79"/>
      <c r="S83" s="79"/>
      <c r="T83" s="79" t="s">
        <v>391</v>
      </c>
      <c r="U83" s="79"/>
      <c r="V83" s="82" t="s">
        <v>472</v>
      </c>
      <c r="W83" s="81">
        <v>43514.9919212963</v>
      </c>
      <c r="X83" s="82" t="s">
        <v>535</v>
      </c>
      <c r="Y83" s="79"/>
      <c r="Z83" s="79"/>
      <c r="AA83" s="85" t="s">
        <v>690</v>
      </c>
      <c r="AB83" s="79"/>
      <c r="AC83" s="79" t="b">
        <v>0</v>
      </c>
      <c r="AD83" s="79">
        <v>0</v>
      </c>
      <c r="AE83" s="85" t="s">
        <v>793</v>
      </c>
      <c r="AF83" s="79" t="b">
        <v>0</v>
      </c>
      <c r="AG83" s="79" t="s">
        <v>803</v>
      </c>
      <c r="AH83" s="79"/>
      <c r="AI83" s="85" t="s">
        <v>793</v>
      </c>
      <c r="AJ83" s="79" t="b">
        <v>0</v>
      </c>
      <c r="AK83" s="79">
        <v>3</v>
      </c>
      <c r="AL83" s="85" t="s">
        <v>689</v>
      </c>
      <c r="AM83" s="79" t="s">
        <v>813</v>
      </c>
      <c r="AN83" s="79" t="b">
        <v>0</v>
      </c>
      <c r="AO83" s="85" t="s">
        <v>689</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5</v>
      </c>
      <c r="BD83" s="48"/>
      <c r="BE83" s="49"/>
      <c r="BF83" s="48"/>
      <c r="BG83" s="49"/>
      <c r="BH83" s="48"/>
      <c r="BI83" s="49"/>
      <c r="BJ83" s="48"/>
      <c r="BK83" s="49"/>
      <c r="BL83" s="48"/>
    </row>
    <row r="84" spans="1:64" ht="15">
      <c r="A84" s="64" t="s">
        <v>241</v>
      </c>
      <c r="B84" s="64" t="s">
        <v>246</v>
      </c>
      <c r="C84" s="65" t="s">
        <v>1796</v>
      </c>
      <c r="D84" s="66">
        <v>4</v>
      </c>
      <c r="E84" s="67" t="s">
        <v>136</v>
      </c>
      <c r="F84" s="68">
        <v>30.266666666666666</v>
      </c>
      <c r="G84" s="65"/>
      <c r="H84" s="69"/>
      <c r="I84" s="70"/>
      <c r="J84" s="70"/>
      <c r="K84" s="34" t="s">
        <v>65</v>
      </c>
      <c r="L84" s="77">
        <v>84</v>
      </c>
      <c r="M84" s="77"/>
      <c r="N84" s="72"/>
      <c r="O84" s="79" t="s">
        <v>266</v>
      </c>
      <c r="P84" s="81">
        <v>43514.99208333333</v>
      </c>
      <c r="Q84" s="79" t="s">
        <v>311</v>
      </c>
      <c r="R84" s="79"/>
      <c r="S84" s="79"/>
      <c r="T84" s="79"/>
      <c r="U84" s="79"/>
      <c r="V84" s="82" t="s">
        <v>472</v>
      </c>
      <c r="W84" s="81">
        <v>43514.99208333333</v>
      </c>
      <c r="X84" s="82" t="s">
        <v>536</v>
      </c>
      <c r="Y84" s="79"/>
      <c r="Z84" s="79"/>
      <c r="AA84" s="85" t="s">
        <v>691</v>
      </c>
      <c r="AB84" s="79"/>
      <c r="AC84" s="79" t="b">
        <v>0</v>
      </c>
      <c r="AD84" s="79">
        <v>0</v>
      </c>
      <c r="AE84" s="85" t="s">
        <v>793</v>
      </c>
      <c r="AF84" s="79" t="b">
        <v>0</v>
      </c>
      <c r="AG84" s="79" t="s">
        <v>803</v>
      </c>
      <c r="AH84" s="79"/>
      <c r="AI84" s="85" t="s">
        <v>793</v>
      </c>
      <c r="AJ84" s="79" t="b">
        <v>0</v>
      </c>
      <c r="AK84" s="79">
        <v>1</v>
      </c>
      <c r="AL84" s="85" t="s">
        <v>661</v>
      </c>
      <c r="AM84" s="79" t="s">
        <v>813</v>
      </c>
      <c r="AN84" s="79" t="b">
        <v>0</v>
      </c>
      <c r="AO84" s="85" t="s">
        <v>661</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5</v>
      </c>
      <c r="BD84" s="48"/>
      <c r="BE84" s="49"/>
      <c r="BF84" s="48"/>
      <c r="BG84" s="49"/>
      <c r="BH84" s="48"/>
      <c r="BI84" s="49"/>
      <c r="BJ84" s="48"/>
      <c r="BK84" s="49"/>
      <c r="BL84" s="48"/>
    </row>
    <row r="85" spans="1:64" ht="15">
      <c r="A85" s="64" t="s">
        <v>245</v>
      </c>
      <c r="B85" s="64" t="s">
        <v>246</v>
      </c>
      <c r="C85" s="65" t="s">
        <v>1795</v>
      </c>
      <c r="D85" s="66">
        <v>3</v>
      </c>
      <c r="E85" s="67" t="s">
        <v>132</v>
      </c>
      <c r="F85" s="68">
        <v>32</v>
      </c>
      <c r="G85" s="65"/>
      <c r="H85" s="69"/>
      <c r="I85" s="70"/>
      <c r="J85" s="70"/>
      <c r="K85" s="34" t="s">
        <v>65</v>
      </c>
      <c r="L85" s="77">
        <v>85</v>
      </c>
      <c r="M85" s="77"/>
      <c r="N85" s="72"/>
      <c r="O85" s="79" t="s">
        <v>266</v>
      </c>
      <c r="P85" s="81">
        <v>43514.99513888889</v>
      </c>
      <c r="Q85" s="79" t="s">
        <v>282</v>
      </c>
      <c r="R85" s="79"/>
      <c r="S85" s="79"/>
      <c r="T85" s="79" t="s">
        <v>391</v>
      </c>
      <c r="U85" s="79"/>
      <c r="V85" s="82" t="s">
        <v>476</v>
      </c>
      <c r="W85" s="81">
        <v>43514.99513888889</v>
      </c>
      <c r="X85" s="82" t="s">
        <v>537</v>
      </c>
      <c r="Y85" s="79"/>
      <c r="Z85" s="79"/>
      <c r="AA85" s="85" t="s">
        <v>692</v>
      </c>
      <c r="AB85" s="79"/>
      <c r="AC85" s="79" t="b">
        <v>0</v>
      </c>
      <c r="AD85" s="79">
        <v>0</v>
      </c>
      <c r="AE85" s="85" t="s">
        <v>793</v>
      </c>
      <c r="AF85" s="79" t="b">
        <v>0</v>
      </c>
      <c r="AG85" s="79" t="s">
        <v>803</v>
      </c>
      <c r="AH85" s="79"/>
      <c r="AI85" s="85" t="s">
        <v>793</v>
      </c>
      <c r="AJ85" s="79" t="b">
        <v>0</v>
      </c>
      <c r="AK85" s="79">
        <v>3</v>
      </c>
      <c r="AL85" s="85" t="s">
        <v>689</v>
      </c>
      <c r="AM85" s="79" t="s">
        <v>812</v>
      </c>
      <c r="AN85" s="79" t="b">
        <v>0</v>
      </c>
      <c r="AO85" s="85" t="s">
        <v>689</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5</v>
      </c>
      <c r="BD85" s="48"/>
      <c r="BE85" s="49"/>
      <c r="BF85" s="48"/>
      <c r="BG85" s="49"/>
      <c r="BH85" s="48"/>
      <c r="BI85" s="49"/>
      <c r="BJ85" s="48"/>
      <c r="BK85" s="49"/>
      <c r="BL85" s="48"/>
    </row>
    <row r="86" spans="1:64" ht="15">
      <c r="A86" s="64" t="s">
        <v>241</v>
      </c>
      <c r="B86" s="64" t="s">
        <v>247</v>
      </c>
      <c r="C86" s="65" t="s">
        <v>1795</v>
      </c>
      <c r="D86" s="66">
        <v>3</v>
      </c>
      <c r="E86" s="67" t="s">
        <v>132</v>
      </c>
      <c r="F86" s="68">
        <v>32</v>
      </c>
      <c r="G86" s="65"/>
      <c r="H86" s="69"/>
      <c r="I86" s="70"/>
      <c r="J86" s="70"/>
      <c r="K86" s="34" t="s">
        <v>65</v>
      </c>
      <c r="L86" s="77">
        <v>86</v>
      </c>
      <c r="M86" s="77"/>
      <c r="N86" s="72"/>
      <c r="O86" s="79" t="s">
        <v>266</v>
      </c>
      <c r="P86" s="81">
        <v>43514.9919212963</v>
      </c>
      <c r="Q86" s="79" t="s">
        <v>282</v>
      </c>
      <c r="R86" s="79"/>
      <c r="S86" s="79"/>
      <c r="T86" s="79" t="s">
        <v>391</v>
      </c>
      <c r="U86" s="79"/>
      <c r="V86" s="82" t="s">
        <v>472</v>
      </c>
      <c r="W86" s="81">
        <v>43514.9919212963</v>
      </c>
      <c r="X86" s="82" t="s">
        <v>535</v>
      </c>
      <c r="Y86" s="79"/>
      <c r="Z86" s="79"/>
      <c r="AA86" s="85" t="s">
        <v>690</v>
      </c>
      <c r="AB86" s="79"/>
      <c r="AC86" s="79" t="b">
        <v>0</v>
      </c>
      <c r="AD86" s="79">
        <v>0</v>
      </c>
      <c r="AE86" s="85" t="s">
        <v>793</v>
      </c>
      <c r="AF86" s="79" t="b">
        <v>0</v>
      </c>
      <c r="AG86" s="79" t="s">
        <v>803</v>
      </c>
      <c r="AH86" s="79"/>
      <c r="AI86" s="85" t="s">
        <v>793</v>
      </c>
      <c r="AJ86" s="79" t="b">
        <v>0</v>
      </c>
      <c r="AK86" s="79">
        <v>3</v>
      </c>
      <c r="AL86" s="85" t="s">
        <v>689</v>
      </c>
      <c r="AM86" s="79" t="s">
        <v>813</v>
      </c>
      <c r="AN86" s="79" t="b">
        <v>0</v>
      </c>
      <c r="AO86" s="85" t="s">
        <v>689</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5</v>
      </c>
      <c r="BD86" s="48">
        <v>1</v>
      </c>
      <c r="BE86" s="49">
        <v>7.142857142857143</v>
      </c>
      <c r="BF86" s="48">
        <v>0</v>
      </c>
      <c r="BG86" s="49">
        <v>0</v>
      </c>
      <c r="BH86" s="48">
        <v>0</v>
      </c>
      <c r="BI86" s="49">
        <v>0</v>
      </c>
      <c r="BJ86" s="48">
        <v>13</v>
      </c>
      <c r="BK86" s="49">
        <v>92.85714285714286</v>
      </c>
      <c r="BL86" s="48">
        <v>14</v>
      </c>
    </row>
    <row r="87" spans="1:64" ht="15">
      <c r="A87" s="64" t="s">
        <v>245</v>
      </c>
      <c r="B87" s="64" t="s">
        <v>247</v>
      </c>
      <c r="C87" s="65" t="s">
        <v>1795</v>
      </c>
      <c r="D87" s="66">
        <v>3</v>
      </c>
      <c r="E87" s="67" t="s">
        <v>132</v>
      </c>
      <c r="F87" s="68">
        <v>32</v>
      </c>
      <c r="G87" s="65"/>
      <c r="H87" s="69"/>
      <c r="I87" s="70"/>
      <c r="J87" s="70"/>
      <c r="K87" s="34" t="s">
        <v>65</v>
      </c>
      <c r="L87" s="77">
        <v>87</v>
      </c>
      <c r="M87" s="77"/>
      <c r="N87" s="72"/>
      <c r="O87" s="79" t="s">
        <v>266</v>
      </c>
      <c r="P87" s="81">
        <v>43514.99513888889</v>
      </c>
      <c r="Q87" s="79" t="s">
        <v>282</v>
      </c>
      <c r="R87" s="79"/>
      <c r="S87" s="79"/>
      <c r="T87" s="79" t="s">
        <v>391</v>
      </c>
      <c r="U87" s="79"/>
      <c r="V87" s="82" t="s">
        <v>476</v>
      </c>
      <c r="W87" s="81">
        <v>43514.99513888889</v>
      </c>
      <c r="X87" s="82" t="s">
        <v>537</v>
      </c>
      <c r="Y87" s="79"/>
      <c r="Z87" s="79"/>
      <c r="AA87" s="85" t="s">
        <v>692</v>
      </c>
      <c r="AB87" s="79"/>
      <c r="AC87" s="79" t="b">
        <v>0</v>
      </c>
      <c r="AD87" s="79">
        <v>0</v>
      </c>
      <c r="AE87" s="85" t="s">
        <v>793</v>
      </c>
      <c r="AF87" s="79" t="b">
        <v>0</v>
      </c>
      <c r="AG87" s="79" t="s">
        <v>803</v>
      </c>
      <c r="AH87" s="79"/>
      <c r="AI87" s="85" t="s">
        <v>793</v>
      </c>
      <c r="AJ87" s="79" t="b">
        <v>0</v>
      </c>
      <c r="AK87" s="79">
        <v>3</v>
      </c>
      <c r="AL87" s="85" t="s">
        <v>689</v>
      </c>
      <c r="AM87" s="79" t="s">
        <v>812</v>
      </c>
      <c r="AN87" s="79" t="b">
        <v>0</v>
      </c>
      <c r="AO87" s="85" t="s">
        <v>689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5</v>
      </c>
      <c r="BD87" s="48">
        <v>1</v>
      </c>
      <c r="BE87" s="49">
        <v>7.142857142857143</v>
      </c>
      <c r="BF87" s="48">
        <v>0</v>
      </c>
      <c r="BG87" s="49">
        <v>0</v>
      </c>
      <c r="BH87" s="48">
        <v>0</v>
      </c>
      <c r="BI87" s="49">
        <v>0</v>
      </c>
      <c r="BJ87" s="48">
        <v>13</v>
      </c>
      <c r="BK87" s="49">
        <v>92.85714285714286</v>
      </c>
      <c r="BL87" s="48">
        <v>14</v>
      </c>
    </row>
    <row r="88" spans="1:64" ht="15">
      <c r="A88" s="64" t="s">
        <v>248</v>
      </c>
      <c r="B88" s="64" t="s">
        <v>248</v>
      </c>
      <c r="C88" s="65" t="s">
        <v>1795</v>
      </c>
      <c r="D88" s="66">
        <v>3</v>
      </c>
      <c r="E88" s="67" t="s">
        <v>132</v>
      </c>
      <c r="F88" s="68">
        <v>32</v>
      </c>
      <c r="G88" s="65"/>
      <c r="H88" s="69"/>
      <c r="I88" s="70"/>
      <c r="J88" s="70"/>
      <c r="K88" s="34" t="s">
        <v>65</v>
      </c>
      <c r="L88" s="77">
        <v>88</v>
      </c>
      <c r="M88" s="77"/>
      <c r="N88" s="72"/>
      <c r="O88" s="79" t="s">
        <v>176</v>
      </c>
      <c r="P88" s="81">
        <v>43512.9346875</v>
      </c>
      <c r="Q88" s="79" t="s">
        <v>312</v>
      </c>
      <c r="R88" s="79"/>
      <c r="S88" s="79"/>
      <c r="T88" s="79" t="s">
        <v>405</v>
      </c>
      <c r="U88" s="79"/>
      <c r="V88" s="82" t="s">
        <v>477</v>
      </c>
      <c r="W88" s="81">
        <v>43512.9346875</v>
      </c>
      <c r="X88" s="82" t="s">
        <v>538</v>
      </c>
      <c r="Y88" s="79"/>
      <c r="Z88" s="79"/>
      <c r="AA88" s="85" t="s">
        <v>693</v>
      </c>
      <c r="AB88" s="79"/>
      <c r="AC88" s="79" t="b">
        <v>0</v>
      </c>
      <c r="AD88" s="79">
        <v>13</v>
      </c>
      <c r="AE88" s="85" t="s">
        <v>793</v>
      </c>
      <c r="AF88" s="79" t="b">
        <v>0</v>
      </c>
      <c r="AG88" s="79" t="s">
        <v>803</v>
      </c>
      <c r="AH88" s="79"/>
      <c r="AI88" s="85" t="s">
        <v>793</v>
      </c>
      <c r="AJ88" s="79" t="b">
        <v>0</v>
      </c>
      <c r="AK88" s="79">
        <v>2</v>
      </c>
      <c r="AL88" s="85" t="s">
        <v>793</v>
      </c>
      <c r="AM88" s="79" t="s">
        <v>813</v>
      </c>
      <c r="AN88" s="79" t="b">
        <v>0</v>
      </c>
      <c r="AO88" s="85" t="s">
        <v>693</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3</v>
      </c>
      <c r="BE88" s="49">
        <v>9.375</v>
      </c>
      <c r="BF88" s="48">
        <v>0</v>
      </c>
      <c r="BG88" s="49">
        <v>0</v>
      </c>
      <c r="BH88" s="48">
        <v>0</v>
      </c>
      <c r="BI88" s="49">
        <v>0</v>
      </c>
      <c r="BJ88" s="48">
        <v>29</v>
      </c>
      <c r="BK88" s="49">
        <v>90.625</v>
      </c>
      <c r="BL88" s="48">
        <v>32</v>
      </c>
    </row>
    <row r="89" spans="1:64" ht="15">
      <c r="A89" s="64" t="s">
        <v>249</v>
      </c>
      <c r="B89" s="64" t="s">
        <v>248</v>
      </c>
      <c r="C89" s="65" t="s">
        <v>1795</v>
      </c>
      <c r="D89" s="66">
        <v>3</v>
      </c>
      <c r="E89" s="67" t="s">
        <v>132</v>
      </c>
      <c r="F89" s="68">
        <v>32</v>
      </c>
      <c r="G89" s="65"/>
      <c r="H89" s="69"/>
      <c r="I89" s="70"/>
      <c r="J89" s="70"/>
      <c r="K89" s="34" t="s">
        <v>65</v>
      </c>
      <c r="L89" s="77">
        <v>89</v>
      </c>
      <c r="M89" s="77"/>
      <c r="N89" s="72"/>
      <c r="O89" s="79" t="s">
        <v>266</v>
      </c>
      <c r="P89" s="81">
        <v>43513.539618055554</v>
      </c>
      <c r="Q89" s="79" t="s">
        <v>278</v>
      </c>
      <c r="R89" s="79"/>
      <c r="S89" s="79"/>
      <c r="T89" s="79" t="s">
        <v>397</v>
      </c>
      <c r="U89" s="79"/>
      <c r="V89" s="82" t="s">
        <v>478</v>
      </c>
      <c r="W89" s="81">
        <v>43513.539618055554</v>
      </c>
      <c r="X89" s="82" t="s">
        <v>539</v>
      </c>
      <c r="Y89" s="79"/>
      <c r="Z89" s="79"/>
      <c r="AA89" s="85" t="s">
        <v>694</v>
      </c>
      <c r="AB89" s="79"/>
      <c r="AC89" s="79" t="b">
        <v>0</v>
      </c>
      <c r="AD89" s="79">
        <v>0</v>
      </c>
      <c r="AE89" s="85" t="s">
        <v>793</v>
      </c>
      <c r="AF89" s="79" t="b">
        <v>0</v>
      </c>
      <c r="AG89" s="79" t="s">
        <v>803</v>
      </c>
      <c r="AH89" s="79"/>
      <c r="AI89" s="85" t="s">
        <v>793</v>
      </c>
      <c r="AJ89" s="79" t="b">
        <v>0</v>
      </c>
      <c r="AK89" s="79">
        <v>2</v>
      </c>
      <c r="AL89" s="85" t="s">
        <v>693</v>
      </c>
      <c r="AM89" s="79" t="s">
        <v>813</v>
      </c>
      <c r="AN89" s="79" t="b">
        <v>0</v>
      </c>
      <c r="AO89" s="85" t="s">
        <v>693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6</v>
      </c>
      <c r="BD89" s="48">
        <v>2</v>
      </c>
      <c r="BE89" s="49">
        <v>9.523809523809524</v>
      </c>
      <c r="BF89" s="48">
        <v>0</v>
      </c>
      <c r="BG89" s="49">
        <v>0</v>
      </c>
      <c r="BH89" s="48">
        <v>0</v>
      </c>
      <c r="BI89" s="49">
        <v>0</v>
      </c>
      <c r="BJ89" s="48">
        <v>19</v>
      </c>
      <c r="BK89" s="49">
        <v>90.47619047619048</v>
      </c>
      <c r="BL89" s="48">
        <v>21</v>
      </c>
    </row>
    <row r="90" spans="1:64" ht="15">
      <c r="A90" s="64" t="s">
        <v>244</v>
      </c>
      <c r="B90" s="64" t="s">
        <v>226</v>
      </c>
      <c r="C90" s="65" t="s">
        <v>1795</v>
      </c>
      <c r="D90" s="66">
        <v>3</v>
      </c>
      <c r="E90" s="67" t="s">
        <v>132</v>
      </c>
      <c r="F90" s="68">
        <v>32</v>
      </c>
      <c r="G90" s="65"/>
      <c r="H90" s="69"/>
      <c r="I90" s="70"/>
      <c r="J90" s="70"/>
      <c r="K90" s="34" t="s">
        <v>65</v>
      </c>
      <c r="L90" s="77">
        <v>90</v>
      </c>
      <c r="M90" s="77"/>
      <c r="N90" s="72"/>
      <c r="O90" s="79" t="s">
        <v>266</v>
      </c>
      <c r="P90" s="81">
        <v>43512.923263888886</v>
      </c>
      <c r="Q90" s="79" t="s">
        <v>307</v>
      </c>
      <c r="R90" s="79"/>
      <c r="S90" s="79"/>
      <c r="T90" s="79" t="s">
        <v>404</v>
      </c>
      <c r="U90" s="79"/>
      <c r="V90" s="82" t="s">
        <v>473</v>
      </c>
      <c r="W90" s="81">
        <v>43512.923263888886</v>
      </c>
      <c r="X90" s="82" t="s">
        <v>530</v>
      </c>
      <c r="Y90" s="79"/>
      <c r="Z90" s="79"/>
      <c r="AA90" s="85" t="s">
        <v>685</v>
      </c>
      <c r="AB90" s="79"/>
      <c r="AC90" s="79" t="b">
        <v>0</v>
      </c>
      <c r="AD90" s="79">
        <v>7</v>
      </c>
      <c r="AE90" s="85" t="s">
        <v>793</v>
      </c>
      <c r="AF90" s="79" t="b">
        <v>0</v>
      </c>
      <c r="AG90" s="79" t="s">
        <v>803</v>
      </c>
      <c r="AH90" s="79"/>
      <c r="AI90" s="85" t="s">
        <v>793</v>
      </c>
      <c r="AJ90" s="79" t="b">
        <v>0</v>
      </c>
      <c r="AK90" s="79">
        <v>0</v>
      </c>
      <c r="AL90" s="85" t="s">
        <v>793</v>
      </c>
      <c r="AM90" s="79" t="s">
        <v>813</v>
      </c>
      <c r="AN90" s="79" t="b">
        <v>0</v>
      </c>
      <c r="AO90" s="85" t="s">
        <v>685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5</v>
      </c>
      <c r="BD90" s="48"/>
      <c r="BE90" s="49"/>
      <c r="BF90" s="48"/>
      <c r="BG90" s="49"/>
      <c r="BH90" s="48"/>
      <c r="BI90" s="49"/>
      <c r="BJ90" s="48"/>
      <c r="BK90" s="49"/>
      <c r="BL90" s="48"/>
    </row>
    <row r="91" spans="1:64" ht="15">
      <c r="A91" s="64" t="s">
        <v>244</v>
      </c>
      <c r="B91" s="64" t="s">
        <v>242</v>
      </c>
      <c r="C91" s="65" t="s">
        <v>1795</v>
      </c>
      <c r="D91" s="66">
        <v>3</v>
      </c>
      <c r="E91" s="67" t="s">
        <v>132</v>
      </c>
      <c r="F91" s="68">
        <v>32</v>
      </c>
      <c r="G91" s="65"/>
      <c r="H91" s="69"/>
      <c r="I91" s="70"/>
      <c r="J91" s="70"/>
      <c r="K91" s="34" t="s">
        <v>65</v>
      </c>
      <c r="L91" s="77">
        <v>91</v>
      </c>
      <c r="M91" s="77"/>
      <c r="N91" s="72"/>
      <c r="O91" s="79" t="s">
        <v>266</v>
      </c>
      <c r="P91" s="81">
        <v>43512.923263888886</v>
      </c>
      <c r="Q91" s="79" t="s">
        <v>307</v>
      </c>
      <c r="R91" s="79"/>
      <c r="S91" s="79"/>
      <c r="T91" s="79" t="s">
        <v>404</v>
      </c>
      <c r="U91" s="79"/>
      <c r="V91" s="82" t="s">
        <v>473</v>
      </c>
      <c r="W91" s="81">
        <v>43512.923263888886</v>
      </c>
      <c r="X91" s="82" t="s">
        <v>530</v>
      </c>
      <c r="Y91" s="79"/>
      <c r="Z91" s="79"/>
      <c r="AA91" s="85" t="s">
        <v>685</v>
      </c>
      <c r="AB91" s="79"/>
      <c r="AC91" s="79" t="b">
        <v>0</v>
      </c>
      <c r="AD91" s="79">
        <v>7</v>
      </c>
      <c r="AE91" s="85" t="s">
        <v>793</v>
      </c>
      <c r="AF91" s="79" t="b">
        <v>0</v>
      </c>
      <c r="AG91" s="79" t="s">
        <v>803</v>
      </c>
      <c r="AH91" s="79"/>
      <c r="AI91" s="85" t="s">
        <v>793</v>
      </c>
      <c r="AJ91" s="79" t="b">
        <v>0</v>
      </c>
      <c r="AK91" s="79">
        <v>0</v>
      </c>
      <c r="AL91" s="85" t="s">
        <v>793</v>
      </c>
      <c r="AM91" s="79" t="s">
        <v>813</v>
      </c>
      <c r="AN91" s="79" t="b">
        <v>0</v>
      </c>
      <c r="AO91" s="85" t="s">
        <v>685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c r="BE91" s="49"/>
      <c r="BF91" s="48"/>
      <c r="BG91" s="49"/>
      <c r="BH91" s="48"/>
      <c r="BI91" s="49"/>
      <c r="BJ91" s="48"/>
      <c r="BK91" s="49"/>
      <c r="BL91" s="48"/>
    </row>
    <row r="92" spans="1:64" ht="15">
      <c r="A92" s="64" t="s">
        <v>244</v>
      </c>
      <c r="B92" s="64" t="s">
        <v>250</v>
      </c>
      <c r="C92" s="65" t="s">
        <v>1795</v>
      </c>
      <c r="D92" s="66">
        <v>3</v>
      </c>
      <c r="E92" s="67" t="s">
        <v>132</v>
      </c>
      <c r="F92" s="68">
        <v>32</v>
      </c>
      <c r="G92" s="65"/>
      <c r="H92" s="69"/>
      <c r="I92" s="70"/>
      <c r="J92" s="70"/>
      <c r="K92" s="34" t="s">
        <v>65</v>
      </c>
      <c r="L92" s="77">
        <v>92</v>
      </c>
      <c r="M92" s="77"/>
      <c r="N92" s="72"/>
      <c r="O92" s="79" t="s">
        <v>266</v>
      </c>
      <c r="P92" s="81">
        <v>43512.923263888886</v>
      </c>
      <c r="Q92" s="79" t="s">
        <v>307</v>
      </c>
      <c r="R92" s="79"/>
      <c r="S92" s="79"/>
      <c r="T92" s="79" t="s">
        <v>404</v>
      </c>
      <c r="U92" s="79"/>
      <c r="V92" s="82" t="s">
        <v>473</v>
      </c>
      <c r="W92" s="81">
        <v>43512.923263888886</v>
      </c>
      <c r="X92" s="82" t="s">
        <v>530</v>
      </c>
      <c r="Y92" s="79"/>
      <c r="Z92" s="79"/>
      <c r="AA92" s="85" t="s">
        <v>685</v>
      </c>
      <c r="AB92" s="79"/>
      <c r="AC92" s="79" t="b">
        <v>0</v>
      </c>
      <c r="AD92" s="79">
        <v>7</v>
      </c>
      <c r="AE92" s="85" t="s">
        <v>793</v>
      </c>
      <c r="AF92" s="79" t="b">
        <v>0</v>
      </c>
      <c r="AG92" s="79" t="s">
        <v>803</v>
      </c>
      <c r="AH92" s="79"/>
      <c r="AI92" s="85" t="s">
        <v>793</v>
      </c>
      <c r="AJ92" s="79" t="b">
        <v>0</v>
      </c>
      <c r="AK92" s="79">
        <v>0</v>
      </c>
      <c r="AL92" s="85" t="s">
        <v>793</v>
      </c>
      <c r="AM92" s="79" t="s">
        <v>813</v>
      </c>
      <c r="AN92" s="79" t="b">
        <v>0</v>
      </c>
      <c r="AO92" s="85" t="s">
        <v>685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244</v>
      </c>
      <c r="B93" s="64" t="s">
        <v>253</v>
      </c>
      <c r="C93" s="65" t="s">
        <v>1795</v>
      </c>
      <c r="D93" s="66">
        <v>3</v>
      </c>
      <c r="E93" s="67" t="s">
        <v>132</v>
      </c>
      <c r="F93" s="68">
        <v>32</v>
      </c>
      <c r="G93" s="65"/>
      <c r="H93" s="69"/>
      <c r="I93" s="70"/>
      <c r="J93" s="70"/>
      <c r="K93" s="34" t="s">
        <v>65</v>
      </c>
      <c r="L93" s="77">
        <v>93</v>
      </c>
      <c r="M93" s="77"/>
      <c r="N93" s="72"/>
      <c r="O93" s="79" t="s">
        <v>266</v>
      </c>
      <c r="P93" s="81">
        <v>43512.923263888886</v>
      </c>
      <c r="Q93" s="79" t="s">
        <v>307</v>
      </c>
      <c r="R93" s="79"/>
      <c r="S93" s="79"/>
      <c r="T93" s="79" t="s">
        <v>404</v>
      </c>
      <c r="U93" s="79"/>
      <c r="V93" s="82" t="s">
        <v>473</v>
      </c>
      <c r="W93" s="81">
        <v>43512.923263888886</v>
      </c>
      <c r="X93" s="82" t="s">
        <v>530</v>
      </c>
      <c r="Y93" s="79"/>
      <c r="Z93" s="79"/>
      <c r="AA93" s="85" t="s">
        <v>685</v>
      </c>
      <c r="AB93" s="79"/>
      <c r="AC93" s="79" t="b">
        <v>0</v>
      </c>
      <c r="AD93" s="79">
        <v>7</v>
      </c>
      <c r="AE93" s="85" t="s">
        <v>793</v>
      </c>
      <c r="AF93" s="79" t="b">
        <v>0</v>
      </c>
      <c r="AG93" s="79" t="s">
        <v>803</v>
      </c>
      <c r="AH93" s="79"/>
      <c r="AI93" s="85" t="s">
        <v>793</v>
      </c>
      <c r="AJ93" s="79" t="b">
        <v>0</v>
      </c>
      <c r="AK93" s="79">
        <v>0</v>
      </c>
      <c r="AL93" s="85" t="s">
        <v>793</v>
      </c>
      <c r="AM93" s="79" t="s">
        <v>813</v>
      </c>
      <c r="AN93" s="79" t="b">
        <v>0</v>
      </c>
      <c r="AO93" s="85" t="s">
        <v>685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15</v>
      </c>
      <c r="BK93" s="49">
        <v>100</v>
      </c>
      <c r="BL93" s="48">
        <v>15</v>
      </c>
    </row>
    <row r="94" spans="1:64" ht="15">
      <c r="A94" s="64" t="s">
        <v>244</v>
      </c>
      <c r="B94" s="64" t="s">
        <v>249</v>
      </c>
      <c r="C94" s="65" t="s">
        <v>1796</v>
      </c>
      <c r="D94" s="66">
        <v>4</v>
      </c>
      <c r="E94" s="67" t="s">
        <v>136</v>
      </c>
      <c r="F94" s="68">
        <v>30.266666666666666</v>
      </c>
      <c r="G94" s="65"/>
      <c r="H94" s="69"/>
      <c r="I94" s="70"/>
      <c r="J94" s="70"/>
      <c r="K94" s="34" t="s">
        <v>66</v>
      </c>
      <c r="L94" s="77">
        <v>94</v>
      </c>
      <c r="M94" s="77"/>
      <c r="N94" s="72"/>
      <c r="O94" s="79" t="s">
        <v>266</v>
      </c>
      <c r="P94" s="81">
        <v>43512.923263888886</v>
      </c>
      <c r="Q94" s="79" t="s">
        <v>307</v>
      </c>
      <c r="R94" s="79"/>
      <c r="S94" s="79"/>
      <c r="T94" s="79" t="s">
        <v>404</v>
      </c>
      <c r="U94" s="79"/>
      <c r="V94" s="82" t="s">
        <v>473</v>
      </c>
      <c r="W94" s="81">
        <v>43512.923263888886</v>
      </c>
      <c r="X94" s="82" t="s">
        <v>530</v>
      </c>
      <c r="Y94" s="79"/>
      <c r="Z94" s="79"/>
      <c r="AA94" s="85" t="s">
        <v>685</v>
      </c>
      <c r="AB94" s="79"/>
      <c r="AC94" s="79" t="b">
        <v>0</v>
      </c>
      <c r="AD94" s="79">
        <v>7</v>
      </c>
      <c r="AE94" s="85" t="s">
        <v>793</v>
      </c>
      <c r="AF94" s="79" t="b">
        <v>0</v>
      </c>
      <c r="AG94" s="79" t="s">
        <v>803</v>
      </c>
      <c r="AH94" s="79"/>
      <c r="AI94" s="85" t="s">
        <v>793</v>
      </c>
      <c r="AJ94" s="79" t="b">
        <v>0</v>
      </c>
      <c r="AK94" s="79">
        <v>0</v>
      </c>
      <c r="AL94" s="85" t="s">
        <v>793</v>
      </c>
      <c r="AM94" s="79" t="s">
        <v>813</v>
      </c>
      <c r="AN94" s="79" t="b">
        <v>0</v>
      </c>
      <c r="AO94" s="85" t="s">
        <v>685</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244</v>
      </c>
      <c r="B95" s="64" t="s">
        <v>241</v>
      </c>
      <c r="C95" s="65" t="s">
        <v>1796</v>
      </c>
      <c r="D95" s="66">
        <v>4</v>
      </c>
      <c r="E95" s="67" t="s">
        <v>136</v>
      </c>
      <c r="F95" s="68">
        <v>30.266666666666666</v>
      </c>
      <c r="G95" s="65"/>
      <c r="H95" s="69"/>
      <c r="I95" s="70"/>
      <c r="J95" s="70"/>
      <c r="K95" s="34" t="s">
        <v>66</v>
      </c>
      <c r="L95" s="77">
        <v>95</v>
      </c>
      <c r="M95" s="77"/>
      <c r="N95" s="72"/>
      <c r="O95" s="79" t="s">
        <v>266</v>
      </c>
      <c r="P95" s="81">
        <v>43512.923263888886</v>
      </c>
      <c r="Q95" s="79" t="s">
        <v>307</v>
      </c>
      <c r="R95" s="79"/>
      <c r="S95" s="79"/>
      <c r="T95" s="79" t="s">
        <v>404</v>
      </c>
      <c r="U95" s="79"/>
      <c r="V95" s="82" t="s">
        <v>473</v>
      </c>
      <c r="W95" s="81">
        <v>43512.923263888886</v>
      </c>
      <c r="X95" s="82" t="s">
        <v>530</v>
      </c>
      <c r="Y95" s="79"/>
      <c r="Z95" s="79"/>
      <c r="AA95" s="85" t="s">
        <v>685</v>
      </c>
      <c r="AB95" s="79"/>
      <c r="AC95" s="79" t="b">
        <v>0</v>
      </c>
      <c r="AD95" s="79">
        <v>7</v>
      </c>
      <c r="AE95" s="85" t="s">
        <v>793</v>
      </c>
      <c r="AF95" s="79" t="b">
        <v>0</v>
      </c>
      <c r="AG95" s="79" t="s">
        <v>803</v>
      </c>
      <c r="AH95" s="79"/>
      <c r="AI95" s="85" t="s">
        <v>793</v>
      </c>
      <c r="AJ95" s="79" t="b">
        <v>0</v>
      </c>
      <c r="AK95" s="79">
        <v>0</v>
      </c>
      <c r="AL95" s="85" t="s">
        <v>793</v>
      </c>
      <c r="AM95" s="79" t="s">
        <v>813</v>
      </c>
      <c r="AN95" s="79" t="b">
        <v>0</v>
      </c>
      <c r="AO95" s="85" t="s">
        <v>685</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2</v>
      </c>
      <c r="BD95" s="48"/>
      <c r="BE95" s="49"/>
      <c r="BF95" s="48"/>
      <c r="BG95" s="49"/>
      <c r="BH95" s="48"/>
      <c r="BI95" s="49"/>
      <c r="BJ95" s="48"/>
      <c r="BK95" s="49"/>
      <c r="BL95" s="48"/>
    </row>
    <row r="96" spans="1:64" ht="15">
      <c r="A96" s="64" t="s">
        <v>244</v>
      </c>
      <c r="B96" s="64" t="s">
        <v>249</v>
      </c>
      <c r="C96" s="65" t="s">
        <v>1796</v>
      </c>
      <c r="D96" s="66">
        <v>4</v>
      </c>
      <c r="E96" s="67" t="s">
        <v>136</v>
      </c>
      <c r="F96" s="68">
        <v>30.266666666666666</v>
      </c>
      <c r="G96" s="65"/>
      <c r="H96" s="69"/>
      <c r="I96" s="70"/>
      <c r="J96" s="70"/>
      <c r="K96" s="34" t="s">
        <v>66</v>
      </c>
      <c r="L96" s="77">
        <v>96</v>
      </c>
      <c r="M96" s="77"/>
      <c r="N96" s="72"/>
      <c r="O96" s="79" t="s">
        <v>266</v>
      </c>
      <c r="P96" s="81">
        <v>43514.10894675926</v>
      </c>
      <c r="Q96" s="79" t="s">
        <v>313</v>
      </c>
      <c r="R96" s="79"/>
      <c r="S96" s="79"/>
      <c r="T96" s="79" t="s">
        <v>391</v>
      </c>
      <c r="U96" s="82" t="s">
        <v>436</v>
      </c>
      <c r="V96" s="82" t="s">
        <v>436</v>
      </c>
      <c r="W96" s="81">
        <v>43514.10894675926</v>
      </c>
      <c r="X96" s="82" t="s">
        <v>540</v>
      </c>
      <c r="Y96" s="79"/>
      <c r="Z96" s="79"/>
      <c r="AA96" s="85" t="s">
        <v>695</v>
      </c>
      <c r="AB96" s="79"/>
      <c r="AC96" s="79" t="b">
        <v>0</v>
      </c>
      <c r="AD96" s="79">
        <v>7</v>
      </c>
      <c r="AE96" s="85" t="s">
        <v>793</v>
      </c>
      <c r="AF96" s="79" t="b">
        <v>0</v>
      </c>
      <c r="AG96" s="79" t="s">
        <v>803</v>
      </c>
      <c r="AH96" s="79"/>
      <c r="AI96" s="85" t="s">
        <v>793</v>
      </c>
      <c r="AJ96" s="79" t="b">
        <v>0</v>
      </c>
      <c r="AK96" s="79">
        <v>2</v>
      </c>
      <c r="AL96" s="85" t="s">
        <v>793</v>
      </c>
      <c r="AM96" s="79" t="s">
        <v>813</v>
      </c>
      <c r="AN96" s="79" t="b">
        <v>0</v>
      </c>
      <c r="AO96" s="85" t="s">
        <v>695</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244</v>
      </c>
      <c r="B97" s="64" t="s">
        <v>241</v>
      </c>
      <c r="C97" s="65" t="s">
        <v>1796</v>
      </c>
      <c r="D97" s="66">
        <v>4</v>
      </c>
      <c r="E97" s="67" t="s">
        <v>136</v>
      </c>
      <c r="F97" s="68">
        <v>30.266666666666666</v>
      </c>
      <c r="G97" s="65"/>
      <c r="H97" s="69"/>
      <c r="I97" s="70"/>
      <c r="J97" s="70"/>
      <c r="K97" s="34" t="s">
        <v>66</v>
      </c>
      <c r="L97" s="77">
        <v>97</v>
      </c>
      <c r="M97" s="77"/>
      <c r="N97" s="72"/>
      <c r="O97" s="79" t="s">
        <v>266</v>
      </c>
      <c r="P97" s="81">
        <v>43514.10894675926</v>
      </c>
      <c r="Q97" s="79" t="s">
        <v>313</v>
      </c>
      <c r="R97" s="79"/>
      <c r="S97" s="79"/>
      <c r="T97" s="79" t="s">
        <v>391</v>
      </c>
      <c r="U97" s="82" t="s">
        <v>436</v>
      </c>
      <c r="V97" s="82" t="s">
        <v>436</v>
      </c>
      <c r="W97" s="81">
        <v>43514.10894675926</v>
      </c>
      <c r="X97" s="82" t="s">
        <v>540</v>
      </c>
      <c r="Y97" s="79"/>
      <c r="Z97" s="79"/>
      <c r="AA97" s="85" t="s">
        <v>695</v>
      </c>
      <c r="AB97" s="79"/>
      <c r="AC97" s="79" t="b">
        <v>0</v>
      </c>
      <c r="AD97" s="79">
        <v>7</v>
      </c>
      <c r="AE97" s="85" t="s">
        <v>793</v>
      </c>
      <c r="AF97" s="79" t="b">
        <v>0</v>
      </c>
      <c r="AG97" s="79" t="s">
        <v>803</v>
      </c>
      <c r="AH97" s="79"/>
      <c r="AI97" s="85" t="s">
        <v>793</v>
      </c>
      <c r="AJ97" s="79" t="b">
        <v>0</v>
      </c>
      <c r="AK97" s="79">
        <v>2</v>
      </c>
      <c r="AL97" s="85" t="s">
        <v>793</v>
      </c>
      <c r="AM97" s="79" t="s">
        <v>813</v>
      </c>
      <c r="AN97" s="79" t="b">
        <v>0</v>
      </c>
      <c r="AO97" s="85" t="s">
        <v>695</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2</v>
      </c>
      <c r="BD97" s="48">
        <v>3</v>
      </c>
      <c r="BE97" s="49">
        <v>10.714285714285714</v>
      </c>
      <c r="BF97" s="48">
        <v>0</v>
      </c>
      <c r="BG97" s="49">
        <v>0</v>
      </c>
      <c r="BH97" s="48">
        <v>0</v>
      </c>
      <c r="BI97" s="49">
        <v>0</v>
      </c>
      <c r="BJ97" s="48">
        <v>25</v>
      </c>
      <c r="BK97" s="49">
        <v>89.28571428571429</v>
      </c>
      <c r="BL97" s="48">
        <v>28</v>
      </c>
    </row>
    <row r="98" spans="1:64" ht="15">
      <c r="A98" s="64" t="s">
        <v>241</v>
      </c>
      <c r="B98" s="64" t="s">
        <v>244</v>
      </c>
      <c r="C98" s="65" t="s">
        <v>1796</v>
      </c>
      <c r="D98" s="66">
        <v>4</v>
      </c>
      <c r="E98" s="67" t="s">
        <v>136</v>
      </c>
      <c r="F98" s="68">
        <v>30.266666666666666</v>
      </c>
      <c r="G98" s="65"/>
      <c r="H98" s="69"/>
      <c r="I98" s="70"/>
      <c r="J98" s="70"/>
      <c r="K98" s="34" t="s">
        <v>66</v>
      </c>
      <c r="L98" s="77">
        <v>98</v>
      </c>
      <c r="M98" s="77"/>
      <c r="N98" s="72"/>
      <c r="O98" s="79" t="s">
        <v>266</v>
      </c>
      <c r="P98" s="81">
        <v>43514.37725694444</v>
      </c>
      <c r="Q98" s="79" t="s">
        <v>314</v>
      </c>
      <c r="R98" s="79"/>
      <c r="S98" s="79"/>
      <c r="T98" s="79"/>
      <c r="U98" s="79"/>
      <c r="V98" s="82" t="s">
        <v>472</v>
      </c>
      <c r="W98" s="81">
        <v>43514.37725694444</v>
      </c>
      <c r="X98" s="82" t="s">
        <v>541</v>
      </c>
      <c r="Y98" s="79"/>
      <c r="Z98" s="79"/>
      <c r="AA98" s="85" t="s">
        <v>696</v>
      </c>
      <c r="AB98" s="79"/>
      <c r="AC98" s="79" t="b">
        <v>0</v>
      </c>
      <c r="AD98" s="79">
        <v>0</v>
      </c>
      <c r="AE98" s="85" t="s">
        <v>793</v>
      </c>
      <c r="AF98" s="79" t="b">
        <v>0</v>
      </c>
      <c r="AG98" s="79" t="s">
        <v>803</v>
      </c>
      <c r="AH98" s="79"/>
      <c r="AI98" s="85" t="s">
        <v>793</v>
      </c>
      <c r="AJ98" s="79" t="b">
        <v>0</v>
      </c>
      <c r="AK98" s="79">
        <v>2</v>
      </c>
      <c r="AL98" s="85" t="s">
        <v>695</v>
      </c>
      <c r="AM98" s="79" t="s">
        <v>813</v>
      </c>
      <c r="AN98" s="79" t="b">
        <v>0</v>
      </c>
      <c r="AO98" s="85" t="s">
        <v>695</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1</v>
      </c>
      <c r="BD98" s="48">
        <v>3</v>
      </c>
      <c r="BE98" s="49">
        <v>14.285714285714286</v>
      </c>
      <c r="BF98" s="48">
        <v>0</v>
      </c>
      <c r="BG98" s="49">
        <v>0</v>
      </c>
      <c r="BH98" s="48">
        <v>0</v>
      </c>
      <c r="BI98" s="49">
        <v>0</v>
      </c>
      <c r="BJ98" s="48">
        <v>18</v>
      </c>
      <c r="BK98" s="49">
        <v>85.71428571428571</v>
      </c>
      <c r="BL98" s="48">
        <v>21</v>
      </c>
    </row>
    <row r="99" spans="1:64" ht="15">
      <c r="A99" s="64" t="s">
        <v>241</v>
      </c>
      <c r="B99" s="64" t="s">
        <v>244</v>
      </c>
      <c r="C99" s="65" t="s">
        <v>1796</v>
      </c>
      <c r="D99" s="66">
        <v>4</v>
      </c>
      <c r="E99" s="67" t="s">
        <v>136</v>
      </c>
      <c r="F99" s="68">
        <v>30.266666666666666</v>
      </c>
      <c r="G99" s="65"/>
      <c r="H99" s="69"/>
      <c r="I99" s="70"/>
      <c r="J99" s="70"/>
      <c r="K99" s="34" t="s">
        <v>66</v>
      </c>
      <c r="L99" s="77">
        <v>99</v>
      </c>
      <c r="M99" s="77"/>
      <c r="N99" s="72"/>
      <c r="O99" s="79" t="s">
        <v>266</v>
      </c>
      <c r="P99" s="81">
        <v>43515.2547337963</v>
      </c>
      <c r="Q99" s="79" t="s">
        <v>315</v>
      </c>
      <c r="R99" s="79"/>
      <c r="S99" s="79"/>
      <c r="T99" s="79" t="s">
        <v>406</v>
      </c>
      <c r="U99" s="82" t="s">
        <v>437</v>
      </c>
      <c r="V99" s="82" t="s">
        <v>437</v>
      </c>
      <c r="W99" s="81">
        <v>43515.2547337963</v>
      </c>
      <c r="X99" s="82" t="s">
        <v>542</v>
      </c>
      <c r="Y99" s="79"/>
      <c r="Z99" s="79"/>
      <c r="AA99" s="85" t="s">
        <v>697</v>
      </c>
      <c r="AB99" s="79"/>
      <c r="AC99" s="79" t="b">
        <v>0</v>
      </c>
      <c r="AD99" s="79">
        <v>0</v>
      </c>
      <c r="AE99" s="85" t="s">
        <v>793</v>
      </c>
      <c r="AF99" s="79" t="b">
        <v>0</v>
      </c>
      <c r="AG99" s="79" t="s">
        <v>803</v>
      </c>
      <c r="AH99" s="79"/>
      <c r="AI99" s="85" t="s">
        <v>793</v>
      </c>
      <c r="AJ99" s="79" t="b">
        <v>0</v>
      </c>
      <c r="AK99" s="79">
        <v>1</v>
      </c>
      <c r="AL99" s="85" t="s">
        <v>698</v>
      </c>
      <c r="AM99" s="79" t="s">
        <v>813</v>
      </c>
      <c r="AN99" s="79" t="b">
        <v>0</v>
      </c>
      <c r="AO99" s="85" t="s">
        <v>698</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1</v>
      </c>
      <c r="BD99" s="48">
        <v>0</v>
      </c>
      <c r="BE99" s="49">
        <v>0</v>
      </c>
      <c r="BF99" s="48">
        <v>0</v>
      </c>
      <c r="BG99" s="49">
        <v>0</v>
      </c>
      <c r="BH99" s="48">
        <v>0</v>
      </c>
      <c r="BI99" s="49">
        <v>0</v>
      </c>
      <c r="BJ99" s="48">
        <v>11</v>
      </c>
      <c r="BK99" s="49">
        <v>100</v>
      </c>
      <c r="BL99" s="48">
        <v>11</v>
      </c>
    </row>
    <row r="100" spans="1:64" ht="15">
      <c r="A100" s="64" t="s">
        <v>245</v>
      </c>
      <c r="B100" s="64" t="s">
        <v>244</v>
      </c>
      <c r="C100" s="65" t="s">
        <v>1795</v>
      </c>
      <c r="D100" s="66">
        <v>3</v>
      </c>
      <c r="E100" s="67" t="s">
        <v>132</v>
      </c>
      <c r="F100" s="68">
        <v>32</v>
      </c>
      <c r="G100" s="65"/>
      <c r="H100" s="69"/>
      <c r="I100" s="70"/>
      <c r="J100" s="70"/>
      <c r="K100" s="34" t="s">
        <v>65</v>
      </c>
      <c r="L100" s="77">
        <v>100</v>
      </c>
      <c r="M100" s="77"/>
      <c r="N100" s="72"/>
      <c r="O100" s="79" t="s">
        <v>267</v>
      </c>
      <c r="P100" s="81">
        <v>43515.127546296295</v>
      </c>
      <c r="Q100" s="79" t="s">
        <v>316</v>
      </c>
      <c r="R100" s="79"/>
      <c r="S100" s="79"/>
      <c r="T100" s="79" t="s">
        <v>406</v>
      </c>
      <c r="U100" s="82" t="s">
        <v>437</v>
      </c>
      <c r="V100" s="82" t="s">
        <v>437</v>
      </c>
      <c r="W100" s="81">
        <v>43515.127546296295</v>
      </c>
      <c r="X100" s="82" t="s">
        <v>543</v>
      </c>
      <c r="Y100" s="79"/>
      <c r="Z100" s="79"/>
      <c r="AA100" s="85" t="s">
        <v>698</v>
      </c>
      <c r="AB100" s="79"/>
      <c r="AC100" s="79" t="b">
        <v>0</v>
      </c>
      <c r="AD100" s="79">
        <v>2</v>
      </c>
      <c r="AE100" s="85" t="s">
        <v>798</v>
      </c>
      <c r="AF100" s="79" t="b">
        <v>0</v>
      </c>
      <c r="AG100" s="79" t="s">
        <v>803</v>
      </c>
      <c r="AH100" s="79"/>
      <c r="AI100" s="85" t="s">
        <v>793</v>
      </c>
      <c r="AJ100" s="79" t="b">
        <v>0</v>
      </c>
      <c r="AK100" s="79">
        <v>1</v>
      </c>
      <c r="AL100" s="85" t="s">
        <v>793</v>
      </c>
      <c r="AM100" s="79" t="s">
        <v>813</v>
      </c>
      <c r="AN100" s="79" t="b">
        <v>0</v>
      </c>
      <c r="AO100" s="85" t="s">
        <v>698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9</v>
      </c>
      <c r="BK100" s="49">
        <v>100</v>
      </c>
      <c r="BL100" s="48">
        <v>9</v>
      </c>
    </row>
    <row r="101" spans="1:64" ht="15">
      <c r="A101" s="64" t="s">
        <v>249</v>
      </c>
      <c r="B101" s="64" t="s">
        <v>244</v>
      </c>
      <c r="C101" s="65" t="s">
        <v>1795</v>
      </c>
      <c r="D101" s="66">
        <v>3</v>
      </c>
      <c r="E101" s="67" t="s">
        <v>132</v>
      </c>
      <c r="F101" s="68">
        <v>32</v>
      </c>
      <c r="G101" s="65"/>
      <c r="H101" s="69"/>
      <c r="I101" s="70"/>
      <c r="J101" s="70"/>
      <c r="K101" s="34" t="s">
        <v>66</v>
      </c>
      <c r="L101" s="77">
        <v>101</v>
      </c>
      <c r="M101" s="77"/>
      <c r="N101" s="72"/>
      <c r="O101" s="79" t="s">
        <v>266</v>
      </c>
      <c r="P101" s="81">
        <v>43514.1787962963</v>
      </c>
      <c r="Q101" s="79" t="s">
        <v>314</v>
      </c>
      <c r="R101" s="79"/>
      <c r="S101" s="79"/>
      <c r="T101" s="79"/>
      <c r="U101" s="79"/>
      <c r="V101" s="82" t="s">
        <v>478</v>
      </c>
      <c r="W101" s="81">
        <v>43514.1787962963</v>
      </c>
      <c r="X101" s="82" t="s">
        <v>544</v>
      </c>
      <c r="Y101" s="79"/>
      <c r="Z101" s="79"/>
      <c r="AA101" s="85" t="s">
        <v>699</v>
      </c>
      <c r="AB101" s="79"/>
      <c r="AC101" s="79" t="b">
        <v>0</v>
      </c>
      <c r="AD101" s="79">
        <v>0</v>
      </c>
      <c r="AE101" s="85" t="s">
        <v>793</v>
      </c>
      <c r="AF101" s="79" t="b">
        <v>0</v>
      </c>
      <c r="AG101" s="79" t="s">
        <v>803</v>
      </c>
      <c r="AH101" s="79"/>
      <c r="AI101" s="85" t="s">
        <v>793</v>
      </c>
      <c r="AJ101" s="79" t="b">
        <v>0</v>
      </c>
      <c r="AK101" s="79">
        <v>2</v>
      </c>
      <c r="AL101" s="85" t="s">
        <v>695</v>
      </c>
      <c r="AM101" s="79" t="s">
        <v>813</v>
      </c>
      <c r="AN101" s="79" t="b">
        <v>0</v>
      </c>
      <c r="AO101" s="85" t="s">
        <v>695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3</v>
      </c>
      <c r="BE101" s="49">
        <v>14.285714285714286</v>
      </c>
      <c r="BF101" s="48">
        <v>0</v>
      </c>
      <c r="BG101" s="49">
        <v>0</v>
      </c>
      <c r="BH101" s="48">
        <v>0</v>
      </c>
      <c r="BI101" s="49">
        <v>0</v>
      </c>
      <c r="BJ101" s="48">
        <v>18</v>
      </c>
      <c r="BK101" s="49">
        <v>85.71428571428571</v>
      </c>
      <c r="BL101" s="48">
        <v>21</v>
      </c>
    </row>
    <row r="102" spans="1:64" ht="15">
      <c r="A102" s="64" t="s">
        <v>250</v>
      </c>
      <c r="B102" s="64" t="s">
        <v>249</v>
      </c>
      <c r="C102" s="65" t="s">
        <v>1795</v>
      </c>
      <c r="D102" s="66">
        <v>3</v>
      </c>
      <c r="E102" s="67" t="s">
        <v>132</v>
      </c>
      <c r="F102" s="68">
        <v>32</v>
      </c>
      <c r="G102" s="65"/>
      <c r="H102" s="69"/>
      <c r="I102" s="70"/>
      <c r="J102" s="70"/>
      <c r="K102" s="34" t="s">
        <v>66</v>
      </c>
      <c r="L102" s="77">
        <v>102</v>
      </c>
      <c r="M102" s="77"/>
      <c r="N102" s="72"/>
      <c r="O102" s="79" t="s">
        <v>266</v>
      </c>
      <c r="P102" s="81">
        <v>43514.81920138889</v>
      </c>
      <c r="Q102" s="79" t="s">
        <v>317</v>
      </c>
      <c r="R102" s="79"/>
      <c r="S102" s="79"/>
      <c r="T102" s="79" t="s">
        <v>391</v>
      </c>
      <c r="U102" s="82" t="s">
        <v>438</v>
      </c>
      <c r="V102" s="82" t="s">
        <v>438</v>
      </c>
      <c r="W102" s="81">
        <v>43514.81920138889</v>
      </c>
      <c r="X102" s="82" t="s">
        <v>545</v>
      </c>
      <c r="Y102" s="79"/>
      <c r="Z102" s="79"/>
      <c r="AA102" s="85" t="s">
        <v>700</v>
      </c>
      <c r="AB102" s="79"/>
      <c r="AC102" s="79" t="b">
        <v>0</v>
      </c>
      <c r="AD102" s="79">
        <v>9</v>
      </c>
      <c r="AE102" s="85" t="s">
        <v>799</v>
      </c>
      <c r="AF102" s="79" t="b">
        <v>0</v>
      </c>
      <c r="AG102" s="79" t="s">
        <v>803</v>
      </c>
      <c r="AH102" s="79"/>
      <c r="AI102" s="85" t="s">
        <v>793</v>
      </c>
      <c r="AJ102" s="79" t="b">
        <v>0</v>
      </c>
      <c r="AK102" s="79">
        <v>3</v>
      </c>
      <c r="AL102" s="85" t="s">
        <v>793</v>
      </c>
      <c r="AM102" s="79" t="s">
        <v>814</v>
      </c>
      <c r="AN102" s="79" t="b">
        <v>0</v>
      </c>
      <c r="AO102" s="85" t="s">
        <v>700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250</v>
      </c>
      <c r="B103" s="64" t="s">
        <v>241</v>
      </c>
      <c r="C103" s="65" t="s">
        <v>1795</v>
      </c>
      <c r="D103" s="66">
        <v>3</v>
      </c>
      <c r="E103" s="67" t="s">
        <v>132</v>
      </c>
      <c r="F103" s="68">
        <v>32</v>
      </c>
      <c r="G103" s="65"/>
      <c r="H103" s="69"/>
      <c r="I103" s="70"/>
      <c r="J103" s="70"/>
      <c r="K103" s="34" t="s">
        <v>66</v>
      </c>
      <c r="L103" s="77">
        <v>103</v>
      </c>
      <c r="M103" s="77"/>
      <c r="N103" s="72"/>
      <c r="O103" s="79" t="s">
        <v>267</v>
      </c>
      <c r="P103" s="81">
        <v>43514.81920138889</v>
      </c>
      <c r="Q103" s="79" t="s">
        <v>317</v>
      </c>
      <c r="R103" s="79"/>
      <c r="S103" s="79"/>
      <c r="T103" s="79" t="s">
        <v>391</v>
      </c>
      <c r="U103" s="82" t="s">
        <v>438</v>
      </c>
      <c r="V103" s="82" t="s">
        <v>438</v>
      </c>
      <c r="W103" s="81">
        <v>43514.81920138889</v>
      </c>
      <c r="X103" s="82" t="s">
        <v>545</v>
      </c>
      <c r="Y103" s="79"/>
      <c r="Z103" s="79"/>
      <c r="AA103" s="85" t="s">
        <v>700</v>
      </c>
      <c r="AB103" s="79"/>
      <c r="AC103" s="79" t="b">
        <v>0</v>
      </c>
      <c r="AD103" s="79">
        <v>9</v>
      </c>
      <c r="AE103" s="85" t="s">
        <v>799</v>
      </c>
      <c r="AF103" s="79" t="b">
        <v>0</v>
      </c>
      <c r="AG103" s="79" t="s">
        <v>803</v>
      </c>
      <c r="AH103" s="79"/>
      <c r="AI103" s="85" t="s">
        <v>793</v>
      </c>
      <c r="AJ103" s="79" t="b">
        <v>0</v>
      </c>
      <c r="AK103" s="79">
        <v>3</v>
      </c>
      <c r="AL103" s="85" t="s">
        <v>793</v>
      </c>
      <c r="AM103" s="79" t="s">
        <v>814</v>
      </c>
      <c r="AN103" s="79" t="b">
        <v>0</v>
      </c>
      <c r="AO103" s="85" t="s">
        <v>700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v>0</v>
      </c>
      <c r="BE103" s="49">
        <v>0</v>
      </c>
      <c r="BF103" s="48">
        <v>0</v>
      </c>
      <c r="BG103" s="49">
        <v>0</v>
      </c>
      <c r="BH103" s="48">
        <v>0</v>
      </c>
      <c r="BI103" s="49">
        <v>0</v>
      </c>
      <c r="BJ103" s="48">
        <v>19</v>
      </c>
      <c r="BK103" s="49">
        <v>100</v>
      </c>
      <c r="BL103" s="48">
        <v>19</v>
      </c>
    </row>
    <row r="104" spans="1:64" ht="15">
      <c r="A104" s="64" t="s">
        <v>250</v>
      </c>
      <c r="B104" s="64" t="s">
        <v>255</v>
      </c>
      <c r="C104" s="65" t="s">
        <v>1795</v>
      </c>
      <c r="D104" s="66">
        <v>3</v>
      </c>
      <c r="E104" s="67" t="s">
        <v>132</v>
      </c>
      <c r="F104" s="68">
        <v>32</v>
      </c>
      <c r="G104" s="65"/>
      <c r="H104" s="69"/>
      <c r="I104" s="70"/>
      <c r="J104" s="70"/>
      <c r="K104" s="34" t="s">
        <v>65</v>
      </c>
      <c r="L104" s="77">
        <v>104</v>
      </c>
      <c r="M104" s="77"/>
      <c r="N104" s="72"/>
      <c r="O104" s="79" t="s">
        <v>267</v>
      </c>
      <c r="P104" s="81">
        <v>43514.82990740741</v>
      </c>
      <c r="Q104" s="79" t="s">
        <v>318</v>
      </c>
      <c r="R104" s="79"/>
      <c r="S104" s="79"/>
      <c r="T104" s="79" t="s">
        <v>407</v>
      </c>
      <c r="U104" s="82" t="s">
        <v>439</v>
      </c>
      <c r="V104" s="82" t="s">
        <v>439</v>
      </c>
      <c r="W104" s="81">
        <v>43514.82990740741</v>
      </c>
      <c r="X104" s="82" t="s">
        <v>546</v>
      </c>
      <c r="Y104" s="79"/>
      <c r="Z104" s="79"/>
      <c r="AA104" s="85" t="s">
        <v>701</v>
      </c>
      <c r="AB104" s="79"/>
      <c r="AC104" s="79" t="b">
        <v>0</v>
      </c>
      <c r="AD104" s="79">
        <v>6</v>
      </c>
      <c r="AE104" s="85" t="s">
        <v>800</v>
      </c>
      <c r="AF104" s="79" t="b">
        <v>0</v>
      </c>
      <c r="AG104" s="79" t="s">
        <v>803</v>
      </c>
      <c r="AH104" s="79"/>
      <c r="AI104" s="85" t="s">
        <v>793</v>
      </c>
      <c r="AJ104" s="79" t="b">
        <v>0</v>
      </c>
      <c r="AK104" s="79">
        <v>1</v>
      </c>
      <c r="AL104" s="85" t="s">
        <v>793</v>
      </c>
      <c r="AM104" s="79" t="s">
        <v>814</v>
      </c>
      <c r="AN104" s="79" t="b">
        <v>0</v>
      </c>
      <c r="AO104" s="85" t="s">
        <v>701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5.2631578947368425</v>
      </c>
      <c r="BF104" s="48">
        <v>0</v>
      </c>
      <c r="BG104" s="49">
        <v>0</v>
      </c>
      <c r="BH104" s="48">
        <v>0</v>
      </c>
      <c r="BI104" s="49">
        <v>0</v>
      </c>
      <c r="BJ104" s="48">
        <v>18</v>
      </c>
      <c r="BK104" s="49">
        <v>94.73684210526316</v>
      </c>
      <c r="BL104" s="48">
        <v>19</v>
      </c>
    </row>
    <row r="105" spans="1:64" ht="15">
      <c r="A105" s="64" t="s">
        <v>218</v>
      </c>
      <c r="B105" s="64" t="s">
        <v>250</v>
      </c>
      <c r="C105" s="65" t="s">
        <v>1795</v>
      </c>
      <c r="D105" s="66">
        <v>3</v>
      </c>
      <c r="E105" s="67" t="s">
        <v>132</v>
      </c>
      <c r="F105" s="68">
        <v>32</v>
      </c>
      <c r="G105" s="65"/>
      <c r="H105" s="69"/>
      <c r="I105" s="70"/>
      <c r="J105" s="70"/>
      <c r="K105" s="34" t="s">
        <v>65</v>
      </c>
      <c r="L105" s="77">
        <v>105</v>
      </c>
      <c r="M105" s="77"/>
      <c r="N105" s="72"/>
      <c r="O105" s="79" t="s">
        <v>266</v>
      </c>
      <c r="P105" s="81">
        <v>43514.84241898148</v>
      </c>
      <c r="Q105" s="79" t="s">
        <v>276</v>
      </c>
      <c r="R105" s="82" t="s">
        <v>383</v>
      </c>
      <c r="S105" s="79" t="s">
        <v>389</v>
      </c>
      <c r="T105" s="79" t="s">
        <v>395</v>
      </c>
      <c r="U105" s="79"/>
      <c r="V105" s="82" t="s">
        <v>468</v>
      </c>
      <c r="W105" s="81">
        <v>43514.84241898148</v>
      </c>
      <c r="X105" s="82" t="s">
        <v>493</v>
      </c>
      <c r="Y105" s="79"/>
      <c r="Z105" s="79"/>
      <c r="AA105" s="85" t="s">
        <v>648</v>
      </c>
      <c r="AB105" s="79"/>
      <c r="AC105" s="79" t="b">
        <v>0</v>
      </c>
      <c r="AD105" s="79">
        <v>12</v>
      </c>
      <c r="AE105" s="85" t="s">
        <v>793</v>
      </c>
      <c r="AF105" s="79" t="b">
        <v>1</v>
      </c>
      <c r="AG105" s="79" t="s">
        <v>803</v>
      </c>
      <c r="AH105" s="79"/>
      <c r="AI105" s="85" t="s">
        <v>806</v>
      </c>
      <c r="AJ105" s="79" t="b">
        <v>0</v>
      </c>
      <c r="AK105" s="79">
        <v>4</v>
      </c>
      <c r="AL105" s="85" t="s">
        <v>793</v>
      </c>
      <c r="AM105" s="79" t="s">
        <v>814</v>
      </c>
      <c r="AN105" s="79" t="b">
        <v>0</v>
      </c>
      <c r="AO105" s="85" t="s">
        <v>648</v>
      </c>
      <c r="AP105" s="79" t="s">
        <v>176</v>
      </c>
      <c r="AQ105" s="79">
        <v>0</v>
      </c>
      <c r="AR105" s="79">
        <v>0</v>
      </c>
      <c r="AS105" s="79" t="s">
        <v>822</v>
      </c>
      <c r="AT105" s="79" t="s">
        <v>825</v>
      </c>
      <c r="AU105" s="79" t="s">
        <v>828</v>
      </c>
      <c r="AV105" s="79" t="s">
        <v>831</v>
      </c>
      <c r="AW105" s="79" t="s">
        <v>834</v>
      </c>
      <c r="AX105" s="79" t="s">
        <v>837</v>
      </c>
      <c r="AY105" s="79" t="s">
        <v>839</v>
      </c>
      <c r="AZ105" s="82" t="s">
        <v>841</v>
      </c>
      <c r="BA105">
        <v>1</v>
      </c>
      <c r="BB105" s="78" t="str">
        <f>REPLACE(INDEX(GroupVertices[Group],MATCH(Edges[[#This Row],[Vertex 1]],GroupVertices[Vertex],0)),1,1,"")</f>
        <v>5</v>
      </c>
      <c r="BC105" s="78" t="str">
        <f>REPLACE(INDEX(GroupVertices[Group],MATCH(Edges[[#This Row],[Vertex 2]],GroupVertices[Vertex],0)),1,1,"")</f>
        <v>1</v>
      </c>
      <c r="BD105" s="48"/>
      <c r="BE105" s="49"/>
      <c r="BF105" s="48"/>
      <c r="BG105" s="49"/>
      <c r="BH105" s="48"/>
      <c r="BI105" s="49"/>
      <c r="BJ105" s="48"/>
      <c r="BK105" s="49"/>
      <c r="BL105" s="48"/>
    </row>
    <row r="106" spans="1:64" ht="15">
      <c r="A106" s="64" t="s">
        <v>241</v>
      </c>
      <c r="B106" s="64" t="s">
        <v>250</v>
      </c>
      <c r="C106" s="65" t="s">
        <v>1796</v>
      </c>
      <c r="D106" s="66">
        <v>4</v>
      </c>
      <c r="E106" s="67" t="s">
        <v>136</v>
      </c>
      <c r="F106" s="68">
        <v>30.266666666666666</v>
      </c>
      <c r="G106" s="65"/>
      <c r="H106" s="69"/>
      <c r="I106" s="70"/>
      <c r="J106" s="70"/>
      <c r="K106" s="34" t="s">
        <v>66</v>
      </c>
      <c r="L106" s="77">
        <v>106</v>
      </c>
      <c r="M106" s="77"/>
      <c r="N106" s="72"/>
      <c r="O106" s="79" t="s">
        <v>266</v>
      </c>
      <c r="P106" s="81">
        <v>43514.829733796294</v>
      </c>
      <c r="Q106" s="79" t="s">
        <v>272</v>
      </c>
      <c r="R106" s="79"/>
      <c r="S106" s="79"/>
      <c r="T106" s="79" t="s">
        <v>391</v>
      </c>
      <c r="U106" s="79"/>
      <c r="V106" s="82" t="s">
        <v>472</v>
      </c>
      <c r="W106" s="81">
        <v>43514.829733796294</v>
      </c>
      <c r="X106" s="82" t="s">
        <v>547</v>
      </c>
      <c r="Y106" s="79"/>
      <c r="Z106" s="79"/>
      <c r="AA106" s="85" t="s">
        <v>702</v>
      </c>
      <c r="AB106" s="79"/>
      <c r="AC106" s="79" t="b">
        <v>0</v>
      </c>
      <c r="AD106" s="79">
        <v>0</v>
      </c>
      <c r="AE106" s="85" t="s">
        <v>793</v>
      </c>
      <c r="AF106" s="79" t="b">
        <v>0</v>
      </c>
      <c r="AG106" s="79" t="s">
        <v>803</v>
      </c>
      <c r="AH106" s="79"/>
      <c r="AI106" s="85" t="s">
        <v>793</v>
      </c>
      <c r="AJ106" s="79" t="b">
        <v>0</v>
      </c>
      <c r="AK106" s="79">
        <v>3</v>
      </c>
      <c r="AL106" s="85" t="s">
        <v>700</v>
      </c>
      <c r="AM106" s="79" t="s">
        <v>813</v>
      </c>
      <c r="AN106" s="79" t="b">
        <v>0</v>
      </c>
      <c r="AO106" s="85" t="s">
        <v>700</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1</v>
      </c>
      <c r="BD106" s="48">
        <v>0</v>
      </c>
      <c r="BE106" s="49">
        <v>0</v>
      </c>
      <c r="BF106" s="48">
        <v>0</v>
      </c>
      <c r="BG106" s="49">
        <v>0</v>
      </c>
      <c r="BH106" s="48">
        <v>0</v>
      </c>
      <c r="BI106" s="49">
        <v>0</v>
      </c>
      <c r="BJ106" s="48">
        <v>21</v>
      </c>
      <c r="BK106" s="49">
        <v>100</v>
      </c>
      <c r="BL106" s="48">
        <v>21</v>
      </c>
    </row>
    <row r="107" spans="1:64" ht="15">
      <c r="A107" s="64" t="s">
        <v>241</v>
      </c>
      <c r="B107" s="64" t="s">
        <v>250</v>
      </c>
      <c r="C107" s="65" t="s">
        <v>1796</v>
      </c>
      <c r="D107" s="66">
        <v>4</v>
      </c>
      <c r="E107" s="67" t="s">
        <v>136</v>
      </c>
      <c r="F107" s="68">
        <v>30.266666666666666</v>
      </c>
      <c r="G107" s="65"/>
      <c r="H107" s="69"/>
      <c r="I107" s="70"/>
      <c r="J107" s="70"/>
      <c r="K107" s="34" t="s">
        <v>66</v>
      </c>
      <c r="L107" s="77">
        <v>107</v>
      </c>
      <c r="M107" s="77"/>
      <c r="N107" s="72"/>
      <c r="O107" s="79" t="s">
        <v>266</v>
      </c>
      <c r="P107" s="81">
        <v>43514.99253472222</v>
      </c>
      <c r="Q107" s="79" t="s">
        <v>319</v>
      </c>
      <c r="R107" s="79"/>
      <c r="S107" s="79"/>
      <c r="T107" s="79" t="s">
        <v>408</v>
      </c>
      <c r="U107" s="79"/>
      <c r="V107" s="82" t="s">
        <v>472</v>
      </c>
      <c r="W107" s="81">
        <v>43514.99253472222</v>
      </c>
      <c r="X107" s="82" t="s">
        <v>548</v>
      </c>
      <c r="Y107" s="79"/>
      <c r="Z107" s="79"/>
      <c r="AA107" s="85" t="s">
        <v>703</v>
      </c>
      <c r="AB107" s="79"/>
      <c r="AC107" s="79" t="b">
        <v>0</v>
      </c>
      <c r="AD107" s="79">
        <v>0</v>
      </c>
      <c r="AE107" s="85" t="s">
        <v>793</v>
      </c>
      <c r="AF107" s="79" t="b">
        <v>0</v>
      </c>
      <c r="AG107" s="79" t="s">
        <v>803</v>
      </c>
      <c r="AH107" s="79"/>
      <c r="AI107" s="85" t="s">
        <v>793</v>
      </c>
      <c r="AJ107" s="79" t="b">
        <v>0</v>
      </c>
      <c r="AK107" s="79">
        <v>1</v>
      </c>
      <c r="AL107" s="85" t="s">
        <v>701</v>
      </c>
      <c r="AM107" s="79" t="s">
        <v>813</v>
      </c>
      <c r="AN107" s="79" t="b">
        <v>0</v>
      </c>
      <c r="AO107" s="85" t="s">
        <v>701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1</v>
      </c>
      <c r="BD107" s="48">
        <v>1</v>
      </c>
      <c r="BE107" s="49">
        <v>4.761904761904762</v>
      </c>
      <c r="BF107" s="48">
        <v>0</v>
      </c>
      <c r="BG107" s="49">
        <v>0</v>
      </c>
      <c r="BH107" s="48">
        <v>0</v>
      </c>
      <c r="BI107" s="49">
        <v>0</v>
      </c>
      <c r="BJ107" s="48">
        <v>20</v>
      </c>
      <c r="BK107" s="49">
        <v>95.23809523809524</v>
      </c>
      <c r="BL107" s="48">
        <v>21</v>
      </c>
    </row>
    <row r="108" spans="1:64" ht="15">
      <c r="A108" s="64" t="s">
        <v>249</v>
      </c>
      <c r="B108" s="64" t="s">
        <v>250</v>
      </c>
      <c r="C108" s="65" t="s">
        <v>1795</v>
      </c>
      <c r="D108" s="66">
        <v>3</v>
      </c>
      <c r="E108" s="67" t="s">
        <v>132</v>
      </c>
      <c r="F108" s="68">
        <v>32</v>
      </c>
      <c r="G108" s="65"/>
      <c r="H108" s="69"/>
      <c r="I108" s="70"/>
      <c r="J108" s="70"/>
      <c r="K108" s="34" t="s">
        <v>66</v>
      </c>
      <c r="L108" s="77">
        <v>108</v>
      </c>
      <c r="M108" s="77"/>
      <c r="N108" s="72"/>
      <c r="O108" s="79" t="s">
        <v>266</v>
      </c>
      <c r="P108" s="81">
        <v>43514.82037037037</v>
      </c>
      <c r="Q108" s="79" t="s">
        <v>272</v>
      </c>
      <c r="R108" s="79"/>
      <c r="S108" s="79"/>
      <c r="T108" s="79" t="s">
        <v>391</v>
      </c>
      <c r="U108" s="79"/>
      <c r="V108" s="82" t="s">
        <v>478</v>
      </c>
      <c r="W108" s="81">
        <v>43514.82037037037</v>
      </c>
      <c r="X108" s="82" t="s">
        <v>549</v>
      </c>
      <c r="Y108" s="79"/>
      <c r="Z108" s="79"/>
      <c r="AA108" s="85" t="s">
        <v>704</v>
      </c>
      <c r="AB108" s="79"/>
      <c r="AC108" s="79" t="b">
        <v>0</v>
      </c>
      <c r="AD108" s="79">
        <v>0</v>
      </c>
      <c r="AE108" s="85" t="s">
        <v>793</v>
      </c>
      <c r="AF108" s="79" t="b">
        <v>0</v>
      </c>
      <c r="AG108" s="79" t="s">
        <v>803</v>
      </c>
      <c r="AH108" s="79"/>
      <c r="AI108" s="85" t="s">
        <v>793</v>
      </c>
      <c r="AJ108" s="79" t="b">
        <v>0</v>
      </c>
      <c r="AK108" s="79">
        <v>3</v>
      </c>
      <c r="AL108" s="85" t="s">
        <v>700</v>
      </c>
      <c r="AM108" s="79" t="s">
        <v>813</v>
      </c>
      <c r="AN108" s="79" t="b">
        <v>0</v>
      </c>
      <c r="AO108" s="85" t="s">
        <v>700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21</v>
      </c>
      <c r="BK108" s="49">
        <v>100</v>
      </c>
      <c r="BL108" s="48">
        <v>21</v>
      </c>
    </row>
    <row r="109" spans="1:64" ht="15">
      <c r="A109" s="64" t="s">
        <v>218</v>
      </c>
      <c r="B109" s="64" t="s">
        <v>226</v>
      </c>
      <c r="C109" s="65" t="s">
        <v>1795</v>
      </c>
      <c r="D109" s="66">
        <v>3</v>
      </c>
      <c r="E109" s="67" t="s">
        <v>132</v>
      </c>
      <c r="F109" s="68">
        <v>32</v>
      </c>
      <c r="G109" s="65"/>
      <c r="H109" s="69"/>
      <c r="I109" s="70"/>
      <c r="J109" s="70"/>
      <c r="K109" s="34" t="s">
        <v>66</v>
      </c>
      <c r="L109" s="77">
        <v>109</v>
      </c>
      <c r="M109" s="77"/>
      <c r="N109" s="72"/>
      <c r="O109" s="79" t="s">
        <v>266</v>
      </c>
      <c r="P109" s="81">
        <v>43514.84241898148</v>
      </c>
      <c r="Q109" s="79" t="s">
        <v>276</v>
      </c>
      <c r="R109" s="82" t="s">
        <v>383</v>
      </c>
      <c r="S109" s="79" t="s">
        <v>389</v>
      </c>
      <c r="T109" s="79" t="s">
        <v>395</v>
      </c>
      <c r="U109" s="79"/>
      <c r="V109" s="82" t="s">
        <v>468</v>
      </c>
      <c r="W109" s="81">
        <v>43514.84241898148</v>
      </c>
      <c r="X109" s="82" t="s">
        <v>493</v>
      </c>
      <c r="Y109" s="79"/>
      <c r="Z109" s="79"/>
      <c r="AA109" s="85" t="s">
        <v>648</v>
      </c>
      <c r="AB109" s="79"/>
      <c r="AC109" s="79" t="b">
        <v>0</v>
      </c>
      <c r="AD109" s="79">
        <v>12</v>
      </c>
      <c r="AE109" s="85" t="s">
        <v>793</v>
      </c>
      <c r="AF109" s="79" t="b">
        <v>1</v>
      </c>
      <c r="AG109" s="79" t="s">
        <v>803</v>
      </c>
      <c r="AH109" s="79"/>
      <c r="AI109" s="85" t="s">
        <v>806</v>
      </c>
      <c r="AJ109" s="79" t="b">
        <v>0</v>
      </c>
      <c r="AK109" s="79">
        <v>4</v>
      </c>
      <c r="AL109" s="85" t="s">
        <v>793</v>
      </c>
      <c r="AM109" s="79" t="s">
        <v>814</v>
      </c>
      <c r="AN109" s="79" t="b">
        <v>0</v>
      </c>
      <c r="AO109" s="85" t="s">
        <v>648</v>
      </c>
      <c r="AP109" s="79" t="s">
        <v>176</v>
      </c>
      <c r="AQ109" s="79">
        <v>0</v>
      </c>
      <c r="AR109" s="79">
        <v>0</v>
      </c>
      <c r="AS109" s="79" t="s">
        <v>822</v>
      </c>
      <c r="AT109" s="79" t="s">
        <v>825</v>
      </c>
      <c r="AU109" s="79" t="s">
        <v>828</v>
      </c>
      <c r="AV109" s="79" t="s">
        <v>831</v>
      </c>
      <c r="AW109" s="79" t="s">
        <v>834</v>
      </c>
      <c r="AX109" s="79" t="s">
        <v>837</v>
      </c>
      <c r="AY109" s="79" t="s">
        <v>839</v>
      </c>
      <c r="AZ109" s="82" t="s">
        <v>841</v>
      </c>
      <c r="BA109">
        <v>1</v>
      </c>
      <c r="BB109" s="78" t="str">
        <f>REPLACE(INDEX(GroupVertices[Group],MATCH(Edges[[#This Row],[Vertex 1]],GroupVertices[Vertex],0)),1,1,"")</f>
        <v>5</v>
      </c>
      <c r="BC109" s="78" t="str">
        <f>REPLACE(INDEX(GroupVertices[Group],MATCH(Edges[[#This Row],[Vertex 2]],GroupVertices[Vertex],0)),1,1,"")</f>
        <v>5</v>
      </c>
      <c r="BD109" s="48">
        <v>1</v>
      </c>
      <c r="BE109" s="49">
        <v>2.5641025641025643</v>
      </c>
      <c r="BF109" s="48">
        <v>0</v>
      </c>
      <c r="BG109" s="49">
        <v>0</v>
      </c>
      <c r="BH109" s="48">
        <v>0</v>
      </c>
      <c r="BI109" s="49">
        <v>0</v>
      </c>
      <c r="BJ109" s="48">
        <v>38</v>
      </c>
      <c r="BK109" s="49">
        <v>97.43589743589743</v>
      </c>
      <c r="BL109" s="48">
        <v>39</v>
      </c>
    </row>
    <row r="110" spans="1:64" ht="15">
      <c r="A110" s="64" t="s">
        <v>218</v>
      </c>
      <c r="B110" s="64" t="s">
        <v>241</v>
      </c>
      <c r="C110" s="65" t="s">
        <v>1795</v>
      </c>
      <c r="D110" s="66">
        <v>3</v>
      </c>
      <c r="E110" s="67" t="s">
        <v>132</v>
      </c>
      <c r="F110" s="68">
        <v>32</v>
      </c>
      <c r="G110" s="65"/>
      <c r="H110" s="69"/>
      <c r="I110" s="70"/>
      <c r="J110" s="70"/>
      <c r="K110" s="34" t="s">
        <v>65</v>
      </c>
      <c r="L110" s="77">
        <v>110</v>
      </c>
      <c r="M110" s="77"/>
      <c r="N110" s="72"/>
      <c r="O110" s="79" t="s">
        <v>266</v>
      </c>
      <c r="P110" s="81">
        <v>43514.84241898148</v>
      </c>
      <c r="Q110" s="79" t="s">
        <v>276</v>
      </c>
      <c r="R110" s="82" t="s">
        <v>383</v>
      </c>
      <c r="S110" s="79" t="s">
        <v>389</v>
      </c>
      <c r="T110" s="79" t="s">
        <v>395</v>
      </c>
      <c r="U110" s="79"/>
      <c r="V110" s="82" t="s">
        <v>468</v>
      </c>
      <c r="W110" s="81">
        <v>43514.84241898148</v>
      </c>
      <c r="X110" s="82" t="s">
        <v>493</v>
      </c>
      <c r="Y110" s="79"/>
      <c r="Z110" s="79"/>
      <c r="AA110" s="85" t="s">
        <v>648</v>
      </c>
      <c r="AB110" s="79"/>
      <c r="AC110" s="79" t="b">
        <v>0</v>
      </c>
      <c r="AD110" s="79">
        <v>12</v>
      </c>
      <c r="AE110" s="85" t="s">
        <v>793</v>
      </c>
      <c r="AF110" s="79" t="b">
        <v>1</v>
      </c>
      <c r="AG110" s="79" t="s">
        <v>803</v>
      </c>
      <c r="AH110" s="79"/>
      <c r="AI110" s="85" t="s">
        <v>806</v>
      </c>
      <c r="AJ110" s="79" t="b">
        <v>0</v>
      </c>
      <c r="AK110" s="79">
        <v>4</v>
      </c>
      <c r="AL110" s="85" t="s">
        <v>793</v>
      </c>
      <c r="AM110" s="79" t="s">
        <v>814</v>
      </c>
      <c r="AN110" s="79" t="b">
        <v>0</v>
      </c>
      <c r="AO110" s="85" t="s">
        <v>648</v>
      </c>
      <c r="AP110" s="79" t="s">
        <v>176</v>
      </c>
      <c r="AQ110" s="79">
        <v>0</v>
      </c>
      <c r="AR110" s="79">
        <v>0</v>
      </c>
      <c r="AS110" s="79" t="s">
        <v>822</v>
      </c>
      <c r="AT110" s="79" t="s">
        <v>825</v>
      </c>
      <c r="AU110" s="79" t="s">
        <v>828</v>
      </c>
      <c r="AV110" s="79" t="s">
        <v>831</v>
      </c>
      <c r="AW110" s="79" t="s">
        <v>834</v>
      </c>
      <c r="AX110" s="79" t="s">
        <v>837</v>
      </c>
      <c r="AY110" s="79" t="s">
        <v>839</v>
      </c>
      <c r="AZ110" s="82" t="s">
        <v>841</v>
      </c>
      <c r="BA110">
        <v>1</v>
      </c>
      <c r="BB110" s="78" t="str">
        <f>REPLACE(INDEX(GroupVertices[Group],MATCH(Edges[[#This Row],[Vertex 1]],GroupVertices[Vertex],0)),1,1,"")</f>
        <v>5</v>
      </c>
      <c r="BC110" s="78" t="str">
        <f>REPLACE(INDEX(GroupVertices[Group],MATCH(Edges[[#This Row],[Vertex 2]],GroupVertices[Vertex],0)),1,1,"")</f>
        <v>2</v>
      </c>
      <c r="BD110" s="48"/>
      <c r="BE110" s="49"/>
      <c r="BF110" s="48"/>
      <c r="BG110" s="49"/>
      <c r="BH110" s="48"/>
      <c r="BI110" s="49"/>
      <c r="BJ110" s="48"/>
      <c r="BK110" s="49"/>
      <c r="BL110" s="48"/>
    </row>
    <row r="111" spans="1:64" ht="15">
      <c r="A111" s="64" t="s">
        <v>218</v>
      </c>
      <c r="B111" s="64" t="s">
        <v>249</v>
      </c>
      <c r="C111" s="65" t="s">
        <v>1795</v>
      </c>
      <c r="D111" s="66">
        <v>3</v>
      </c>
      <c r="E111" s="67" t="s">
        <v>132</v>
      </c>
      <c r="F111" s="68">
        <v>32</v>
      </c>
      <c r="G111" s="65"/>
      <c r="H111" s="69"/>
      <c r="I111" s="70"/>
      <c r="J111" s="70"/>
      <c r="K111" s="34" t="s">
        <v>66</v>
      </c>
      <c r="L111" s="77">
        <v>111</v>
      </c>
      <c r="M111" s="77"/>
      <c r="N111" s="72"/>
      <c r="O111" s="79" t="s">
        <v>266</v>
      </c>
      <c r="P111" s="81">
        <v>43514.84241898148</v>
      </c>
      <c r="Q111" s="79" t="s">
        <v>276</v>
      </c>
      <c r="R111" s="82" t="s">
        <v>383</v>
      </c>
      <c r="S111" s="79" t="s">
        <v>389</v>
      </c>
      <c r="T111" s="79" t="s">
        <v>395</v>
      </c>
      <c r="U111" s="79"/>
      <c r="V111" s="82" t="s">
        <v>468</v>
      </c>
      <c r="W111" s="81">
        <v>43514.84241898148</v>
      </c>
      <c r="X111" s="82" t="s">
        <v>493</v>
      </c>
      <c r="Y111" s="79"/>
      <c r="Z111" s="79"/>
      <c r="AA111" s="85" t="s">
        <v>648</v>
      </c>
      <c r="AB111" s="79"/>
      <c r="AC111" s="79" t="b">
        <v>0</v>
      </c>
      <c r="AD111" s="79">
        <v>12</v>
      </c>
      <c r="AE111" s="85" t="s">
        <v>793</v>
      </c>
      <c r="AF111" s="79" t="b">
        <v>1</v>
      </c>
      <c r="AG111" s="79" t="s">
        <v>803</v>
      </c>
      <c r="AH111" s="79"/>
      <c r="AI111" s="85" t="s">
        <v>806</v>
      </c>
      <c r="AJ111" s="79" t="b">
        <v>0</v>
      </c>
      <c r="AK111" s="79">
        <v>4</v>
      </c>
      <c r="AL111" s="85" t="s">
        <v>793</v>
      </c>
      <c r="AM111" s="79" t="s">
        <v>814</v>
      </c>
      <c r="AN111" s="79" t="b">
        <v>0</v>
      </c>
      <c r="AO111" s="85" t="s">
        <v>648</v>
      </c>
      <c r="AP111" s="79" t="s">
        <v>176</v>
      </c>
      <c r="AQ111" s="79">
        <v>0</v>
      </c>
      <c r="AR111" s="79">
        <v>0</v>
      </c>
      <c r="AS111" s="79" t="s">
        <v>822</v>
      </c>
      <c r="AT111" s="79" t="s">
        <v>825</v>
      </c>
      <c r="AU111" s="79" t="s">
        <v>828</v>
      </c>
      <c r="AV111" s="79" t="s">
        <v>831</v>
      </c>
      <c r="AW111" s="79" t="s">
        <v>834</v>
      </c>
      <c r="AX111" s="79" t="s">
        <v>837</v>
      </c>
      <c r="AY111" s="79" t="s">
        <v>839</v>
      </c>
      <c r="AZ111" s="82" t="s">
        <v>841</v>
      </c>
      <c r="BA111">
        <v>1</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226</v>
      </c>
      <c r="B112" s="64" t="s">
        <v>218</v>
      </c>
      <c r="C112" s="65" t="s">
        <v>1795</v>
      </c>
      <c r="D112" s="66">
        <v>3</v>
      </c>
      <c r="E112" s="67" t="s">
        <v>132</v>
      </c>
      <c r="F112" s="68">
        <v>32</v>
      </c>
      <c r="G112" s="65"/>
      <c r="H112" s="69"/>
      <c r="I112" s="70"/>
      <c r="J112" s="70"/>
      <c r="K112" s="34" t="s">
        <v>66</v>
      </c>
      <c r="L112" s="77">
        <v>112</v>
      </c>
      <c r="M112" s="77"/>
      <c r="N112" s="72"/>
      <c r="O112" s="79" t="s">
        <v>266</v>
      </c>
      <c r="P112" s="81">
        <v>43514.90908564815</v>
      </c>
      <c r="Q112" s="79" t="s">
        <v>281</v>
      </c>
      <c r="R112" s="79"/>
      <c r="S112" s="79"/>
      <c r="T112" s="79" t="s">
        <v>395</v>
      </c>
      <c r="U112" s="79"/>
      <c r="V112" s="82" t="s">
        <v>479</v>
      </c>
      <c r="W112" s="81">
        <v>43514.90908564815</v>
      </c>
      <c r="X112" s="82" t="s">
        <v>550</v>
      </c>
      <c r="Y112" s="79"/>
      <c r="Z112" s="79"/>
      <c r="AA112" s="85" t="s">
        <v>705</v>
      </c>
      <c r="AB112" s="79"/>
      <c r="AC112" s="79" t="b">
        <v>0</v>
      </c>
      <c r="AD112" s="79">
        <v>0</v>
      </c>
      <c r="AE112" s="85" t="s">
        <v>793</v>
      </c>
      <c r="AF112" s="79" t="b">
        <v>1</v>
      </c>
      <c r="AG112" s="79" t="s">
        <v>803</v>
      </c>
      <c r="AH112" s="79"/>
      <c r="AI112" s="85" t="s">
        <v>806</v>
      </c>
      <c r="AJ112" s="79" t="b">
        <v>0</v>
      </c>
      <c r="AK112" s="79">
        <v>4</v>
      </c>
      <c r="AL112" s="85" t="s">
        <v>648</v>
      </c>
      <c r="AM112" s="79" t="s">
        <v>813</v>
      </c>
      <c r="AN112" s="79" t="b">
        <v>0</v>
      </c>
      <c r="AO112" s="85" t="s">
        <v>648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1</v>
      </c>
      <c r="BE112" s="49">
        <v>3.8461538461538463</v>
      </c>
      <c r="BF112" s="48">
        <v>0</v>
      </c>
      <c r="BG112" s="49">
        <v>0</v>
      </c>
      <c r="BH112" s="48">
        <v>0</v>
      </c>
      <c r="BI112" s="49">
        <v>0</v>
      </c>
      <c r="BJ112" s="48">
        <v>25</v>
      </c>
      <c r="BK112" s="49">
        <v>96.15384615384616</v>
      </c>
      <c r="BL112" s="48">
        <v>26</v>
      </c>
    </row>
    <row r="113" spans="1:64" ht="15">
      <c r="A113" s="64" t="s">
        <v>249</v>
      </c>
      <c r="B113" s="64" t="s">
        <v>218</v>
      </c>
      <c r="C113" s="65" t="s">
        <v>1795</v>
      </c>
      <c r="D113" s="66">
        <v>3</v>
      </c>
      <c r="E113" s="67" t="s">
        <v>132</v>
      </c>
      <c r="F113" s="68">
        <v>32</v>
      </c>
      <c r="G113" s="65"/>
      <c r="H113" s="69"/>
      <c r="I113" s="70"/>
      <c r="J113" s="70"/>
      <c r="K113" s="34" t="s">
        <v>66</v>
      </c>
      <c r="L113" s="77">
        <v>113</v>
      </c>
      <c r="M113" s="77"/>
      <c r="N113" s="72"/>
      <c r="O113" s="79" t="s">
        <v>266</v>
      </c>
      <c r="P113" s="81">
        <v>43514.84300925926</v>
      </c>
      <c r="Q113" s="79" t="s">
        <v>281</v>
      </c>
      <c r="R113" s="79"/>
      <c r="S113" s="79"/>
      <c r="T113" s="79" t="s">
        <v>395</v>
      </c>
      <c r="U113" s="79"/>
      <c r="V113" s="82" t="s">
        <v>478</v>
      </c>
      <c r="W113" s="81">
        <v>43514.84300925926</v>
      </c>
      <c r="X113" s="82" t="s">
        <v>551</v>
      </c>
      <c r="Y113" s="79"/>
      <c r="Z113" s="79"/>
      <c r="AA113" s="85" t="s">
        <v>706</v>
      </c>
      <c r="AB113" s="79"/>
      <c r="AC113" s="79" t="b">
        <v>0</v>
      </c>
      <c r="AD113" s="79">
        <v>0</v>
      </c>
      <c r="AE113" s="85" t="s">
        <v>793</v>
      </c>
      <c r="AF113" s="79" t="b">
        <v>1</v>
      </c>
      <c r="AG113" s="79" t="s">
        <v>803</v>
      </c>
      <c r="AH113" s="79"/>
      <c r="AI113" s="85" t="s">
        <v>806</v>
      </c>
      <c r="AJ113" s="79" t="b">
        <v>0</v>
      </c>
      <c r="AK113" s="79">
        <v>4</v>
      </c>
      <c r="AL113" s="85" t="s">
        <v>648</v>
      </c>
      <c r="AM113" s="79" t="s">
        <v>813</v>
      </c>
      <c r="AN113" s="79" t="b">
        <v>0</v>
      </c>
      <c r="AO113" s="85" t="s">
        <v>648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5</v>
      </c>
      <c r="BD113" s="48">
        <v>1</v>
      </c>
      <c r="BE113" s="49">
        <v>3.8461538461538463</v>
      </c>
      <c r="BF113" s="48">
        <v>0</v>
      </c>
      <c r="BG113" s="49">
        <v>0</v>
      </c>
      <c r="BH113" s="48">
        <v>0</v>
      </c>
      <c r="BI113" s="49">
        <v>0</v>
      </c>
      <c r="BJ113" s="48">
        <v>25</v>
      </c>
      <c r="BK113" s="49">
        <v>96.15384615384616</v>
      </c>
      <c r="BL113" s="48">
        <v>26</v>
      </c>
    </row>
    <row r="114" spans="1:64" ht="15">
      <c r="A114" s="64" t="s">
        <v>240</v>
      </c>
      <c r="B114" s="64" t="s">
        <v>240</v>
      </c>
      <c r="C114" s="65" t="s">
        <v>1797</v>
      </c>
      <c r="D114" s="66">
        <v>5</v>
      </c>
      <c r="E114" s="67" t="s">
        <v>136</v>
      </c>
      <c r="F114" s="68">
        <v>28.53333333333333</v>
      </c>
      <c r="G114" s="65"/>
      <c r="H114" s="69"/>
      <c r="I114" s="70"/>
      <c r="J114" s="70"/>
      <c r="K114" s="34" t="s">
        <v>65</v>
      </c>
      <c r="L114" s="77">
        <v>114</v>
      </c>
      <c r="M114" s="77"/>
      <c r="N114" s="72"/>
      <c r="O114" s="79" t="s">
        <v>176</v>
      </c>
      <c r="P114" s="81">
        <v>43513.239166666666</v>
      </c>
      <c r="Q114" s="79" t="s">
        <v>320</v>
      </c>
      <c r="R114" s="79"/>
      <c r="S114" s="79"/>
      <c r="T114" s="79" t="s">
        <v>390</v>
      </c>
      <c r="U114" s="79"/>
      <c r="V114" s="82" t="s">
        <v>480</v>
      </c>
      <c r="W114" s="81">
        <v>43513.239166666666</v>
      </c>
      <c r="X114" s="82" t="s">
        <v>552</v>
      </c>
      <c r="Y114" s="79"/>
      <c r="Z114" s="79"/>
      <c r="AA114" s="85" t="s">
        <v>707</v>
      </c>
      <c r="AB114" s="79"/>
      <c r="AC114" s="79" t="b">
        <v>0</v>
      </c>
      <c r="AD114" s="79">
        <v>15</v>
      </c>
      <c r="AE114" s="85" t="s">
        <v>793</v>
      </c>
      <c r="AF114" s="79" t="b">
        <v>0</v>
      </c>
      <c r="AG114" s="79" t="s">
        <v>803</v>
      </c>
      <c r="AH114" s="79"/>
      <c r="AI114" s="85" t="s">
        <v>793</v>
      </c>
      <c r="AJ114" s="79" t="b">
        <v>0</v>
      </c>
      <c r="AK114" s="79">
        <v>4</v>
      </c>
      <c r="AL114" s="85" t="s">
        <v>793</v>
      </c>
      <c r="AM114" s="79" t="s">
        <v>821</v>
      </c>
      <c r="AN114" s="79" t="b">
        <v>0</v>
      </c>
      <c r="AO114" s="85" t="s">
        <v>707</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6</v>
      </c>
      <c r="BC114" s="78" t="str">
        <f>REPLACE(INDEX(GroupVertices[Group],MATCH(Edges[[#This Row],[Vertex 2]],GroupVertices[Vertex],0)),1,1,"")</f>
        <v>6</v>
      </c>
      <c r="BD114" s="48">
        <v>1</v>
      </c>
      <c r="BE114" s="49">
        <v>4.166666666666667</v>
      </c>
      <c r="BF114" s="48">
        <v>0</v>
      </c>
      <c r="BG114" s="49">
        <v>0</v>
      </c>
      <c r="BH114" s="48">
        <v>0</v>
      </c>
      <c r="BI114" s="49">
        <v>0</v>
      </c>
      <c r="BJ114" s="48">
        <v>23</v>
      </c>
      <c r="BK114" s="49">
        <v>95.83333333333333</v>
      </c>
      <c r="BL114" s="48">
        <v>24</v>
      </c>
    </row>
    <row r="115" spans="1:64" ht="15">
      <c r="A115" s="64" t="s">
        <v>240</v>
      </c>
      <c r="B115" s="64" t="s">
        <v>240</v>
      </c>
      <c r="C115" s="65" t="s">
        <v>1797</v>
      </c>
      <c r="D115" s="66">
        <v>5</v>
      </c>
      <c r="E115" s="67" t="s">
        <v>136</v>
      </c>
      <c r="F115" s="68">
        <v>28.53333333333333</v>
      </c>
      <c r="G115" s="65"/>
      <c r="H115" s="69"/>
      <c r="I115" s="70"/>
      <c r="J115" s="70"/>
      <c r="K115" s="34" t="s">
        <v>65</v>
      </c>
      <c r="L115" s="77">
        <v>115</v>
      </c>
      <c r="M115" s="77"/>
      <c r="N115" s="72"/>
      <c r="O115" s="79" t="s">
        <v>176</v>
      </c>
      <c r="P115" s="81">
        <v>43513.91625</v>
      </c>
      <c r="Q115" s="79" t="s">
        <v>321</v>
      </c>
      <c r="R115" s="79"/>
      <c r="S115" s="79"/>
      <c r="T115" s="79" t="s">
        <v>398</v>
      </c>
      <c r="U115" s="82" t="s">
        <v>440</v>
      </c>
      <c r="V115" s="82" t="s">
        <v>440</v>
      </c>
      <c r="W115" s="81">
        <v>43513.91625</v>
      </c>
      <c r="X115" s="82" t="s">
        <v>553</v>
      </c>
      <c r="Y115" s="79"/>
      <c r="Z115" s="79"/>
      <c r="AA115" s="85" t="s">
        <v>708</v>
      </c>
      <c r="AB115" s="79"/>
      <c r="AC115" s="79" t="b">
        <v>0</v>
      </c>
      <c r="AD115" s="79">
        <v>32</v>
      </c>
      <c r="AE115" s="85" t="s">
        <v>793</v>
      </c>
      <c r="AF115" s="79" t="b">
        <v>0</v>
      </c>
      <c r="AG115" s="79" t="s">
        <v>803</v>
      </c>
      <c r="AH115" s="79"/>
      <c r="AI115" s="85" t="s">
        <v>793</v>
      </c>
      <c r="AJ115" s="79" t="b">
        <v>0</v>
      </c>
      <c r="AK115" s="79">
        <v>0</v>
      </c>
      <c r="AL115" s="85" t="s">
        <v>793</v>
      </c>
      <c r="AM115" s="79" t="s">
        <v>821</v>
      </c>
      <c r="AN115" s="79" t="b">
        <v>0</v>
      </c>
      <c r="AO115" s="85" t="s">
        <v>708</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6</v>
      </c>
      <c r="BC115" s="78" t="str">
        <f>REPLACE(INDEX(GroupVertices[Group],MATCH(Edges[[#This Row],[Vertex 2]],GroupVertices[Vertex],0)),1,1,"")</f>
        <v>6</v>
      </c>
      <c r="BD115" s="48">
        <v>1</v>
      </c>
      <c r="BE115" s="49">
        <v>6.666666666666667</v>
      </c>
      <c r="BF115" s="48">
        <v>0</v>
      </c>
      <c r="BG115" s="49">
        <v>0</v>
      </c>
      <c r="BH115" s="48">
        <v>0</v>
      </c>
      <c r="BI115" s="49">
        <v>0</v>
      </c>
      <c r="BJ115" s="48">
        <v>14</v>
      </c>
      <c r="BK115" s="49">
        <v>93.33333333333333</v>
      </c>
      <c r="BL115" s="48">
        <v>15</v>
      </c>
    </row>
    <row r="116" spans="1:64" ht="15">
      <c r="A116" s="64" t="s">
        <v>240</v>
      </c>
      <c r="B116" s="64" t="s">
        <v>240</v>
      </c>
      <c r="C116" s="65" t="s">
        <v>1797</v>
      </c>
      <c r="D116" s="66">
        <v>5</v>
      </c>
      <c r="E116" s="67" t="s">
        <v>136</v>
      </c>
      <c r="F116" s="68">
        <v>28.53333333333333</v>
      </c>
      <c r="G116" s="65"/>
      <c r="H116" s="69"/>
      <c r="I116" s="70"/>
      <c r="J116" s="70"/>
      <c r="K116" s="34" t="s">
        <v>65</v>
      </c>
      <c r="L116" s="77">
        <v>116</v>
      </c>
      <c r="M116" s="77"/>
      <c r="N116" s="72"/>
      <c r="O116" s="79" t="s">
        <v>176</v>
      </c>
      <c r="P116" s="81">
        <v>43514.82178240741</v>
      </c>
      <c r="Q116" s="79" t="s">
        <v>322</v>
      </c>
      <c r="R116" s="79"/>
      <c r="S116" s="79"/>
      <c r="T116" s="79" t="s">
        <v>391</v>
      </c>
      <c r="U116" s="79"/>
      <c r="V116" s="82" t="s">
        <v>480</v>
      </c>
      <c r="W116" s="81">
        <v>43514.82178240741</v>
      </c>
      <c r="X116" s="82" t="s">
        <v>554</v>
      </c>
      <c r="Y116" s="79"/>
      <c r="Z116" s="79"/>
      <c r="AA116" s="85" t="s">
        <v>709</v>
      </c>
      <c r="AB116" s="79"/>
      <c r="AC116" s="79" t="b">
        <v>0</v>
      </c>
      <c r="AD116" s="79">
        <v>2</v>
      </c>
      <c r="AE116" s="85" t="s">
        <v>793</v>
      </c>
      <c r="AF116" s="79" t="b">
        <v>0</v>
      </c>
      <c r="AG116" s="79" t="s">
        <v>803</v>
      </c>
      <c r="AH116" s="79"/>
      <c r="AI116" s="85" t="s">
        <v>793</v>
      </c>
      <c r="AJ116" s="79" t="b">
        <v>0</v>
      </c>
      <c r="AK116" s="79">
        <v>1</v>
      </c>
      <c r="AL116" s="85" t="s">
        <v>793</v>
      </c>
      <c r="AM116" s="79" t="s">
        <v>812</v>
      </c>
      <c r="AN116" s="79" t="b">
        <v>0</v>
      </c>
      <c r="AO116" s="85" t="s">
        <v>709</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6</v>
      </c>
      <c r="BC116" s="78" t="str">
        <f>REPLACE(INDEX(GroupVertices[Group],MATCH(Edges[[#This Row],[Vertex 2]],GroupVertices[Vertex],0)),1,1,"")</f>
        <v>6</v>
      </c>
      <c r="BD116" s="48">
        <v>1</v>
      </c>
      <c r="BE116" s="49">
        <v>14.285714285714286</v>
      </c>
      <c r="BF116" s="48">
        <v>0</v>
      </c>
      <c r="BG116" s="49">
        <v>0</v>
      </c>
      <c r="BH116" s="48">
        <v>0</v>
      </c>
      <c r="BI116" s="49">
        <v>0</v>
      </c>
      <c r="BJ116" s="48">
        <v>6</v>
      </c>
      <c r="BK116" s="49">
        <v>85.71428571428571</v>
      </c>
      <c r="BL116" s="48">
        <v>7</v>
      </c>
    </row>
    <row r="117" spans="1:64" ht="15">
      <c r="A117" s="64" t="s">
        <v>240</v>
      </c>
      <c r="B117" s="64" t="s">
        <v>243</v>
      </c>
      <c r="C117" s="65" t="s">
        <v>1795</v>
      </c>
      <c r="D117" s="66">
        <v>3</v>
      </c>
      <c r="E117" s="67" t="s">
        <v>132</v>
      </c>
      <c r="F117" s="68">
        <v>32</v>
      </c>
      <c r="G117" s="65"/>
      <c r="H117" s="69"/>
      <c r="I117" s="70"/>
      <c r="J117" s="70"/>
      <c r="K117" s="34" t="s">
        <v>65</v>
      </c>
      <c r="L117" s="77">
        <v>117</v>
      </c>
      <c r="M117" s="77"/>
      <c r="N117" s="72"/>
      <c r="O117" s="79" t="s">
        <v>266</v>
      </c>
      <c r="P117" s="81">
        <v>43514.829039351855</v>
      </c>
      <c r="Q117" s="79" t="s">
        <v>323</v>
      </c>
      <c r="R117" s="79"/>
      <c r="S117" s="79"/>
      <c r="T117" s="79" t="s">
        <v>391</v>
      </c>
      <c r="U117" s="82" t="s">
        <v>441</v>
      </c>
      <c r="V117" s="82" t="s">
        <v>441</v>
      </c>
      <c r="W117" s="81">
        <v>43514.829039351855</v>
      </c>
      <c r="X117" s="82" t="s">
        <v>555</v>
      </c>
      <c r="Y117" s="79"/>
      <c r="Z117" s="79"/>
      <c r="AA117" s="85" t="s">
        <v>710</v>
      </c>
      <c r="AB117" s="79"/>
      <c r="AC117" s="79" t="b">
        <v>0</v>
      </c>
      <c r="AD117" s="79">
        <v>8</v>
      </c>
      <c r="AE117" s="85" t="s">
        <v>793</v>
      </c>
      <c r="AF117" s="79" t="b">
        <v>0</v>
      </c>
      <c r="AG117" s="79" t="s">
        <v>803</v>
      </c>
      <c r="AH117" s="79"/>
      <c r="AI117" s="85" t="s">
        <v>793</v>
      </c>
      <c r="AJ117" s="79" t="b">
        <v>0</v>
      </c>
      <c r="AK117" s="79">
        <v>1</v>
      </c>
      <c r="AL117" s="85" t="s">
        <v>793</v>
      </c>
      <c r="AM117" s="79" t="s">
        <v>821</v>
      </c>
      <c r="AN117" s="79" t="b">
        <v>0</v>
      </c>
      <c r="AO117" s="85" t="s">
        <v>710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3</v>
      </c>
      <c r="BD117" s="48"/>
      <c r="BE117" s="49"/>
      <c r="BF117" s="48"/>
      <c r="BG117" s="49"/>
      <c r="BH117" s="48"/>
      <c r="BI117" s="49"/>
      <c r="BJ117" s="48"/>
      <c r="BK117" s="49"/>
      <c r="BL117" s="48"/>
    </row>
    <row r="118" spans="1:64" ht="15">
      <c r="A118" s="64" t="s">
        <v>240</v>
      </c>
      <c r="B118" s="64" t="s">
        <v>255</v>
      </c>
      <c r="C118" s="65" t="s">
        <v>1795</v>
      </c>
      <c r="D118" s="66">
        <v>3</v>
      </c>
      <c r="E118" s="67" t="s">
        <v>132</v>
      </c>
      <c r="F118" s="68">
        <v>32</v>
      </c>
      <c r="G118" s="65"/>
      <c r="H118" s="69"/>
      <c r="I118" s="70"/>
      <c r="J118" s="70"/>
      <c r="K118" s="34" t="s">
        <v>65</v>
      </c>
      <c r="L118" s="77">
        <v>118</v>
      </c>
      <c r="M118" s="77"/>
      <c r="N118" s="72"/>
      <c r="O118" s="79" t="s">
        <v>266</v>
      </c>
      <c r="P118" s="81">
        <v>43514.829039351855</v>
      </c>
      <c r="Q118" s="79" t="s">
        <v>323</v>
      </c>
      <c r="R118" s="79"/>
      <c r="S118" s="79"/>
      <c r="T118" s="79" t="s">
        <v>391</v>
      </c>
      <c r="U118" s="82" t="s">
        <v>441</v>
      </c>
      <c r="V118" s="82" t="s">
        <v>441</v>
      </c>
      <c r="W118" s="81">
        <v>43514.829039351855</v>
      </c>
      <c r="X118" s="82" t="s">
        <v>555</v>
      </c>
      <c r="Y118" s="79"/>
      <c r="Z118" s="79"/>
      <c r="AA118" s="85" t="s">
        <v>710</v>
      </c>
      <c r="AB118" s="79"/>
      <c r="AC118" s="79" t="b">
        <v>0</v>
      </c>
      <c r="AD118" s="79">
        <v>8</v>
      </c>
      <c r="AE118" s="85" t="s">
        <v>793</v>
      </c>
      <c r="AF118" s="79" t="b">
        <v>0</v>
      </c>
      <c r="AG118" s="79" t="s">
        <v>803</v>
      </c>
      <c r="AH118" s="79"/>
      <c r="AI118" s="85" t="s">
        <v>793</v>
      </c>
      <c r="AJ118" s="79" t="b">
        <v>0</v>
      </c>
      <c r="AK118" s="79">
        <v>1</v>
      </c>
      <c r="AL118" s="85" t="s">
        <v>793</v>
      </c>
      <c r="AM118" s="79" t="s">
        <v>821</v>
      </c>
      <c r="AN118" s="79" t="b">
        <v>0</v>
      </c>
      <c r="AO118" s="85" t="s">
        <v>710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1</v>
      </c>
      <c r="BD118" s="48">
        <v>0</v>
      </c>
      <c r="BE118" s="49">
        <v>0</v>
      </c>
      <c r="BF118" s="48">
        <v>0</v>
      </c>
      <c r="BG118" s="49">
        <v>0</v>
      </c>
      <c r="BH118" s="48">
        <v>0</v>
      </c>
      <c r="BI118" s="49">
        <v>0</v>
      </c>
      <c r="BJ118" s="48">
        <v>7</v>
      </c>
      <c r="BK118" s="49">
        <v>100</v>
      </c>
      <c r="BL118" s="48">
        <v>7</v>
      </c>
    </row>
    <row r="119" spans="1:64" ht="15">
      <c r="A119" s="64" t="s">
        <v>240</v>
      </c>
      <c r="B119" s="64" t="s">
        <v>249</v>
      </c>
      <c r="C119" s="65" t="s">
        <v>1795</v>
      </c>
      <c r="D119" s="66">
        <v>3</v>
      </c>
      <c r="E119" s="67" t="s">
        <v>132</v>
      </c>
      <c r="F119" s="68">
        <v>32</v>
      </c>
      <c r="G119" s="65"/>
      <c r="H119" s="69"/>
      <c r="I119" s="70"/>
      <c r="J119" s="70"/>
      <c r="K119" s="34" t="s">
        <v>66</v>
      </c>
      <c r="L119" s="77">
        <v>119</v>
      </c>
      <c r="M119" s="77"/>
      <c r="N119" s="72"/>
      <c r="O119" s="79" t="s">
        <v>267</v>
      </c>
      <c r="P119" s="81">
        <v>43514.85599537037</v>
      </c>
      <c r="Q119" s="79" t="s">
        <v>324</v>
      </c>
      <c r="R119" s="79"/>
      <c r="S119" s="79"/>
      <c r="T119" s="79" t="s">
        <v>398</v>
      </c>
      <c r="U119" s="79"/>
      <c r="V119" s="82" t="s">
        <v>480</v>
      </c>
      <c r="W119" s="81">
        <v>43514.85599537037</v>
      </c>
      <c r="X119" s="82" t="s">
        <v>556</v>
      </c>
      <c r="Y119" s="79"/>
      <c r="Z119" s="79"/>
      <c r="AA119" s="85" t="s">
        <v>711</v>
      </c>
      <c r="AB119" s="79"/>
      <c r="AC119" s="79" t="b">
        <v>0</v>
      </c>
      <c r="AD119" s="79">
        <v>4</v>
      </c>
      <c r="AE119" s="85" t="s">
        <v>801</v>
      </c>
      <c r="AF119" s="79" t="b">
        <v>0</v>
      </c>
      <c r="AG119" s="79" t="s">
        <v>803</v>
      </c>
      <c r="AH119" s="79"/>
      <c r="AI119" s="85" t="s">
        <v>793</v>
      </c>
      <c r="AJ119" s="79" t="b">
        <v>0</v>
      </c>
      <c r="AK119" s="79">
        <v>2</v>
      </c>
      <c r="AL119" s="85" t="s">
        <v>793</v>
      </c>
      <c r="AM119" s="79" t="s">
        <v>821</v>
      </c>
      <c r="AN119" s="79" t="b">
        <v>0</v>
      </c>
      <c r="AO119" s="85" t="s">
        <v>711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1</v>
      </c>
      <c r="BD119" s="48">
        <v>0</v>
      </c>
      <c r="BE119" s="49">
        <v>0</v>
      </c>
      <c r="BF119" s="48">
        <v>0</v>
      </c>
      <c r="BG119" s="49">
        <v>0</v>
      </c>
      <c r="BH119" s="48">
        <v>0</v>
      </c>
      <c r="BI119" s="49">
        <v>0</v>
      </c>
      <c r="BJ119" s="48">
        <v>11</v>
      </c>
      <c r="BK119" s="49">
        <v>100</v>
      </c>
      <c r="BL119" s="48">
        <v>11</v>
      </c>
    </row>
    <row r="120" spans="1:64" ht="15">
      <c r="A120" s="64" t="s">
        <v>240</v>
      </c>
      <c r="B120" s="64" t="s">
        <v>256</v>
      </c>
      <c r="C120" s="65" t="s">
        <v>1795</v>
      </c>
      <c r="D120" s="66">
        <v>3</v>
      </c>
      <c r="E120" s="67" t="s">
        <v>132</v>
      </c>
      <c r="F120" s="68">
        <v>32</v>
      </c>
      <c r="G120" s="65"/>
      <c r="H120" s="69"/>
      <c r="I120" s="70"/>
      <c r="J120" s="70"/>
      <c r="K120" s="34" t="s">
        <v>65</v>
      </c>
      <c r="L120" s="77">
        <v>120</v>
      </c>
      <c r="M120" s="77"/>
      <c r="N120" s="72"/>
      <c r="O120" s="79" t="s">
        <v>266</v>
      </c>
      <c r="P120" s="81">
        <v>43515.181238425925</v>
      </c>
      <c r="Q120" s="79" t="s">
        <v>297</v>
      </c>
      <c r="R120" s="79"/>
      <c r="S120" s="79"/>
      <c r="T120" s="79" t="s">
        <v>391</v>
      </c>
      <c r="U120" s="82" t="s">
        <v>430</v>
      </c>
      <c r="V120" s="82" t="s">
        <v>430</v>
      </c>
      <c r="W120" s="81">
        <v>43515.181238425925</v>
      </c>
      <c r="X120" s="82" t="s">
        <v>557</v>
      </c>
      <c r="Y120" s="79"/>
      <c r="Z120" s="79"/>
      <c r="AA120" s="85" t="s">
        <v>712</v>
      </c>
      <c r="AB120" s="79"/>
      <c r="AC120" s="79" t="b">
        <v>0</v>
      </c>
      <c r="AD120" s="79">
        <v>0</v>
      </c>
      <c r="AE120" s="85" t="s">
        <v>793</v>
      </c>
      <c r="AF120" s="79" t="b">
        <v>0</v>
      </c>
      <c r="AG120" s="79" t="s">
        <v>803</v>
      </c>
      <c r="AH120" s="79"/>
      <c r="AI120" s="85" t="s">
        <v>793</v>
      </c>
      <c r="AJ120" s="79" t="b">
        <v>0</v>
      </c>
      <c r="AK120" s="79">
        <v>4</v>
      </c>
      <c r="AL120" s="85" t="s">
        <v>785</v>
      </c>
      <c r="AM120" s="79" t="s">
        <v>821</v>
      </c>
      <c r="AN120" s="79" t="b">
        <v>0</v>
      </c>
      <c r="AO120" s="85" t="s">
        <v>785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3</v>
      </c>
      <c r="BD120" s="48">
        <v>0</v>
      </c>
      <c r="BE120" s="49">
        <v>0</v>
      </c>
      <c r="BF120" s="48">
        <v>0</v>
      </c>
      <c r="BG120" s="49">
        <v>0</v>
      </c>
      <c r="BH120" s="48">
        <v>0</v>
      </c>
      <c r="BI120" s="49">
        <v>0</v>
      </c>
      <c r="BJ120" s="48">
        <v>6</v>
      </c>
      <c r="BK120" s="49">
        <v>100</v>
      </c>
      <c r="BL120" s="48">
        <v>6</v>
      </c>
    </row>
    <row r="121" spans="1:64" ht="15">
      <c r="A121" s="64" t="s">
        <v>240</v>
      </c>
      <c r="B121" s="64" t="s">
        <v>241</v>
      </c>
      <c r="C121" s="65" t="s">
        <v>1795</v>
      </c>
      <c r="D121" s="66">
        <v>3</v>
      </c>
      <c r="E121" s="67" t="s">
        <v>132</v>
      </c>
      <c r="F121" s="68">
        <v>32</v>
      </c>
      <c r="G121" s="65"/>
      <c r="H121" s="69"/>
      <c r="I121" s="70"/>
      <c r="J121" s="70"/>
      <c r="K121" s="34" t="s">
        <v>66</v>
      </c>
      <c r="L121" s="77">
        <v>121</v>
      </c>
      <c r="M121" s="77"/>
      <c r="N121" s="72"/>
      <c r="O121" s="79" t="s">
        <v>266</v>
      </c>
      <c r="P121" s="81">
        <v>43515.181238425925</v>
      </c>
      <c r="Q121" s="79" t="s">
        <v>297</v>
      </c>
      <c r="R121" s="79"/>
      <c r="S121" s="79"/>
      <c r="T121" s="79" t="s">
        <v>391</v>
      </c>
      <c r="U121" s="82" t="s">
        <v>430</v>
      </c>
      <c r="V121" s="82" t="s">
        <v>430</v>
      </c>
      <c r="W121" s="81">
        <v>43515.181238425925</v>
      </c>
      <c r="X121" s="82" t="s">
        <v>557</v>
      </c>
      <c r="Y121" s="79"/>
      <c r="Z121" s="79"/>
      <c r="AA121" s="85" t="s">
        <v>712</v>
      </c>
      <c r="AB121" s="79"/>
      <c r="AC121" s="79" t="b">
        <v>0</v>
      </c>
      <c r="AD121" s="79">
        <v>0</v>
      </c>
      <c r="AE121" s="85" t="s">
        <v>793</v>
      </c>
      <c r="AF121" s="79" t="b">
        <v>0</v>
      </c>
      <c r="AG121" s="79" t="s">
        <v>803</v>
      </c>
      <c r="AH121" s="79"/>
      <c r="AI121" s="85" t="s">
        <v>793</v>
      </c>
      <c r="AJ121" s="79" t="b">
        <v>0</v>
      </c>
      <c r="AK121" s="79">
        <v>4</v>
      </c>
      <c r="AL121" s="85" t="s">
        <v>785</v>
      </c>
      <c r="AM121" s="79" t="s">
        <v>821</v>
      </c>
      <c r="AN121" s="79" t="b">
        <v>0</v>
      </c>
      <c r="AO121" s="85" t="s">
        <v>785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2</v>
      </c>
      <c r="BD121" s="48"/>
      <c r="BE121" s="49"/>
      <c r="BF121" s="48"/>
      <c r="BG121" s="49"/>
      <c r="BH121" s="48"/>
      <c r="BI121" s="49"/>
      <c r="BJ121" s="48"/>
      <c r="BK121" s="49"/>
      <c r="BL121" s="48"/>
    </row>
    <row r="122" spans="1:64" ht="15">
      <c r="A122" s="64" t="s">
        <v>241</v>
      </c>
      <c r="B122" s="64" t="s">
        <v>240</v>
      </c>
      <c r="C122" s="65" t="s">
        <v>1798</v>
      </c>
      <c r="D122" s="66">
        <v>6</v>
      </c>
      <c r="E122" s="67" t="s">
        <v>136</v>
      </c>
      <c r="F122" s="68">
        <v>26.8</v>
      </c>
      <c r="G122" s="65"/>
      <c r="H122" s="69"/>
      <c r="I122" s="70"/>
      <c r="J122" s="70"/>
      <c r="K122" s="34" t="s">
        <v>66</v>
      </c>
      <c r="L122" s="77">
        <v>122</v>
      </c>
      <c r="M122" s="77"/>
      <c r="N122" s="72"/>
      <c r="O122" s="79" t="s">
        <v>266</v>
      </c>
      <c r="P122" s="81">
        <v>43514.99122685185</v>
      </c>
      <c r="Q122" s="79" t="s">
        <v>280</v>
      </c>
      <c r="R122" s="79"/>
      <c r="S122" s="79"/>
      <c r="T122" s="79" t="s">
        <v>398</v>
      </c>
      <c r="U122" s="82" t="s">
        <v>415</v>
      </c>
      <c r="V122" s="82" t="s">
        <v>415</v>
      </c>
      <c r="W122" s="81">
        <v>43514.99122685185</v>
      </c>
      <c r="X122" s="82" t="s">
        <v>522</v>
      </c>
      <c r="Y122" s="79"/>
      <c r="Z122" s="79"/>
      <c r="AA122" s="85" t="s">
        <v>677</v>
      </c>
      <c r="AB122" s="79"/>
      <c r="AC122" s="79" t="b">
        <v>0</v>
      </c>
      <c r="AD122" s="79">
        <v>0</v>
      </c>
      <c r="AE122" s="85" t="s">
        <v>793</v>
      </c>
      <c r="AF122" s="79" t="b">
        <v>0</v>
      </c>
      <c r="AG122" s="79" t="s">
        <v>803</v>
      </c>
      <c r="AH122" s="79"/>
      <c r="AI122" s="85" t="s">
        <v>793</v>
      </c>
      <c r="AJ122" s="79" t="b">
        <v>0</v>
      </c>
      <c r="AK122" s="79">
        <v>2</v>
      </c>
      <c r="AL122" s="85" t="s">
        <v>676</v>
      </c>
      <c r="AM122" s="79" t="s">
        <v>813</v>
      </c>
      <c r="AN122" s="79" t="b">
        <v>0</v>
      </c>
      <c r="AO122" s="85" t="s">
        <v>676</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6</v>
      </c>
      <c r="BD122" s="48"/>
      <c r="BE122" s="49"/>
      <c r="BF122" s="48"/>
      <c r="BG122" s="49"/>
      <c r="BH122" s="48"/>
      <c r="BI122" s="49"/>
      <c r="BJ122" s="48"/>
      <c r="BK122" s="49"/>
      <c r="BL122" s="48"/>
    </row>
    <row r="123" spans="1:64" ht="15">
      <c r="A123" s="64" t="s">
        <v>241</v>
      </c>
      <c r="B123" s="64" t="s">
        <v>240</v>
      </c>
      <c r="C123" s="65" t="s">
        <v>1798</v>
      </c>
      <c r="D123" s="66">
        <v>6</v>
      </c>
      <c r="E123" s="67" t="s">
        <v>136</v>
      </c>
      <c r="F123" s="68">
        <v>26.8</v>
      </c>
      <c r="G123" s="65"/>
      <c r="H123" s="69"/>
      <c r="I123" s="70"/>
      <c r="J123" s="70"/>
      <c r="K123" s="34" t="s">
        <v>66</v>
      </c>
      <c r="L123" s="77">
        <v>123</v>
      </c>
      <c r="M123" s="77"/>
      <c r="N123" s="72"/>
      <c r="O123" s="79" t="s">
        <v>266</v>
      </c>
      <c r="P123" s="81">
        <v>43514.99199074074</v>
      </c>
      <c r="Q123" s="79" t="s">
        <v>300</v>
      </c>
      <c r="R123" s="79"/>
      <c r="S123" s="79"/>
      <c r="T123" s="79" t="s">
        <v>391</v>
      </c>
      <c r="U123" s="82" t="s">
        <v>431</v>
      </c>
      <c r="V123" s="82" t="s">
        <v>431</v>
      </c>
      <c r="W123" s="81">
        <v>43514.99199074074</v>
      </c>
      <c r="X123" s="82" t="s">
        <v>523</v>
      </c>
      <c r="Y123" s="79"/>
      <c r="Z123" s="79"/>
      <c r="AA123" s="85" t="s">
        <v>678</v>
      </c>
      <c r="AB123" s="79"/>
      <c r="AC123" s="79" t="b">
        <v>0</v>
      </c>
      <c r="AD123" s="79">
        <v>0</v>
      </c>
      <c r="AE123" s="85" t="s">
        <v>793</v>
      </c>
      <c r="AF123" s="79" t="b">
        <v>0</v>
      </c>
      <c r="AG123" s="79" t="s">
        <v>803</v>
      </c>
      <c r="AH123" s="79"/>
      <c r="AI123" s="85" t="s">
        <v>793</v>
      </c>
      <c r="AJ123" s="79" t="b">
        <v>0</v>
      </c>
      <c r="AK123" s="79">
        <v>1</v>
      </c>
      <c r="AL123" s="85" t="s">
        <v>675</v>
      </c>
      <c r="AM123" s="79" t="s">
        <v>813</v>
      </c>
      <c r="AN123" s="79" t="b">
        <v>0</v>
      </c>
      <c r="AO123" s="85" t="s">
        <v>675</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6</v>
      </c>
      <c r="BD123" s="48"/>
      <c r="BE123" s="49"/>
      <c r="BF123" s="48"/>
      <c r="BG123" s="49"/>
      <c r="BH123" s="48"/>
      <c r="BI123" s="49"/>
      <c r="BJ123" s="48"/>
      <c r="BK123" s="49"/>
      <c r="BL123" s="48"/>
    </row>
    <row r="124" spans="1:64" ht="15">
      <c r="A124" s="64" t="s">
        <v>241</v>
      </c>
      <c r="B124" s="64" t="s">
        <v>240</v>
      </c>
      <c r="C124" s="65" t="s">
        <v>1798</v>
      </c>
      <c r="D124" s="66">
        <v>6</v>
      </c>
      <c r="E124" s="67" t="s">
        <v>136</v>
      </c>
      <c r="F124" s="68">
        <v>26.8</v>
      </c>
      <c r="G124" s="65"/>
      <c r="H124" s="69"/>
      <c r="I124" s="70"/>
      <c r="J124" s="70"/>
      <c r="K124" s="34" t="s">
        <v>66</v>
      </c>
      <c r="L124" s="77">
        <v>124</v>
      </c>
      <c r="M124" s="77"/>
      <c r="N124" s="72"/>
      <c r="O124" s="79" t="s">
        <v>266</v>
      </c>
      <c r="P124" s="81">
        <v>43514.99232638889</v>
      </c>
      <c r="Q124" s="79" t="s">
        <v>325</v>
      </c>
      <c r="R124" s="79"/>
      <c r="S124" s="79"/>
      <c r="T124" s="79" t="s">
        <v>398</v>
      </c>
      <c r="U124" s="79"/>
      <c r="V124" s="82" t="s">
        <v>472</v>
      </c>
      <c r="W124" s="81">
        <v>43514.99232638889</v>
      </c>
      <c r="X124" s="82" t="s">
        <v>558</v>
      </c>
      <c r="Y124" s="79"/>
      <c r="Z124" s="79"/>
      <c r="AA124" s="85" t="s">
        <v>713</v>
      </c>
      <c r="AB124" s="79"/>
      <c r="AC124" s="79" t="b">
        <v>0</v>
      </c>
      <c r="AD124" s="79">
        <v>0</v>
      </c>
      <c r="AE124" s="85" t="s">
        <v>793</v>
      </c>
      <c r="AF124" s="79" t="b">
        <v>0</v>
      </c>
      <c r="AG124" s="79" t="s">
        <v>803</v>
      </c>
      <c r="AH124" s="79"/>
      <c r="AI124" s="85" t="s">
        <v>793</v>
      </c>
      <c r="AJ124" s="79" t="b">
        <v>0</v>
      </c>
      <c r="AK124" s="79">
        <v>2</v>
      </c>
      <c r="AL124" s="85" t="s">
        <v>711</v>
      </c>
      <c r="AM124" s="79" t="s">
        <v>813</v>
      </c>
      <c r="AN124" s="79" t="b">
        <v>0</v>
      </c>
      <c r="AO124" s="85" t="s">
        <v>711</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2</v>
      </c>
      <c r="BC124" s="78" t="str">
        <f>REPLACE(INDEX(GroupVertices[Group],MATCH(Edges[[#This Row],[Vertex 2]],GroupVertices[Vertex],0)),1,1,"")</f>
        <v>6</v>
      </c>
      <c r="BD124" s="48"/>
      <c r="BE124" s="49"/>
      <c r="BF124" s="48"/>
      <c r="BG124" s="49"/>
      <c r="BH124" s="48"/>
      <c r="BI124" s="49"/>
      <c r="BJ124" s="48"/>
      <c r="BK124" s="49"/>
      <c r="BL124" s="48"/>
    </row>
    <row r="125" spans="1:64" ht="15">
      <c r="A125" s="64" t="s">
        <v>241</v>
      </c>
      <c r="B125" s="64" t="s">
        <v>240</v>
      </c>
      <c r="C125" s="65" t="s">
        <v>1798</v>
      </c>
      <c r="D125" s="66">
        <v>6</v>
      </c>
      <c r="E125" s="67" t="s">
        <v>136</v>
      </c>
      <c r="F125" s="68">
        <v>26.8</v>
      </c>
      <c r="G125" s="65"/>
      <c r="H125" s="69"/>
      <c r="I125" s="70"/>
      <c r="J125" s="70"/>
      <c r="K125" s="34" t="s">
        <v>66</v>
      </c>
      <c r="L125" s="77">
        <v>125</v>
      </c>
      <c r="M125" s="77"/>
      <c r="N125" s="72"/>
      <c r="O125" s="79" t="s">
        <v>266</v>
      </c>
      <c r="P125" s="81">
        <v>43514.99260416667</v>
      </c>
      <c r="Q125" s="79" t="s">
        <v>326</v>
      </c>
      <c r="R125" s="79"/>
      <c r="S125" s="79"/>
      <c r="T125" s="79" t="s">
        <v>391</v>
      </c>
      <c r="U125" s="82" t="s">
        <v>441</v>
      </c>
      <c r="V125" s="82" t="s">
        <v>441</v>
      </c>
      <c r="W125" s="81">
        <v>43514.99260416667</v>
      </c>
      <c r="X125" s="82" t="s">
        <v>559</v>
      </c>
      <c r="Y125" s="79"/>
      <c r="Z125" s="79"/>
      <c r="AA125" s="85" t="s">
        <v>714</v>
      </c>
      <c r="AB125" s="79"/>
      <c r="AC125" s="79" t="b">
        <v>0</v>
      </c>
      <c r="AD125" s="79">
        <v>0</v>
      </c>
      <c r="AE125" s="85" t="s">
        <v>793</v>
      </c>
      <c r="AF125" s="79" t="b">
        <v>0</v>
      </c>
      <c r="AG125" s="79" t="s">
        <v>803</v>
      </c>
      <c r="AH125" s="79"/>
      <c r="AI125" s="85" t="s">
        <v>793</v>
      </c>
      <c r="AJ125" s="79" t="b">
        <v>0</v>
      </c>
      <c r="AK125" s="79">
        <v>1</v>
      </c>
      <c r="AL125" s="85" t="s">
        <v>710</v>
      </c>
      <c r="AM125" s="79" t="s">
        <v>813</v>
      </c>
      <c r="AN125" s="79" t="b">
        <v>0</v>
      </c>
      <c r="AO125" s="85" t="s">
        <v>710</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2</v>
      </c>
      <c r="BC125" s="78" t="str">
        <f>REPLACE(INDEX(GroupVertices[Group],MATCH(Edges[[#This Row],[Vertex 2]],GroupVertices[Vertex],0)),1,1,"")</f>
        <v>6</v>
      </c>
      <c r="BD125" s="48"/>
      <c r="BE125" s="49"/>
      <c r="BF125" s="48"/>
      <c r="BG125" s="49"/>
      <c r="BH125" s="48"/>
      <c r="BI125" s="49"/>
      <c r="BJ125" s="48"/>
      <c r="BK125" s="49"/>
      <c r="BL125" s="48"/>
    </row>
    <row r="126" spans="1:64" ht="15">
      <c r="A126" s="64" t="s">
        <v>249</v>
      </c>
      <c r="B126" s="64" t="s">
        <v>240</v>
      </c>
      <c r="C126" s="65" t="s">
        <v>1797</v>
      </c>
      <c r="D126" s="66">
        <v>5</v>
      </c>
      <c r="E126" s="67" t="s">
        <v>136</v>
      </c>
      <c r="F126" s="68">
        <v>28.53333333333333</v>
      </c>
      <c r="G126" s="65"/>
      <c r="H126" s="69"/>
      <c r="I126" s="70"/>
      <c r="J126" s="70"/>
      <c r="K126" s="34" t="s">
        <v>66</v>
      </c>
      <c r="L126" s="77">
        <v>126</v>
      </c>
      <c r="M126" s="77"/>
      <c r="N126" s="72"/>
      <c r="O126" s="79" t="s">
        <v>266</v>
      </c>
      <c r="P126" s="81">
        <v>43513.27521990741</v>
      </c>
      <c r="Q126" s="79" t="s">
        <v>268</v>
      </c>
      <c r="R126" s="79"/>
      <c r="S126" s="79"/>
      <c r="T126" s="79" t="s">
        <v>390</v>
      </c>
      <c r="U126" s="79"/>
      <c r="V126" s="82" t="s">
        <v>478</v>
      </c>
      <c r="W126" s="81">
        <v>43513.27521990741</v>
      </c>
      <c r="X126" s="82" t="s">
        <v>560</v>
      </c>
      <c r="Y126" s="79"/>
      <c r="Z126" s="79"/>
      <c r="AA126" s="85" t="s">
        <v>715</v>
      </c>
      <c r="AB126" s="79"/>
      <c r="AC126" s="79" t="b">
        <v>0</v>
      </c>
      <c r="AD126" s="79">
        <v>0</v>
      </c>
      <c r="AE126" s="85" t="s">
        <v>793</v>
      </c>
      <c r="AF126" s="79" t="b">
        <v>0</v>
      </c>
      <c r="AG126" s="79" t="s">
        <v>803</v>
      </c>
      <c r="AH126" s="79"/>
      <c r="AI126" s="85" t="s">
        <v>793</v>
      </c>
      <c r="AJ126" s="79" t="b">
        <v>0</v>
      </c>
      <c r="AK126" s="79">
        <v>4</v>
      </c>
      <c r="AL126" s="85" t="s">
        <v>707</v>
      </c>
      <c r="AM126" s="79" t="s">
        <v>813</v>
      </c>
      <c r="AN126" s="79" t="b">
        <v>0</v>
      </c>
      <c r="AO126" s="85" t="s">
        <v>707</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6</v>
      </c>
      <c r="BD126" s="48">
        <v>1</v>
      </c>
      <c r="BE126" s="49">
        <v>4.3478260869565215</v>
      </c>
      <c r="BF126" s="48">
        <v>0</v>
      </c>
      <c r="BG126" s="49">
        <v>0</v>
      </c>
      <c r="BH126" s="48">
        <v>0</v>
      </c>
      <c r="BI126" s="49">
        <v>0</v>
      </c>
      <c r="BJ126" s="48">
        <v>22</v>
      </c>
      <c r="BK126" s="49">
        <v>95.65217391304348</v>
      </c>
      <c r="BL126" s="48">
        <v>23</v>
      </c>
    </row>
    <row r="127" spans="1:64" ht="15">
      <c r="A127" s="64" t="s">
        <v>249</v>
      </c>
      <c r="B127" s="64" t="s">
        <v>240</v>
      </c>
      <c r="C127" s="65" t="s">
        <v>1797</v>
      </c>
      <c r="D127" s="66">
        <v>5</v>
      </c>
      <c r="E127" s="67" t="s">
        <v>136</v>
      </c>
      <c r="F127" s="68">
        <v>28.53333333333333</v>
      </c>
      <c r="G127" s="65"/>
      <c r="H127" s="69"/>
      <c r="I127" s="70"/>
      <c r="J127" s="70"/>
      <c r="K127" s="34" t="s">
        <v>66</v>
      </c>
      <c r="L127" s="77">
        <v>127</v>
      </c>
      <c r="M127" s="77"/>
      <c r="N127" s="72"/>
      <c r="O127" s="79" t="s">
        <v>266</v>
      </c>
      <c r="P127" s="81">
        <v>43514.82302083333</v>
      </c>
      <c r="Q127" s="79" t="s">
        <v>327</v>
      </c>
      <c r="R127" s="79"/>
      <c r="S127" s="79"/>
      <c r="T127" s="79" t="s">
        <v>391</v>
      </c>
      <c r="U127" s="79"/>
      <c r="V127" s="82" t="s">
        <v>478</v>
      </c>
      <c r="W127" s="81">
        <v>43514.82302083333</v>
      </c>
      <c r="X127" s="82" t="s">
        <v>561</v>
      </c>
      <c r="Y127" s="79"/>
      <c r="Z127" s="79"/>
      <c r="AA127" s="85" t="s">
        <v>716</v>
      </c>
      <c r="AB127" s="79"/>
      <c r="AC127" s="79" t="b">
        <v>0</v>
      </c>
      <c r="AD127" s="79">
        <v>0</v>
      </c>
      <c r="AE127" s="85" t="s">
        <v>793</v>
      </c>
      <c r="AF127" s="79" t="b">
        <v>0</v>
      </c>
      <c r="AG127" s="79" t="s">
        <v>803</v>
      </c>
      <c r="AH127" s="79"/>
      <c r="AI127" s="85" t="s">
        <v>793</v>
      </c>
      <c r="AJ127" s="79" t="b">
        <v>0</v>
      </c>
      <c r="AK127" s="79">
        <v>1</v>
      </c>
      <c r="AL127" s="85" t="s">
        <v>709</v>
      </c>
      <c r="AM127" s="79" t="s">
        <v>813</v>
      </c>
      <c r="AN127" s="79" t="b">
        <v>0</v>
      </c>
      <c r="AO127" s="85" t="s">
        <v>709</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1</v>
      </c>
      <c r="BC127" s="78" t="str">
        <f>REPLACE(INDEX(GroupVertices[Group],MATCH(Edges[[#This Row],[Vertex 2]],GroupVertices[Vertex],0)),1,1,"")</f>
        <v>6</v>
      </c>
      <c r="BD127" s="48">
        <v>1</v>
      </c>
      <c r="BE127" s="49">
        <v>11.11111111111111</v>
      </c>
      <c r="BF127" s="48">
        <v>0</v>
      </c>
      <c r="BG127" s="49">
        <v>0</v>
      </c>
      <c r="BH127" s="48">
        <v>0</v>
      </c>
      <c r="BI127" s="49">
        <v>0</v>
      </c>
      <c r="BJ127" s="48">
        <v>8</v>
      </c>
      <c r="BK127" s="49">
        <v>88.88888888888889</v>
      </c>
      <c r="BL127" s="48">
        <v>9</v>
      </c>
    </row>
    <row r="128" spans="1:64" ht="15">
      <c r="A128" s="64" t="s">
        <v>249</v>
      </c>
      <c r="B128" s="64" t="s">
        <v>240</v>
      </c>
      <c r="C128" s="65" t="s">
        <v>1797</v>
      </c>
      <c r="D128" s="66">
        <v>5</v>
      </c>
      <c r="E128" s="67" t="s">
        <v>136</v>
      </c>
      <c r="F128" s="68">
        <v>28.53333333333333</v>
      </c>
      <c r="G128" s="65"/>
      <c r="H128" s="69"/>
      <c r="I128" s="70"/>
      <c r="J128" s="70"/>
      <c r="K128" s="34" t="s">
        <v>66</v>
      </c>
      <c r="L128" s="77">
        <v>128</v>
      </c>
      <c r="M128" s="77"/>
      <c r="N128" s="72"/>
      <c r="O128" s="79" t="s">
        <v>266</v>
      </c>
      <c r="P128" s="81">
        <v>43514.88346064815</v>
      </c>
      <c r="Q128" s="79" t="s">
        <v>325</v>
      </c>
      <c r="R128" s="79"/>
      <c r="S128" s="79"/>
      <c r="T128" s="79" t="s">
        <v>398</v>
      </c>
      <c r="U128" s="79"/>
      <c r="V128" s="82" t="s">
        <v>478</v>
      </c>
      <c r="W128" s="81">
        <v>43514.88346064815</v>
      </c>
      <c r="X128" s="82" t="s">
        <v>562</v>
      </c>
      <c r="Y128" s="79"/>
      <c r="Z128" s="79"/>
      <c r="AA128" s="85" t="s">
        <v>717</v>
      </c>
      <c r="AB128" s="79"/>
      <c r="AC128" s="79" t="b">
        <v>0</v>
      </c>
      <c r="AD128" s="79">
        <v>0</v>
      </c>
      <c r="AE128" s="85" t="s">
        <v>793</v>
      </c>
      <c r="AF128" s="79" t="b">
        <v>0</v>
      </c>
      <c r="AG128" s="79" t="s">
        <v>803</v>
      </c>
      <c r="AH128" s="79"/>
      <c r="AI128" s="85" t="s">
        <v>793</v>
      </c>
      <c r="AJ128" s="79" t="b">
        <v>0</v>
      </c>
      <c r="AK128" s="79">
        <v>2</v>
      </c>
      <c r="AL128" s="85" t="s">
        <v>711</v>
      </c>
      <c r="AM128" s="79" t="s">
        <v>813</v>
      </c>
      <c r="AN128" s="79" t="b">
        <v>0</v>
      </c>
      <c r="AO128" s="85" t="s">
        <v>711</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1</v>
      </c>
      <c r="BC128" s="78" t="str">
        <f>REPLACE(INDEX(GroupVertices[Group],MATCH(Edges[[#This Row],[Vertex 2]],GroupVertices[Vertex],0)),1,1,"")</f>
        <v>6</v>
      </c>
      <c r="BD128" s="48">
        <v>0</v>
      </c>
      <c r="BE128" s="49">
        <v>0</v>
      </c>
      <c r="BF128" s="48">
        <v>0</v>
      </c>
      <c r="BG128" s="49">
        <v>0</v>
      </c>
      <c r="BH128" s="48">
        <v>0</v>
      </c>
      <c r="BI128" s="49">
        <v>0</v>
      </c>
      <c r="BJ128" s="48">
        <v>13</v>
      </c>
      <c r="BK128" s="49">
        <v>100</v>
      </c>
      <c r="BL128" s="48">
        <v>13</v>
      </c>
    </row>
    <row r="129" spans="1:64" ht="15">
      <c r="A129" s="64" t="s">
        <v>251</v>
      </c>
      <c r="B129" s="64" t="s">
        <v>245</v>
      </c>
      <c r="C129" s="65" t="s">
        <v>1795</v>
      </c>
      <c r="D129" s="66">
        <v>3</v>
      </c>
      <c r="E129" s="67" t="s">
        <v>132</v>
      </c>
      <c r="F129" s="68">
        <v>32</v>
      </c>
      <c r="G129" s="65"/>
      <c r="H129" s="69"/>
      <c r="I129" s="70"/>
      <c r="J129" s="70"/>
      <c r="K129" s="34" t="s">
        <v>65</v>
      </c>
      <c r="L129" s="77">
        <v>129</v>
      </c>
      <c r="M129" s="77"/>
      <c r="N129" s="72"/>
      <c r="O129" s="79" t="s">
        <v>266</v>
      </c>
      <c r="P129" s="81">
        <v>43514.81559027778</v>
      </c>
      <c r="Q129" s="79" t="s">
        <v>270</v>
      </c>
      <c r="R129" s="79"/>
      <c r="S129" s="79"/>
      <c r="T129" s="79" t="s">
        <v>392</v>
      </c>
      <c r="U129" s="82" t="s">
        <v>413</v>
      </c>
      <c r="V129" s="82" t="s">
        <v>413</v>
      </c>
      <c r="W129" s="81">
        <v>43514.81559027778</v>
      </c>
      <c r="X129" s="82" t="s">
        <v>563</v>
      </c>
      <c r="Y129" s="79"/>
      <c r="Z129" s="79"/>
      <c r="AA129" s="85" t="s">
        <v>718</v>
      </c>
      <c r="AB129" s="79"/>
      <c r="AC129" s="79" t="b">
        <v>0</v>
      </c>
      <c r="AD129" s="79">
        <v>0</v>
      </c>
      <c r="AE129" s="85" t="s">
        <v>793</v>
      </c>
      <c r="AF129" s="79" t="b">
        <v>0</v>
      </c>
      <c r="AG129" s="79" t="s">
        <v>803</v>
      </c>
      <c r="AH129" s="79"/>
      <c r="AI129" s="85" t="s">
        <v>793</v>
      </c>
      <c r="AJ129" s="79" t="b">
        <v>0</v>
      </c>
      <c r="AK129" s="79">
        <v>3</v>
      </c>
      <c r="AL129" s="85" t="s">
        <v>725</v>
      </c>
      <c r="AM129" s="79" t="s">
        <v>813</v>
      </c>
      <c r="AN129" s="79" t="b">
        <v>0</v>
      </c>
      <c r="AO129" s="85" t="s">
        <v>725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241</v>
      </c>
      <c r="B130" s="64" t="s">
        <v>245</v>
      </c>
      <c r="C130" s="65" t="s">
        <v>1799</v>
      </c>
      <c r="D130" s="66">
        <v>10</v>
      </c>
      <c r="E130" s="67" t="s">
        <v>136</v>
      </c>
      <c r="F130" s="68">
        <v>19.866666666666667</v>
      </c>
      <c r="G130" s="65"/>
      <c r="H130" s="69"/>
      <c r="I130" s="70"/>
      <c r="J130" s="70"/>
      <c r="K130" s="34" t="s">
        <v>66</v>
      </c>
      <c r="L130" s="77">
        <v>130</v>
      </c>
      <c r="M130" s="77"/>
      <c r="N130" s="72"/>
      <c r="O130" s="79" t="s">
        <v>266</v>
      </c>
      <c r="P130" s="81">
        <v>43514.99115740741</v>
      </c>
      <c r="Q130" s="79" t="s">
        <v>328</v>
      </c>
      <c r="R130" s="79"/>
      <c r="S130" s="79"/>
      <c r="T130" s="79" t="s">
        <v>392</v>
      </c>
      <c r="U130" s="82" t="s">
        <v>442</v>
      </c>
      <c r="V130" s="82" t="s">
        <v>442</v>
      </c>
      <c r="W130" s="81">
        <v>43514.99115740741</v>
      </c>
      <c r="X130" s="82" t="s">
        <v>564</v>
      </c>
      <c r="Y130" s="79"/>
      <c r="Z130" s="79"/>
      <c r="AA130" s="85" t="s">
        <v>719</v>
      </c>
      <c r="AB130" s="79"/>
      <c r="AC130" s="79" t="b">
        <v>0</v>
      </c>
      <c r="AD130" s="79">
        <v>0</v>
      </c>
      <c r="AE130" s="85" t="s">
        <v>793</v>
      </c>
      <c r="AF130" s="79" t="b">
        <v>0</v>
      </c>
      <c r="AG130" s="79" t="s">
        <v>803</v>
      </c>
      <c r="AH130" s="79"/>
      <c r="AI130" s="85" t="s">
        <v>793</v>
      </c>
      <c r="AJ130" s="79" t="b">
        <v>0</v>
      </c>
      <c r="AK130" s="79">
        <v>1</v>
      </c>
      <c r="AL130" s="85" t="s">
        <v>731</v>
      </c>
      <c r="AM130" s="79" t="s">
        <v>813</v>
      </c>
      <c r="AN130" s="79" t="b">
        <v>0</v>
      </c>
      <c r="AO130" s="85" t="s">
        <v>731</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2</v>
      </c>
      <c r="BC130" s="78" t="str">
        <f>REPLACE(INDEX(GroupVertices[Group],MATCH(Edges[[#This Row],[Vertex 2]],GroupVertices[Vertex],0)),1,1,"")</f>
        <v>1</v>
      </c>
      <c r="BD130" s="48"/>
      <c r="BE130" s="49"/>
      <c r="BF130" s="48"/>
      <c r="BG130" s="49"/>
      <c r="BH130" s="48"/>
      <c r="BI130" s="49"/>
      <c r="BJ130" s="48"/>
      <c r="BK130" s="49"/>
      <c r="BL130" s="48"/>
    </row>
    <row r="131" spans="1:64" ht="15">
      <c r="A131" s="64" t="s">
        <v>241</v>
      </c>
      <c r="B131" s="64" t="s">
        <v>245</v>
      </c>
      <c r="C131" s="65" t="s">
        <v>1799</v>
      </c>
      <c r="D131" s="66">
        <v>10</v>
      </c>
      <c r="E131" s="67" t="s">
        <v>136</v>
      </c>
      <c r="F131" s="68">
        <v>19.866666666666667</v>
      </c>
      <c r="G131" s="65"/>
      <c r="H131" s="69"/>
      <c r="I131" s="70"/>
      <c r="J131" s="70"/>
      <c r="K131" s="34" t="s">
        <v>66</v>
      </c>
      <c r="L131" s="77">
        <v>131</v>
      </c>
      <c r="M131" s="77"/>
      <c r="N131" s="72"/>
      <c r="O131" s="79" t="s">
        <v>266</v>
      </c>
      <c r="P131" s="81">
        <v>43514.992164351854</v>
      </c>
      <c r="Q131" s="79" t="s">
        <v>329</v>
      </c>
      <c r="R131" s="79"/>
      <c r="S131" s="79"/>
      <c r="T131" s="79" t="s">
        <v>392</v>
      </c>
      <c r="U131" s="82" t="s">
        <v>443</v>
      </c>
      <c r="V131" s="82" t="s">
        <v>443</v>
      </c>
      <c r="W131" s="81">
        <v>43514.992164351854</v>
      </c>
      <c r="X131" s="82" t="s">
        <v>565</v>
      </c>
      <c r="Y131" s="79"/>
      <c r="Z131" s="79"/>
      <c r="AA131" s="85" t="s">
        <v>720</v>
      </c>
      <c r="AB131" s="79"/>
      <c r="AC131" s="79" t="b">
        <v>0</v>
      </c>
      <c r="AD131" s="79">
        <v>0</v>
      </c>
      <c r="AE131" s="85" t="s">
        <v>793</v>
      </c>
      <c r="AF131" s="79" t="b">
        <v>0</v>
      </c>
      <c r="AG131" s="79" t="s">
        <v>803</v>
      </c>
      <c r="AH131" s="79"/>
      <c r="AI131" s="85" t="s">
        <v>793</v>
      </c>
      <c r="AJ131" s="79" t="b">
        <v>0</v>
      </c>
      <c r="AK131" s="79">
        <v>1</v>
      </c>
      <c r="AL131" s="85" t="s">
        <v>730</v>
      </c>
      <c r="AM131" s="79" t="s">
        <v>813</v>
      </c>
      <c r="AN131" s="79" t="b">
        <v>0</v>
      </c>
      <c r="AO131" s="85" t="s">
        <v>730</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2</v>
      </c>
      <c r="BC131" s="78" t="str">
        <f>REPLACE(INDEX(GroupVertices[Group],MATCH(Edges[[#This Row],[Vertex 2]],GroupVertices[Vertex],0)),1,1,"")</f>
        <v>1</v>
      </c>
      <c r="BD131" s="48"/>
      <c r="BE131" s="49"/>
      <c r="BF131" s="48"/>
      <c r="BG131" s="49"/>
      <c r="BH131" s="48"/>
      <c r="BI131" s="49"/>
      <c r="BJ131" s="48"/>
      <c r="BK131" s="49"/>
      <c r="BL131" s="48"/>
    </row>
    <row r="132" spans="1:64" ht="15">
      <c r="A132" s="64" t="s">
        <v>241</v>
      </c>
      <c r="B132" s="64" t="s">
        <v>245</v>
      </c>
      <c r="C132" s="65" t="s">
        <v>1799</v>
      </c>
      <c r="D132" s="66">
        <v>10</v>
      </c>
      <c r="E132" s="67" t="s">
        <v>136</v>
      </c>
      <c r="F132" s="68">
        <v>19.866666666666667</v>
      </c>
      <c r="G132" s="65"/>
      <c r="H132" s="69"/>
      <c r="I132" s="70"/>
      <c r="J132" s="70"/>
      <c r="K132" s="34" t="s">
        <v>66</v>
      </c>
      <c r="L132" s="77">
        <v>132</v>
      </c>
      <c r="M132" s="77"/>
      <c r="N132" s="72"/>
      <c r="O132" s="79" t="s">
        <v>266</v>
      </c>
      <c r="P132" s="81">
        <v>43514.992210648146</v>
      </c>
      <c r="Q132" s="79" t="s">
        <v>308</v>
      </c>
      <c r="R132" s="79"/>
      <c r="S132" s="79"/>
      <c r="T132" s="79" t="s">
        <v>392</v>
      </c>
      <c r="U132" s="82" t="s">
        <v>435</v>
      </c>
      <c r="V132" s="82" t="s">
        <v>435</v>
      </c>
      <c r="W132" s="81">
        <v>43514.992210648146</v>
      </c>
      <c r="X132" s="82" t="s">
        <v>531</v>
      </c>
      <c r="Y132" s="79"/>
      <c r="Z132" s="79"/>
      <c r="AA132" s="85" t="s">
        <v>686</v>
      </c>
      <c r="AB132" s="79"/>
      <c r="AC132" s="79" t="b">
        <v>0</v>
      </c>
      <c r="AD132" s="79">
        <v>0</v>
      </c>
      <c r="AE132" s="85" t="s">
        <v>793</v>
      </c>
      <c r="AF132" s="79" t="b">
        <v>0</v>
      </c>
      <c r="AG132" s="79" t="s">
        <v>803</v>
      </c>
      <c r="AH132" s="79"/>
      <c r="AI132" s="85" t="s">
        <v>793</v>
      </c>
      <c r="AJ132" s="79" t="b">
        <v>0</v>
      </c>
      <c r="AK132" s="79">
        <v>1</v>
      </c>
      <c r="AL132" s="85" t="s">
        <v>687</v>
      </c>
      <c r="AM132" s="79" t="s">
        <v>813</v>
      </c>
      <c r="AN132" s="79" t="b">
        <v>0</v>
      </c>
      <c r="AO132" s="85" t="s">
        <v>687</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241</v>
      </c>
      <c r="B133" s="64" t="s">
        <v>245</v>
      </c>
      <c r="C133" s="65" t="s">
        <v>1799</v>
      </c>
      <c r="D133" s="66">
        <v>10</v>
      </c>
      <c r="E133" s="67" t="s">
        <v>136</v>
      </c>
      <c r="F133" s="68">
        <v>19.866666666666667</v>
      </c>
      <c r="G133" s="65"/>
      <c r="H133" s="69"/>
      <c r="I133" s="70"/>
      <c r="J133" s="70"/>
      <c r="K133" s="34" t="s">
        <v>66</v>
      </c>
      <c r="L133" s="77">
        <v>133</v>
      </c>
      <c r="M133" s="77"/>
      <c r="N133" s="72"/>
      <c r="O133" s="79" t="s">
        <v>266</v>
      </c>
      <c r="P133" s="81">
        <v>43514.99238425926</v>
      </c>
      <c r="Q133" s="79" t="s">
        <v>330</v>
      </c>
      <c r="R133" s="79"/>
      <c r="S133" s="79"/>
      <c r="T133" s="79" t="s">
        <v>406</v>
      </c>
      <c r="U133" s="82" t="s">
        <v>444</v>
      </c>
      <c r="V133" s="82" t="s">
        <v>444</v>
      </c>
      <c r="W133" s="81">
        <v>43514.99238425926</v>
      </c>
      <c r="X133" s="82" t="s">
        <v>566</v>
      </c>
      <c r="Y133" s="79"/>
      <c r="Z133" s="79"/>
      <c r="AA133" s="85" t="s">
        <v>721</v>
      </c>
      <c r="AB133" s="79"/>
      <c r="AC133" s="79" t="b">
        <v>0</v>
      </c>
      <c r="AD133" s="79">
        <v>0</v>
      </c>
      <c r="AE133" s="85" t="s">
        <v>793</v>
      </c>
      <c r="AF133" s="79" t="b">
        <v>0</v>
      </c>
      <c r="AG133" s="79" t="s">
        <v>803</v>
      </c>
      <c r="AH133" s="79"/>
      <c r="AI133" s="85" t="s">
        <v>793</v>
      </c>
      <c r="AJ133" s="79" t="b">
        <v>0</v>
      </c>
      <c r="AK133" s="79">
        <v>2</v>
      </c>
      <c r="AL133" s="85" t="s">
        <v>729</v>
      </c>
      <c r="AM133" s="79" t="s">
        <v>813</v>
      </c>
      <c r="AN133" s="79" t="b">
        <v>0</v>
      </c>
      <c r="AO133" s="85" t="s">
        <v>729</v>
      </c>
      <c r="AP133" s="79" t="s">
        <v>176</v>
      </c>
      <c r="AQ133" s="79">
        <v>0</v>
      </c>
      <c r="AR133" s="79">
        <v>0</v>
      </c>
      <c r="AS133" s="79"/>
      <c r="AT133" s="79"/>
      <c r="AU133" s="79"/>
      <c r="AV133" s="79"/>
      <c r="AW133" s="79"/>
      <c r="AX133" s="79"/>
      <c r="AY133" s="79"/>
      <c r="AZ133" s="79"/>
      <c r="BA133">
        <v>8</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241</v>
      </c>
      <c r="B134" s="64" t="s">
        <v>245</v>
      </c>
      <c r="C134" s="65" t="s">
        <v>1799</v>
      </c>
      <c r="D134" s="66">
        <v>10</v>
      </c>
      <c r="E134" s="67" t="s">
        <v>136</v>
      </c>
      <c r="F134" s="68">
        <v>19.866666666666667</v>
      </c>
      <c r="G134" s="65"/>
      <c r="H134" s="69"/>
      <c r="I134" s="70"/>
      <c r="J134" s="70"/>
      <c r="K134" s="34" t="s">
        <v>66</v>
      </c>
      <c r="L134" s="77">
        <v>134</v>
      </c>
      <c r="M134" s="77"/>
      <c r="N134" s="72"/>
      <c r="O134" s="79" t="s">
        <v>266</v>
      </c>
      <c r="P134" s="81">
        <v>43514.992476851854</v>
      </c>
      <c r="Q134" s="79" t="s">
        <v>331</v>
      </c>
      <c r="R134" s="79"/>
      <c r="S134" s="79"/>
      <c r="T134" s="79" t="s">
        <v>409</v>
      </c>
      <c r="U134" s="82" t="s">
        <v>445</v>
      </c>
      <c r="V134" s="82" t="s">
        <v>445</v>
      </c>
      <c r="W134" s="81">
        <v>43514.992476851854</v>
      </c>
      <c r="X134" s="82" t="s">
        <v>567</v>
      </c>
      <c r="Y134" s="79"/>
      <c r="Z134" s="79"/>
      <c r="AA134" s="85" t="s">
        <v>722</v>
      </c>
      <c r="AB134" s="79"/>
      <c r="AC134" s="79" t="b">
        <v>0</v>
      </c>
      <c r="AD134" s="79">
        <v>0</v>
      </c>
      <c r="AE134" s="85" t="s">
        <v>793</v>
      </c>
      <c r="AF134" s="79" t="b">
        <v>0</v>
      </c>
      <c r="AG134" s="79" t="s">
        <v>803</v>
      </c>
      <c r="AH134" s="79"/>
      <c r="AI134" s="85" t="s">
        <v>793</v>
      </c>
      <c r="AJ134" s="79" t="b">
        <v>0</v>
      </c>
      <c r="AK134" s="79">
        <v>1</v>
      </c>
      <c r="AL134" s="85" t="s">
        <v>728</v>
      </c>
      <c r="AM134" s="79" t="s">
        <v>813</v>
      </c>
      <c r="AN134" s="79" t="b">
        <v>0</v>
      </c>
      <c r="AO134" s="85" t="s">
        <v>728</v>
      </c>
      <c r="AP134" s="79" t="s">
        <v>176</v>
      </c>
      <c r="AQ134" s="79">
        <v>0</v>
      </c>
      <c r="AR134" s="79">
        <v>0</v>
      </c>
      <c r="AS134" s="79"/>
      <c r="AT134" s="79"/>
      <c r="AU134" s="79"/>
      <c r="AV134" s="79"/>
      <c r="AW134" s="79"/>
      <c r="AX134" s="79"/>
      <c r="AY134" s="79"/>
      <c r="AZ134" s="79"/>
      <c r="BA134">
        <v>8</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241</v>
      </c>
      <c r="B135" s="64" t="s">
        <v>245</v>
      </c>
      <c r="C135" s="65" t="s">
        <v>1799</v>
      </c>
      <c r="D135" s="66">
        <v>10</v>
      </c>
      <c r="E135" s="67" t="s">
        <v>136</v>
      </c>
      <c r="F135" s="68">
        <v>19.866666666666667</v>
      </c>
      <c r="G135" s="65"/>
      <c r="H135" s="69"/>
      <c r="I135" s="70"/>
      <c r="J135" s="70"/>
      <c r="K135" s="34" t="s">
        <v>66</v>
      </c>
      <c r="L135" s="77">
        <v>135</v>
      </c>
      <c r="M135" s="77"/>
      <c r="N135" s="72"/>
      <c r="O135" s="79" t="s">
        <v>266</v>
      </c>
      <c r="P135" s="81">
        <v>43514.992685185185</v>
      </c>
      <c r="Q135" s="79" t="s">
        <v>332</v>
      </c>
      <c r="R135" s="79"/>
      <c r="S135" s="79"/>
      <c r="T135" s="79" t="s">
        <v>392</v>
      </c>
      <c r="U135" s="82" t="s">
        <v>446</v>
      </c>
      <c r="V135" s="82" t="s">
        <v>446</v>
      </c>
      <c r="W135" s="81">
        <v>43514.992685185185</v>
      </c>
      <c r="X135" s="82" t="s">
        <v>568</v>
      </c>
      <c r="Y135" s="79"/>
      <c r="Z135" s="79"/>
      <c r="AA135" s="85" t="s">
        <v>723</v>
      </c>
      <c r="AB135" s="79"/>
      <c r="AC135" s="79" t="b">
        <v>0</v>
      </c>
      <c r="AD135" s="79">
        <v>0</v>
      </c>
      <c r="AE135" s="85" t="s">
        <v>793</v>
      </c>
      <c r="AF135" s="79" t="b">
        <v>0</v>
      </c>
      <c r="AG135" s="79" t="s">
        <v>803</v>
      </c>
      <c r="AH135" s="79"/>
      <c r="AI135" s="85" t="s">
        <v>793</v>
      </c>
      <c r="AJ135" s="79" t="b">
        <v>0</v>
      </c>
      <c r="AK135" s="79">
        <v>1</v>
      </c>
      <c r="AL135" s="85" t="s">
        <v>727</v>
      </c>
      <c r="AM135" s="79" t="s">
        <v>813</v>
      </c>
      <c r="AN135" s="79" t="b">
        <v>0</v>
      </c>
      <c r="AO135" s="85" t="s">
        <v>727</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2</v>
      </c>
      <c r="BC135" s="78" t="str">
        <f>REPLACE(INDEX(GroupVertices[Group],MATCH(Edges[[#This Row],[Vertex 2]],GroupVertices[Vertex],0)),1,1,"")</f>
        <v>1</v>
      </c>
      <c r="BD135" s="48"/>
      <c r="BE135" s="49"/>
      <c r="BF135" s="48"/>
      <c r="BG135" s="49"/>
      <c r="BH135" s="48"/>
      <c r="BI135" s="49"/>
      <c r="BJ135" s="48"/>
      <c r="BK135" s="49"/>
      <c r="BL135" s="48"/>
    </row>
    <row r="136" spans="1:64" ht="15">
      <c r="A136" s="64" t="s">
        <v>241</v>
      </c>
      <c r="B136" s="64" t="s">
        <v>245</v>
      </c>
      <c r="C136" s="65" t="s">
        <v>1799</v>
      </c>
      <c r="D136" s="66">
        <v>10</v>
      </c>
      <c r="E136" s="67" t="s">
        <v>136</v>
      </c>
      <c r="F136" s="68">
        <v>19.866666666666667</v>
      </c>
      <c r="G136" s="65"/>
      <c r="H136" s="69"/>
      <c r="I136" s="70"/>
      <c r="J136" s="70"/>
      <c r="K136" s="34" t="s">
        <v>66</v>
      </c>
      <c r="L136" s="77">
        <v>136</v>
      </c>
      <c r="M136" s="77"/>
      <c r="N136" s="72"/>
      <c r="O136" s="79" t="s">
        <v>266</v>
      </c>
      <c r="P136" s="81">
        <v>43515.1408912037</v>
      </c>
      <c r="Q136" s="79" t="s">
        <v>333</v>
      </c>
      <c r="R136" s="79"/>
      <c r="S136" s="79"/>
      <c r="T136" s="79" t="s">
        <v>406</v>
      </c>
      <c r="U136" s="82" t="s">
        <v>447</v>
      </c>
      <c r="V136" s="82" t="s">
        <v>447</v>
      </c>
      <c r="W136" s="81">
        <v>43515.1408912037</v>
      </c>
      <c r="X136" s="82" t="s">
        <v>569</v>
      </c>
      <c r="Y136" s="79"/>
      <c r="Z136" s="79"/>
      <c r="AA136" s="85" t="s">
        <v>724</v>
      </c>
      <c r="AB136" s="79"/>
      <c r="AC136" s="79" t="b">
        <v>0</v>
      </c>
      <c r="AD136" s="79">
        <v>0</v>
      </c>
      <c r="AE136" s="85" t="s">
        <v>793</v>
      </c>
      <c r="AF136" s="79" t="b">
        <v>0</v>
      </c>
      <c r="AG136" s="79" t="s">
        <v>803</v>
      </c>
      <c r="AH136" s="79"/>
      <c r="AI136" s="85" t="s">
        <v>793</v>
      </c>
      <c r="AJ136" s="79" t="b">
        <v>0</v>
      </c>
      <c r="AK136" s="79">
        <v>1</v>
      </c>
      <c r="AL136" s="85" t="s">
        <v>733</v>
      </c>
      <c r="AM136" s="79" t="s">
        <v>813</v>
      </c>
      <c r="AN136" s="79" t="b">
        <v>0</v>
      </c>
      <c r="AO136" s="85" t="s">
        <v>733</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2</v>
      </c>
      <c r="BC136" s="78" t="str">
        <f>REPLACE(INDEX(GroupVertices[Group],MATCH(Edges[[#This Row],[Vertex 2]],GroupVertices[Vertex],0)),1,1,"")</f>
        <v>1</v>
      </c>
      <c r="BD136" s="48">
        <v>0</v>
      </c>
      <c r="BE136" s="49">
        <v>0</v>
      </c>
      <c r="BF136" s="48">
        <v>0</v>
      </c>
      <c r="BG136" s="49">
        <v>0</v>
      </c>
      <c r="BH136" s="48">
        <v>0</v>
      </c>
      <c r="BI136" s="49">
        <v>0</v>
      </c>
      <c r="BJ136" s="48">
        <v>14</v>
      </c>
      <c r="BK136" s="49">
        <v>100</v>
      </c>
      <c r="BL136" s="48">
        <v>14</v>
      </c>
    </row>
    <row r="137" spans="1:64" ht="15">
      <c r="A137" s="64" t="s">
        <v>241</v>
      </c>
      <c r="B137" s="64" t="s">
        <v>245</v>
      </c>
      <c r="C137" s="65" t="s">
        <v>1799</v>
      </c>
      <c r="D137" s="66">
        <v>10</v>
      </c>
      <c r="E137" s="67" t="s">
        <v>136</v>
      </c>
      <c r="F137" s="68">
        <v>19.866666666666667</v>
      </c>
      <c r="G137" s="65"/>
      <c r="H137" s="69"/>
      <c r="I137" s="70"/>
      <c r="J137" s="70"/>
      <c r="K137" s="34" t="s">
        <v>66</v>
      </c>
      <c r="L137" s="77">
        <v>137</v>
      </c>
      <c r="M137" s="77"/>
      <c r="N137" s="72"/>
      <c r="O137" s="79" t="s">
        <v>266</v>
      </c>
      <c r="P137" s="81">
        <v>43515.2547337963</v>
      </c>
      <c r="Q137" s="79" t="s">
        <v>315</v>
      </c>
      <c r="R137" s="79"/>
      <c r="S137" s="79"/>
      <c r="T137" s="79" t="s">
        <v>406</v>
      </c>
      <c r="U137" s="82" t="s">
        <v>437</v>
      </c>
      <c r="V137" s="82" t="s">
        <v>437</v>
      </c>
      <c r="W137" s="81">
        <v>43515.2547337963</v>
      </c>
      <c r="X137" s="82" t="s">
        <v>542</v>
      </c>
      <c r="Y137" s="79"/>
      <c r="Z137" s="79"/>
      <c r="AA137" s="85" t="s">
        <v>697</v>
      </c>
      <c r="AB137" s="79"/>
      <c r="AC137" s="79" t="b">
        <v>0</v>
      </c>
      <c r="AD137" s="79">
        <v>0</v>
      </c>
      <c r="AE137" s="85" t="s">
        <v>793</v>
      </c>
      <c r="AF137" s="79" t="b">
        <v>0</v>
      </c>
      <c r="AG137" s="79" t="s">
        <v>803</v>
      </c>
      <c r="AH137" s="79"/>
      <c r="AI137" s="85" t="s">
        <v>793</v>
      </c>
      <c r="AJ137" s="79" t="b">
        <v>0</v>
      </c>
      <c r="AK137" s="79">
        <v>1</v>
      </c>
      <c r="AL137" s="85" t="s">
        <v>698</v>
      </c>
      <c r="AM137" s="79" t="s">
        <v>813</v>
      </c>
      <c r="AN137" s="79" t="b">
        <v>0</v>
      </c>
      <c r="AO137" s="85" t="s">
        <v>698</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2</v>
      </c>
      <c r="BC137" s="78" t="str">
        <f>REPLACE(INDEX(GroupVertices[Group],MATCH(Edges[[#This Row],[Vertex 2]],GroupVertices[Vertex],0)),1,1,"")</f>
        <v>1</v>
      </c>
      <c r="BD137" s="48"/>
      <c r="BE137" s="49"/>
      <c r="BF137" s="48"/>
      <c r="BG137" s="49"/>
      <c r="BH137" s="48"/>
      <c r="BI137" s="49"/>
      <c r="BJ137" s="48"/>
      <c r="BK137" s="49"/>
      <c r="BL137" s="48"/>
    </row>
    <row r="138" spans="1:64" ht="15">
      <c r="A138" s="64" t="s">
        <v>245</v>
      </c>
      <c r="B138" s="64" t="s">
        <v>249</v>
      </c>
      <c r="C138" s="65" t="s">
        <v>1795</v>
      </c>
      <c r="D138" s="66">
        <v>3</v>
      </c>
      <c r="E138" s="67" t="s">
        <v>132</v>
      </c>
      <c r="F138" s="68">
        <v>32</v>
      </c>
      <c r="G138" s="65"/>
      <c r="H138" s="69"/>
      <c r="I138" s="70"/>
      <c r="J138" s="70"/>
      <c r="K138" s="34" t="s">
        <v>66</v>
      </c>
      <c r="L138" s="77">
        <v>138</v>
      </c>
      <c r="M138" s="77"/>
      <c r="N138" s="72"/>
      <c r="O138" s="79" t="s">
        <v>266</v>
      </c>
      <c r="P138" s="81">
        <v>43514.8140162037</v>
      </c>
      <c r="Q138" s="79" t="s">
        <v>334</v>
      </c>
      <c r="R138" s="79"/>
      <c r="S138" s="79"/>
      <c r="T138" s="79" t="s">
        <v>392</v>
      </c>
      <c r="U138" s="82" t="s">
        <v>413</v>
      </c>
      <c r="V138" s="82" t="s">
        <v>413</v>
      </c>
      <c r="W138" s="81">
        <v>43514.8140162037</v>
      </c>
      <c r="X138" s="82" t="s">
        <v>570</v>
      </c>
      <c r="Y138" s="79"/>
      <c r="Z138" s="79"/>
      <c r="AA138" s="85" t="s">
        <v>725</v>
      </c>
      <c r="AB138" s="79"/>
      <c r="AC138" s="79" t="b">
        <v>0</v>
      </c>
      <c r="AD138" s="79">
        <v>9</v>
      </c>
      <c r="AE138" s="85" t="s">
        <v>793</v>
      </c>
      <c r="AF138" s="79" t="b">
        <v>0</v>
      </c>
      <c r="AG138" s="79" t="s">
        <v>803</v>
      </c>
      <c r="AH138" s="79"/>
      <c r="AI138" s="85" t="s">
        <v>793</v>
      </c>
      <c r="AJ138" s="79" t="b">
        <v>0</v>
      </c>
      <c r="AK138" s="79">
        <v>3</v>
      </c>
      <c r="AL138" s="85" t="s">
        <v>793</v>
      </c>
      <c r="AM138" s="79" t="s">
        <v>813</v>
      </c>
      <c r="AN138" s="79" t="b">
        <v>0</v>
      </c>
      <c r="AO138" s="85" t="s">
        <v>725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245</v>
      </c>
      <c r="B139" s="64" t="s">
        <v>243</v>
      </c>
      <c r="C139" s="65" t="s">
        <v>1797</v>
      </c>
      <c r="D139" s="66">
        <v>5</v>
      </c>
      <c r="E139" s="67" t="s">
        <v>136</v>
      </c>
      <c r="F139" s="68">
        <v>28.53333333333333</v>
      </c>
      <c r="G139" s="65"/>
      <c r="H139" s="69"/>
      <c r="I139" s="70"/>
      <c r="J139" s="70"/>
      <c r="K139" s="34" t="s">
        <v>65</v>
      </c>
      <c r="L139" s="77">
        <v>139</v>
      </c>
      <c r="M139" s="77"/>
      <c r="N139" s="72"/>
      <c r="O139" s="79" t="s">
        <v>266</v>
      </c>
      <c r="P139" s="81">
        <v>43514.8140162037</v>
      </c>
      <c r="Q139" s="79" t="s">
        <v>334</v>
      </c>
      <c r="R139" s="79"/>
      <c r="S139" s="79"/>
      <c r="T139" s="79" t="s">
        <v>392</v>
      </c>
      <c r="U139" s="82" t="s">
        <v>413</v>
      </c>
      <c r="V139" s="82" t="s">
        <v>413</v>
      </c>
      <c r="W139" s="81">
        <v>43514.8140162037</v>
      </c>
      <c r="X139" s="82" t="s">
        <v>570</v>
      </c>
      <c r="Y139" s="79"/>
      <c r="Z139" s="79"/>
      <c r="AA139" s="85" t="s">
        <v>725</v>
      </c>
      <c r="AB139" s="79"/>
      <c r="AC139" s="79" t="b">
        <v>0</v>
      </c>
      <c r="AD139" s="79">
        <v>9</v>
      </c>
      <c r="AE139" s="85" t="s">
        <v>793</v>
      </c>
      <c r="AF139" s="79" t="b">
        <v>0</v>
      </c>
      <c r="AG139" s="79" t="s">
        <v>803</v>
      </c>
      <c r="AH139" s="79"/>
      <c r="AI139" s="85" t="s">
        <v>793</v>
      </c>
      <c r="AJ139" s="79" t="b">
        <v>0</v>
      </c>
      <c r="AK139" s="79">
        <v>3</v>
      </c>
      <c r="AL139" s="85" t="s">
        <v>793</v>
      </c>
      <c r="AM139" s="79" t="s">
        <v>813</v>
      </c>
      <c r="AN139" s="79" t="b">
        <v>0</v>
      </c>
      <c r="AO139" s="85" t="s">
        <v>725</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v>
      </c>
      <c r="BC139" s="78" t="str">
        <f>REPLACE(INDEX(GroupVertices[Group],MATCH(Edges[[#This Row],[Vertex 2]],GroupVertices[Vertex],0)),1,1,"")</f>
        <v>3</v>
      </c>
      <c r="BD139" s="48"/>
      <c r="BE139" s="49"/>
      <c r="BF139" s="48"/>
      <c r="BG139" s="49"/>
      <c r="BH139" s="48"/>
      <c r="BI139" s="49"/>
      <c r="BJ139" s="48"/>
      <c r="BK139" s="49"/>
      <c r="BL139" s="48"/>
    </row>
    <row r="140" spans="1:64" ht="15">
      <c r="A140" s="64" t="s">
        <v>245</v>
      </c>
      <c r="B140" s="64" t="s">
        <v>254</v>
      </c>
      <c r="C140" s="65" t="s">
        <v>1795</v>
      </c>
      <c r="D140" s="66">
        <v>3</v>
      </c>
      <c r="E140" s="67" t="s">
        <v>132</v>
      </c>
      <c r="F140" s="68">
        <v>32</v>
      </c>
      <c r="G140" s="65"/>
      <c r="H140" s="69"/>
      <c r="I140" s="70"/>
      <c r="J140" s="70"/>
      <c r="K140" s="34" t="s">
        <v>65</v>
      </c>
      <c r="L140" s="77">
        <v>140</v>
      </c>
      <c r="M140" s="77"/>
      <c r="N140" s="72"/>
      <c r="O140" s="79" t="s">
        <v>266</v>
      </c>
      <c r="P140" s="81">
        <v>43514.8140162037</v>
      </c>
      <c r="Q140" s="79" t="s">
        <v>334</v>
      </c>
      <c r="R140" s="79"/>
      <c r="S140" s="79"/>
      <c r="T140" s="79" t="s">
        <v>392</v>
      </c>
      <c r="U140" s="82" t="s">
        <v>413</v>
      </c>
      <c r="V140" s="82" t="s">
        <v>413</v>
      </c>
      <c r="W140" s="81">
        <v>43514.8140162037</v>
      </c>
      <c r="X140" s="82" t="s">
        <v>570</v>
      </c>
      <c r="Y140" s="79"/>
      <c r="Z140" s="79"/>
      <c r="AA140" s="85" t="s">
        <v>725</v>
      </c>
      <c r="AB140" s="79"/>
      <c r="AC140" s="79" t="b">
        <v>0</v>
      </c>
      <c r="AD140" s="79">
        <v>9</v>
      </c>
      <c r="AE140" s="85" t="s">
        <v>793</v>
      </c>
      <c r="AF140" s="79" t="b">
        <v>0</v>
      </c>
      <c r="AG140" s="79" t="s">
        <v>803</v>
      </c>
      <c r="AH140" s="79"/>
      <c r="AI140" s="85" t="s">
        <v>793</v>
      </c>
      <c r="AJ140" s="79" t="b">
        <v>0</v>
      </c>
      <c r="AK140" s="79">
        <v>3</v>
      </c>
      <c r="AL140" s="85" t="s">
        <v>793</v>
      </c>
      <c r="AM140" s="79" t="s">
        <v>813</v>
      </c>
      <c r="AN140" s="79" t="b">
        <v>0</v>
      </c>
      <c r="AO140" s="85" t="s">
        <v>725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245</v>
      </c>
      <c r="B141" s="64" t="s">
        <v>255</v>
      </c>
      <c r="C141" s="65" t="s">
        <v>1795</v>
      </c>
      <c r="D141" s="66">
        <v>3</v>
      </c>
      <c r="E141" s="67" t="s">
        <v>132</v>
      </c>
      <c r="F141" s="68">
        <v>32</v>
      </c>
      <c r="G141" s="65"/>
      <c r="H141" s="69"/>
      <c r="I141" s="70"/>
      <c r="J141" s="70"/>
      <c r="K141" s="34" t="s">
        <v>65</v>
      </c>
      <c r="L141" s="77">
        <v>141</v>
      </c>
      <c r="M141" s="77"/>
      <c r="N141" s="72"/>
      <c r="O141" s="79" t="s">
        <v>266</v>
      </c>
      <c r="P141" s="81">
        <v>43514.8140162037</v>
      </c>
      <c r="Q141" s="79" t="s">
        <v>334</v>
      </c>
      <c r="R141" s="79"/>
      <c r="S141" s="79"/>
      <c r="T141" s="79" t="s">
        <v>392</v>
      </c>
      <c r="U141" s="82" t="s">
        <v>413</v>
      </c>
      <c r="V141" s="82" t="s">
        <v>413</v>
      </c>
      <c r="W141" s="81">
        <v>43514.8140162037</v>
      </c>
      <c r="X141" s="82" t="s">
        <v>570</v>
      </c>
      <c r="Y141" s="79"/>
      <c r="Z141" s="79"/>
      <c r="AA141" s="85" t="s">
        <v>725</v>
      </c>
      <c r="AB141" s="79"/>
      <c r="AC141" s="79" t="b">
        <v>0</v>
      </c>
      <c r="AD141" s="79">
        <v>9</v>
      </c>
      <c r="AE141" s="85" t="s">
        <v>793</v>
      </c>
      <c r="AF141" s="79" t="b">
        <v>0</v>
      </c>
      <c r="AG141" s="79" t="s">
        <v>803</v>
      </c>
      <c r="AH141" s="79"/>
      <c r="AI141" s="85" t="s">
        <v>793</v>
      </c>
      <c r="AJ141" s="79" t="b">
        <v>0</v>
      </c>
      <c r="AK141" s="79">
        <v>3</v>
      </c>
      <c r="AL141" s="85" t="s">
        <v>793</v>
      </c>
      <c r="AM141" s="79" t="s">
        <v>813</v>
      </c>
      <c r="AN141" s="79" t="b">
        <v>0</v>
      </c>
      <c r="AO141" s="85" t="s">
        <v>725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12</v>
      </c>
      <c r="BK141" s="49">
        <v>100</v>
      </c>
      <c r="BL141" s="48">
        <v>12</v>
      </c>
    </row>
    <row r="142" spans="1:64" ht="15">
      <c r="A142" s="64" t="s">
        <v>245</v>
      </c>
      <c r="B142" s="64" t="s">
        <v>241</v>
      </c>
      <c r="C142" s="65" t="s">
        <v>1796</v>
      </c>
      <c r="D142" s="66">
        <v>4</v>
      </c>
      <c r="E142" s="67" t="s">
        <v>136</v>
      </c>
      <c r="F142" s="68">
        <v>30.266666666666666</v>
      </c>
      <c r="G142" s="65"/>
      <c r="H142" s="69"/>
      <c r="I142" s="70"/>
      <c r="J142" s="70"/>
      <c r="K142" s="34" t="s">
        <v>66</v>
      </c>
      <c r="L142" s="77">
        <v>142</v>
      </c>
      <c r="M142" s="77"/>
      <c r="N142" s="72"/>
      <c r="O142" s="79" t="s">
        <v>266</v>
      </c>
      <c r="P142" s="81">
        <v>43514.82541666667</v>
      </c>
      <c r="Q142" s="79" t="s">
        <v>271</v>
      </c>
      <c r="R142" s="79"/>
      <c r="S142" s="79"/>
      <c r="T142" s="79" t="s">
        <v>393</v>
      </c>
      <c r="U142" s="82" t="s">
        <v>414</v>
      </c>
      <c r="V142" s="82" t="s">
        <v>414</v>
      </c>
      <c r="W142" s="81">
        <v>43514.82541666667</v>
      </c>
      <c r="X142" s="82" t="s">
        <v>571</v>
      </c>
      <c r="Y142" s="79"/>
      <c r="Z142" s="79"/>
      <c r="AA142" s="85" t="s">
        <v>726</v>
      </c>
      <c r="AB142" s="79"/>
      <c r="AC142" s="79" t="b">
        <v>0</v>
      </c>
      <c r="AD142" s="79">
        <v>0</v>
      </c>
      <c r="AE142" s="85" t="s">
        <v>793</v>
      </c>
      <c r="AF142" s="79" t="b">
        <v>0</v>
      </c>
      <c r="AG142" s="79" t="s">
        <v>803</v>
      </c>
      <c r="AH142" s="79"/>
      <c r="AI142" s="85" t="s">
        <v>793</v>
      </c>
      <c r="AJ142" s="79" t="b">
        <v>0</v>
      </c>
      <c r="AK142" s="79">
        <v>5</v>
      </c>
      <c r="AL142" s="85" t="s">
        <v>750</v>
      </c>
      <c r="AM142" s="79" t="s">
        <v>813</v>
      </c>
      <c r="AN142" s="79" t="b">
        <v>0</v>
      </c>
      <c r="AO142" s="85" t="s">
        <v>750</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2</v>
      </c>
      <c r="BD142" s="48">
        <v>0</v>
      </c>
      <c r="BE142" s="49">
        <v>0</v>
      </c>
      <c r="BF142" s="48">
        <v>0</v>
      </c>
      <c r="BG142" s="49">
        <v>0</v>
      </c>
      <c r="BH142" s="48">
        <v>0</v>
      </c>
      <c r="BI142" s="49">
        <v>0</v>
      </c>
      <c r="BJ142" s="48">
        <v>16</v>
      </c>
      <c r="BK142" s="49">
        <v>100</v>
      </c>
      <c r="BL142" s="48">
        <v>16</v>
      </c>
    </row>
    <row r="143" spans="1:64" ht="15">
      <c r="A143" s="64" t="s">
        <v>245</v>
      </c>
      <c r="B143" s="64" t="s">
        <v>243</v>
      </c>
      <c r="C143" s="65" t="s">
        <v>1797</v>
      </c>
      <c r="D143" s="66">
        <v>5</v>
      </c>
      <c r="E143" s="67" t="s">
        <v>136</v>
      </c>
      <c r="F143" s="68">
        <v>28.53333333333333</v>
      </c>
      <c r="G143" s="65"/>
      <c r="H143" s="69"/>
      <c r="I143" s="70"/>
      <c r="J143" s="70"/>
      <c r="K143" s="34" t="s">
        <v>65</v>
      </c>
      <c r="L143" s="77">
        <v>143</v>
      </c>
      <c r="M143" s="77"/>
      <c r="N143" s="72"/>
      <c r="O143" s="79" t="s">
        <v>266</v>
      </c>
      <c r="P143" s="81">
        <v>43514.82541666667</v>
      </c>
      <c r="Q143" s="79" t="s">
        <v>271</v>
      </c>
      <c r="R143" s="79"/>
      <c r="S143" s="79"/>
      <c r="T143" s="79" t="s">
        <v>393</v>
      </c>
      <c r="U143" s="82" t="s">
        <v>414</v>
      </c>
      <c r="V143" s="82" t="s">
        <v>414</v>
      </c>
      <c r="W143" s="81">
        <v>43514.82541666667</v>
      </c>
      <c r="X143" s="82" t="s">
        <v>571</v>
      </c>
      <c r="Y143" s="79"/>
      <c r="Z143" s="79"/>
      <c r="AA143" s="85" t="s">
        <v>726</v>
      </c>
      <c r="AB143" s="79"/>
      <c r="AC143" s="79" t="b">
        <v>0</v>
      </c>
      <c r="AD143" s="79">
        <v>0</v>
      </c>
      <c r="AE143" s="85" t="s">
        <v>793</v>
      </c>
      <c r="AF143" s="79" t="b">
        <v>0</v>
      </c>
      <c r="AG143" s="79" t="s">
        <v>803</v>
      </c>
      <c r="AH143" s="79"/>
      <c r="AI143" s="85" t="s">
        <v>793</v>
      </c>
      <c r="AJ143" s="79" t="b">
        <v>0</v>
      </c>
      <c r="AK143" s="79">
        <v>5</v>
      </c>
      <c r="AL143" s="85" t="s">
        <v>750</v>
      </c>
      <c r="AM143" s="79" t="s">
        <v>813</v>
      </c>
      <c r="AN143" s="79" t="b">
        <v>0</v>
      </c>
      <c r="AO143" s="85" t="s">
        <v>750</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3</v>
      </c>
      <c r="BD143" s="48"/>
      <c r="BE143" s="49"/>
      <c r="BF143" s="48"/>
      <c r="BG143" s="49"/>
      <c r="BH143" s="48"/>
      <c r="BI143" s="49"/>
      <c r="BJ143" s="48"/>
      <c r="BK143" s="49"/>
      <c r="BL143" s="48"/>
    </row>
    <row r="144" spans="1:64" ht="15">
      <c r="A144" s="64" t="s">
        <v>245</v>
      </c>
      <c r="B144" s="64" t="s">
        <v>243</v>
      </c>
      <c r="C144" s="65" t="s">
        <v>1797</v>
      </c>
      <c r="D144" s="66">
        <v>5</v>
      </c>
      <c r="E144" s="67" t="s">
        <v>136</v>
      </c>
      <c r="F144" s="68">
        <v>28.53333333333333</v>
      </c>
      <c r="G144" s="65"/>
      <c r="H144" s="69"/>
      <c r="I144" s="70"/>
      <c r="J144" s="70"/>
      <c r="K144" s="34" t="s">
        <v>65</v>
      </c>
      <c r="L144" s="77">
        <v>144</v>
      </c>
      <c r="M144" s="77"/>
      <c r="N144" s="72"/>
      <c r="O144" s="79" t="s">
        <v>266</v>
      </c>
      <c r="P144" s="81">
        <v>43514.8278125</v>
      </c>
      <c r="Q144" s="79" t="s">
        <v>335</v>
      </c>
      <c r="R144" s="79"/>
      <c r="S144" s="79"/>
      <c r="T144" s="79" t="s">
        <v>392</v>
      </c>
      <c r="U144" s="82" t="s">
        <v>446</v>
      </c>
      <c r="V144" s="82" t="s">
        <v>446</v>
      </c>
      <c r="W144" s="81">
        <v>43514.8278125</v>
      </c>
      <c r="X144" s="82" t="s">
        <v>572</v>
      </c>
      <c r="Y144" s="79"/>
      <c r="Z144" s="79"/>
      <c r="AA144" s="85" t="s">
        <v>727</v>
      </c>
      <c r="AB144" s="79"/>
      <c r="AC144" s="79" t="b">
        <v>0</v>
      </c>
      <c r="AD144" s="79">
        <v>2</v>
      </c>
      <c r="AE144" s="85" t="s">
        <v>800</v>
      </c>
      <c r="AF144" s="79" t="b">
        <v>0</v>
      </c>
      <c r="AG144" s="79" t="s">
        <v>803</v>
      </c>
      <c r="AH144" s="79"/>
      <c r="AI144" s="85" t="s">
        <v>793</v>
      </c>
      <c r="AJ144" s="79" t="b">
        <v>0</v>
      </c>
      <c r="AK144" s="79">
        <v>1</v>
      </c>
      <c r="AL144" s="85" t="s">
        <v>793</v>
      </c>
      <c r="AM144" s="79" t="s">
        <v>813</v>
      </c>
      <c r="AN144" s="79" t="b">
        <v>0</v>
      </c>
      <c r="AO144" s="85" t="s">
        <v>727</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3</v>
      </c>
      <c r="BD144" s="48"/>
      <c r="BE144" s="49"/>
      <c r="BF144" s="48"/>
      <c r="BG144" s="49"/>
      <c r="BH144" s="48"/>
      <c r="BI144" s="49"/>
      <c r="BJ144" s="48"/>
      <c r="BK144" s="49"/>
      <c r="BL144" s="48"/>
    </row>
    <row r="145" spans="1:64" ht="15">
      <c r="A145" s="64" t="s">
        <v>245</v>
      </c>
      <c r="B145" s="64" t="s">
        <v>255</v>
      </c>
      <c r="C145" s="65" t="s">
        <v>1796</v>
      </c>
      <c r="D145" s="66">
        <v>4</v>
      </c>
      <c r="E145" s="67" t="s">
        <v>136</v>
      </c>
      <c r="F145" s="68">
        <v>30.266666666666666</v>
      </c>
      <c r="G145" s="65"/>
      <c r="H145" s="69"/>
      <c r="I145" s="70"/>
      <c r="J145" s="70"/>
      <c r="K145" s="34" t="s">
        <v>65</v>
      </c>
      <c r="L145" s="77">
        <v>145</v>
      </c>
      <c r="M145" s="77"/>
      <c r="N145" s="72"/>
      <c r="O145" s="79" t="s">
        <v>267</v>
      </c>
      <c r="P145" s="81">
        <v>43514.8278125</v>
      </c>
      <c r="Q145" s="79" t="s">
        <v>335</v>
      </c>
      <c r="R145" s="79"/>
      <c r="S145" s="79"/>
      <c r="T145" s="79" t="s">
        <v>392</v>
      </c>
      <c r="U145" s="82" t="s">
        <v>446</v>
      </c>
      <c r="V145" s="82" t="s">
        <v>446</v>
      </c>
      <c r="W145" s="81">
        <v>43514.8278125</v>
      </c>
      <c r="X145" s="82" t="s">
        <v>572</v>
      </c>
      <c r="Y145" s="79"/>
      <c r="Z145" s="79"/>
      <c r="AA145" s="85" t="s">
        <v>727</v>
      </c>
      <c r="AB145" s="79"/>
      <c r="AC145" s="79" t="b">
        <v>0</v>
      </c>
      <c r="AD145" s="79">
        <v>2</v>
      </c>
      <c r="AE145" s="85" t="s">
        <v>800</v>
      </c>
      <c r="AF145" s="79" t="b">
        <v>0</v>
      </c>
      <c r="AG145" s="79" t="s">
        <v>803</v>
      </c>
      <c r="AH145" s="79"/>
      <c r="AI145" s="85" t="s">
        <v>793</v>
      </c>
      <c r="AJ145" s="79" t="b">
        <v>0</v>
      </c>
      <c r="AK145" s="79">
        <v>1</v>
      </c>
      <c r="AL145" s="85" t="s">
        <v>793</v>
      </c>
      <c r="AM145" s="79" t="s">
        <v>813</v>
      </c>
      <c r="AN145" s="79" t="b">
        <v>0</v>
      </c>
      <c r="AO145" s="85" t="s">
        <v>727</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9</v>
      </c>
      <c r="BK145" s="49">
        <v>100</v>
      </c>
      <c r="BL145" s="48">
        <v>9</v>
      </c>
    </row>
    <row r="146" spans="1:64" ht="15">
      <c r="A146" s="64" t="s">
        <v>245</v>
      </c>
      <c r="B146" s="64" t="s">
        <v>254</v>
      </c>
      <c r="C146" s="65" t="s">
        <v>1796</v>
      </c>
      <c r="D146" s="66">
        <v>4</v>
      </c>
      <c r="E146" s="67" t="s">
        <v>136</v>
      </c>
      <c r="F146" s="68">
        <v>30.266666666666666</v>
      </c>
      <c r="G146" s="65"/>
      <c r="H146" s="69"/>
      <c r="I146" s="70"/>
      <c r="J146" s="70"/>
      <c r="K146" s="34" t="s">
        <v>65</v>
      </c>
      <c r="L146" s="77">
        <v>146</v>
      </c>
      <c r="M146" s="77"/>
      <c r="N146" s="72"/>
      <c r="O146" s="79" t="s">
        <v>267</v>
      </c>
      <c r="P146" s="81">
        <v>43514.84459490741</v>
      </c>
      <c r="Q146" s="79" t="s">
        <v>336</v>
      </c>
      <c r="R146" s="79"/>
      <c r="S146" s="79"/>
      <c r="T146" s="79" t="s">
        <v>409</v>
      </c>
      <c r="U146" s="82" t="s">
        <v>445</v>
      </c>
      <c r="V146" s="82" t="s">
        <v>445</v>
      </c>
      <c r="W146" s="81">
        <v>43514.84459490741</v>
      </c>
      <c r="X146" s="82" t="s">
        <v>573</v>
      </c>
      <c r="Y146" s="79"/>
      <c r="Z146" s="79"/>
      <c r="AA146" s="85" t="s">
        <v>728</v>
      </c>
      <c r="AB146" s="79"/>
      <c r="AC146" s="79" t="b">
        <v>0</v>
      </c>
      <c r="AD146" s="79">
        <v>1</v>
      </c>
      <c r="AE146" s="85" t="s">
        <v>802</v>
      </c>
      <c r="AF146" s="79" t="b">
        <v>0</v>
      </c>
      <c r="AG146" s="79" t="s">
        <v>803</v>
      </c>
      <c r="AH146" s="79"/>
      <c r="AI146" s="85" t="s">
        <v>793</v>
      </c>
      <c r="AJ146" s="79" t="b">
        <v>0</v>
      </c>
      <c r="AK146" s="79">
        <v>1</v>
      </c>
      <c r="AL146" s="85" t="s">
        <v>793</v>
      </c>
      <c r="AM146" s="79" t="s">
        <v>813</v>
      </c>
      <c r="AN146" s="79" t="b">
        <v>0</v>
      </c>
      <c r="AO146" s="85" t="s">
        <v>728</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10</v>
      </c>
      <c r="BK146" s="49">
        <v>100</v>
      </c>
      <c r="BL146" s="48">
        <v>10</v>
      </c>
    </row>
    <row r="147" spans="1:64" ht="15">
      <c r="A147" s="64" t="s">
        <v>245</v>
      </c>
      <c r="B147" s="64" t="s">
        <v>249</v>
      </c>
      <c r="C147" s="65" t="s">
        <v>1795</v>
      </c>
      <c r="D147" s="66">
        <v>3</v>
      </c>
      <c r="E147" s="67" t="s">
        <v>132</v>
      </c>
      <c r="F147" s="68">
        <v>32</v>
      </c>
      <c r="G147" s="65"/>
      <c r="H147" s="69"/>
      <c r="I147" s="70"/>
      <c r="J147" s="70"/>
      <c r="K147" s="34" t="s">
        <v>66</v>
      </c>
      <c r="L147" s="77">
        <v>147</v>
      </c>
      <c r="M147" s="77"/>
      <c r="N147" s="72"/>
      <c r="O147" s="79" t="s">
        <v>267</v>
      </c>
      <c r="P147" s="81">
        <v>43514.84905092593</v>
      </c>
      <c r="Q147" s="79" t="s">
        <v>337</v>
      </c>
      <c r="R147" s="79"/>
      <c r="S147" s="79"/>
      <c r="T147" s="79" t="s">
        <v>406</v>
      </c>
      <c r="U147" s="82" t="s">
        <v>444</v>
      </c>
      <c r="V147" s="82" t="s">
        <v>444</v>
      </c>
      <c r="W147" s="81">
        <v>43514.84905092593</v>
      </c>
      <c r="X147" s="82" t="s">
        <v>574</v>
      </c>
      <c r="Y147" s="79"/>
      <c r="Z147" s="79"/>
      <c r="AA147" s="85" t="s">
        <v>729</v>
      </c>
      <c r="AB147" s="79"/>
      <c r="AC147" s="79" t="b">
        <v>0</v>
      </c>
      <c r="AD147" s="79">
        <v>2</v>
      </c>
      <c r="AE147" s="85" t="s">
        <v>801</v>
      </c>
      <c r="AF147" s="79" t="b">
        <v>0</v>
      </c>
      <c r="AG147" s="79" t="s">
        <v>803</v>
      </c>
      <c r="AH147" s="79"/>
      <c r="AI147" s="85" t="s">
        <v>793</v>
      </c>
      <c r="AJ147" s="79" t="b">
        <v>0</v>
      </c>
      <c r="AK147" s="79">
        <v>2</v>
      </c>
      <c r="AL147" s="85" t="s">
        <v>793</v>
      </c>
      <c r="AM147" s="79" t="s">
        <v>813</v>
      </c>
      <c r="AN147" s="79" t="b">
        <v>0</v>
      </c>
      <c r="AO147" s="85" t="s">
        <v>729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9</v>
      </c>
      <c r="BK147" s="49">
        <v>100</v>
      </c>
      <c r="BL147" s="48">
        <v>9</v>
      </c>
    </row>
    <row r="148" spans="1:64" ht="15">
      <c r="A148" s="64" t="s">
        <v>245</v>
      </c>
      <c r="B148" s="64" t="s">
        <v>255</v>
      </c>
      <c r="C148" s="65" t="s">
        <v>1796</v>
      </c>
      <c r="D148" s="66">
        <v>4</v>
      </c>
      <c r="E148" s="67" t="s">
        <v>136</v>
      </c>
      <c r="F148" s="68">
        <v>30.266666666666666</v>
      </c>
      <c r="G148" s="65"/>
      <c r="H148" s="69"/>
      <c r="I148" s="70"/>
      <c r="J148" s="70"/>
      <c r="K148" s="34" t="s">
        <v>65</v>
      </c>
      <c r="L148" s="77">
        <v>148</v>
      </c>
      <c r="M148" s="77"/>
      <c r="N148" s="72"/>
      <c r="O148" s="79" t="s">
        <v>267</v>
      </c>
      <c r="P148" s="81">
        <v>43514.89623842593</v>
      </c>
      <c r="Q148" s="79" t="s">
        <v>338</v>
      </c>
      <c r="R148" s="79"/>
      <c r="S148" s="79"/>
      <c r="T148" s="79" t="s">
        <v>392</v>
      </c>
      <c r="U148" s="82" t="s">
        <v>443</v>
      </c>
      <c r="V148" s="82" t="s">
        <v>443</v>
      </c>
      <c r="W148" s="81">
        <v>43514.89623842593</v>
      </c>
      <c r="X148" s="82" t="s">
        <v>575</v>
      </c>
      <c r="Y148" s="79"/>
      <c r="Z148" s="79"/>
      <c r="AA148" s="85" t="s">
        <v>730</v>
      </c>
      <c r="AB148" s="79"/>
      <c r="AC148" s="79" t="b">
        <v>0</v>
      </c>
      <c r="AD148" s="79">
        <v>4</v>
      </c>
      <c r="AE148" s="85" t="s">
        <v>800</v>
      </c>
      <c r="AF148" s="79" t="b">
        <v>0</v>
      </c>
      <c r="AG148" s="79" t="s">
        <v>803</v>
      </c>
      <c r="AH148" s="79"/>
      <c r="AI148" s="85" t="s">
        <v>793</v>
      </c>
      <c r="AJ148" s="79" t="b">
        <v>0</v>
      </c>
      <c r="AK148" s="79">
        <v>1</v>
      </c>
      <c r="AL148" s="85" t="s">
        <v>793</v>
      </c>
      <c r="AM148" s="79" t="s">
        <v>813</v>
      </c>
      <c r="AN148" s="79" t="b">
        <v>0</v>
      </c>
      <c r="AO148" s="85" t="s">
        <v>730</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9</v>
      </c>
      <c r="BK148" s="49">
        <v>100</v>
      </c>
      <c r="BL148" s="48">
        <v>9</v>
      </c>
    </row>
    <row r="149" spans="1:64" ht="15">
      <c r="A149" s="64" t="s">
        <v>245</v>
      </c>
      <c r="B149" s="64" t="s">
        <v>254</v>
      </c>
      <c r="C149" s="65" t="s">
        <v>1796</v>
      </c>
      <c r="D149" s="66">
        <v>4</v>
      </c>
      <c r="E149" s="67" t="s">
        <v>136</v>
      </c>
      <c r="F149" s="68">
        <v>30.266666666666666</v>
      </c>
      <c r="G149" s="65"/>
      <c r="H149" s="69"/>
      <c r="I149" s="70"/>
      <c r="J149" s="70"/>
      <c r="K149" s="34" t="s">
        <v>65</v>
      </c>
      <c r="L149" s="77">
        <v>149</v>
      </c>
      <c r="M149" s="77"/>
      <c r="N149" s="72"/>
      <c r="O149" s="79" t="s">
        <v>267</v>
      </c>
      <c r="P149" s="81">
        <v>43514.960856481484</v>
      </c>
      <c r="Q149" s="79" t="s">
        <v>339</v>
      </c>
      <c r="R149" s="79"/>
      <c r="S149" s="79"/>
      <c r="T149" s="79" t="s">
        <v>392</v>
      </c>
      <c r="U149" s="82" t="s">
        <v>442</v>
      </c>
      <c r="V149" s="82" t="s">
        <v>442</v>
      </c>
      <c r="W149" s="81">
        <v>43514.960856481484</v>
      </c>
      <c r="X149" s="82" t="s">
        <v>576</v>
      </c>
      <c r="Y149" s="79"/>
      <c r="Z149" s="79"/>
      <c r="AA149" s="85" t="s">
        <v>731</v>
      </c>
      <c r="AB149" s="79"/>
      <c r="AC149" s="79" t="b">
        <v>0</v>
      </c>
      <c r="AD149" s="79">
        <v>2</v>
      </c>
      <c r="AE149" s="85" t="s">
        <v>802</v>
      </c>
      <c r="AF149" s="79" t="b">
        <v>0</v>
      </c>
      <c r="AG149" s="79" t="s">
        <v>803</v>
      </c>
      <c r="AH149" s="79"/>
      <c r="AI149" s="85" t="s">
        <v>793</v>
      </c>
      <c r="AJ149" s="79" t="b">
        <v>0</v>
      </c>
      <c r="AK149" s="79">
        <v>1</v>
      </c>
      <c r="AL149" s="85" t="s">
        <v>793</v>
      </c>
      <c r="AM149" s="79" t="s">
        <v>813</v>
      </c>
      <c r="AN149" s="79" t="b">
        <v>0</v>
      </c>
      <c r="AO149" s="85" t="s">
        <v>731</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12</v>
      </c>
      <c r="BK149" s="49">
        <v>100</v>
      </c>
      <c r="BL149" s="48">
        <v>12</v>
      </c>
    </row>
    <row r="150" spans="1:64" ht="15">
      <c r="A150" s="64" t="s">
        <v>245</v>
      </c>
      <c r="B150" s="64" t="s">
        <v>256</v>
      </c>
      <c r="C150" s="65" t="s">
        <v>1796</v>
      </c>
      <c r="D150" s="66">
        <v>4</v>
      </c>
      <c r="E150" s="67" t="s">
        <v>136</v>
      </c>
      <c r="F150" s="68">
        <v>30.266666666666666</v>
      </c>
      <c r="G150" s="65"/>
      <c r="H150" s="69"/>
      <c r="I150" s="70"/>
      <c r="J150" s="70"/>
      <c r="K150" s="34" t="s">
        <v>65</v>
      </c>
      <c r="L150" s="77">
        <v>150</v>
      </c>
      <c r="M150" s="77"/>
      <c r="N150" s="72"/>
      <c r="O150" s="79" t="s">
        <v>266</v>
      </c>
      <c r="P150" s="81">
        <v>43514.9953125</v>
      </c>
      <c r="Q150" s="79" t="s">
        <v>340</v>
      </c>
      <c r="R150" s="79"/>
      <c r="S150" s="79"/>
      <c r="T150" s="79" t="s">
        <v>391</v>
      </c>
      <c r="U150" s="82" t="s">
        <v>448</v>
      </c>
      <c r="V150" s="82" t="s">
        <v>448</v>
      </c>
      <c r="W150" s="81">
        <v>43514.9953125</v>
      </c>
      <c r="X150" s="82" t="s">
        <v>577</v>
      </c>
      <c r="Y150" s="79"/>
      <c r="Z150" s="79"/>
      <c r="AA150" s="85" t="s">
        <v>732</v>
      </c>
      <c r="AB150" s="79"/>
      <c r="AC150" s="79" t="b">
        <v>0</v>
      </c>
      <c r="AD150" s="79">
        <v>0</v>
      </c>
      <c r="AE150" s="85" t="s">
        <v>793</v>
      </c>
      <c r="AF150" s="79" t="b">
        <v>0</v>
      </c>
      <c r="AG150" s="79" t="s">
        <v>803</v>
      </c>
      <c r="AH150" s="79"/>
      <c r="AI150" s="85" t="s">
        <v>793</v>
      </c>
      <c r="AJ150" s="79" t="b">
        <v>0</v>
      </c>
      <c r="AK150" s="79">
        <v>3</v>
      </c>
      <c r="AL150" s="85" t="s">
        <v>770</v>
      </c>
      <c r="AM150" s="79" t="s">
        <v>812</v>
      </c>
      <c r="AN150" s="79" t="b">
        <v>0</v>
      </c>
      <c r="AO150" s="85" t="s">
        <v>770</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226</v>
      </c>
      <c r="C151" s="65" t="s">
        <v>1795</v>
      </c>
      <c r="D151" s="66">
        <v>3</v>
      </c>
      <c r="E151" s="67" t="s">
        <v>132</v>
      </c>
      <c r="F151" s="68">
        <v>32</v>
      </c>
      <c r="G151" s="65"/>
      <c r="H151" s="69"/>
      <c r="I151" s="70"/>
      <c r="J151" s="70"/>
      <c r="K151" s="34" t="s">
        <v>65</v>
      </c>
      <c r="L151" s="77">
        <v>151</v>
      </c>
      <c r="M151" s="77"/>
      <c r="N151" s="72"/>
      <c r="O151" s="79" t="s">
        <v>266</v>
      </c>
      <c r="P151" s="81">
        <v>43514.9953125</v>
      </c>
      <c r="Q151" s="79" t="s">
        <v>340</v>
      </c>
      <c r="R151" s="79"/>
      <c r="S151" s="79"/>
      <c r="T151" s="79" t="s">
        <v>391</v>
      </c>
      <c r="U151" s="82" t="s">
        <v>448</v>
      </c>
      <c r="V151" s="82" t="s">
        <v>448</v>
      </c>
      <c r="W151" s="81">
        <v>43514.9953125</v>
      </c>
      <c r="X151" s="82" t="s">
        <v>577</v>
      </c>
      <c r="Y151" s="79"/>
      <c r="Z151" s="79"/>
      <c r="AA151" s="85" t="s">
        <v>732</v>
      </c>
      <c r="AB151" s="79"/>
      <c r="AC151" s="79" t="b">
        <v>0</v>
      </c>
      <c r="AD151" s="79">
        <v>0</v>
      </c>
      <c r="AE151" s="85" t="s">
        <v>793</v>
      </c>
      <c r="AF151" s="79" t="b">
        <v>0</v>
      </c>
      <c r="AG151" s="79" t="s">
        <v>803</v>
      </c>
      <c r="AH151" s="79"/>
      <c r="AI151" s="85" t="s">
        <v>793</v>
      </c>
      <c r="AJ151" s="79" t="b">
        <v>0</v>
      </c>
      <c r="AK151" s="79">
        <v>3</v>
      </c>
      <c r="AL151" s="85" t="s">
        <v>770</v>
      </c>
      <c r="AM151" s="79" t="s">
        <v>812</v>
      </c>
      <c r="AN151" s="79" t="b">
        <v>0</v>
      </c>
      <c r="AO151" s="85" t="s">
        <v>770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5</v>
      </c>
      <c r="BD151" s="48">
        <v>0</v>
      </c>
      <c r="BE151" s="49">
        <v>0</v>
      </c>
      <c r="BF151" s="48">
        <v>0</v>
      </c>
      <c r="BG151" s="49">
        <v>0</v>
      </c>
      <c r="BH151" s="48">
        <v>0</v>
      </c>
      <c r="BI151" s="49">
        <v>0</v>
      </c>
      <c r="BJ151" s="48">
        <v>9</v>
      </c>
      <c r="BK151" s="49">
        <v>100</v>
      </c>
      <c r="BL151" s="48">
        <v>9</v>
      </c>
    </row>
    <row r="152" spans="1:64" ht="15">
      <c r="A152" s="64" t="s">
        <v>245</v>
      </c>
      <c r="B152" s="64" t="s">
        <v>241</v>
      </c>
      <c r="C152" s="65" t="s">
        <v>1795</v>
      </c>
      <c r="D152" s="66">
        <v>3</v>
      </c>
      <c r="E152" s="67" t="s">
        <v>132</v>
      </c>
      <c r="F152" s="68">
        <v>32</v>
      </c>
      <c r="G152" s="65"/>
      <c r="H152" s="69"/>
      <c r="I152" s="70"/>
      <c r="J152" s="70"/>
      <c r="K152" s="34" t="s">
        <v>66</v>
      </c>
      <c r="L152" s="77">
        <v>152</v>
      </c>
      <c r="M152" s="77"/>
      <c r="N152" s="72"/>
      <c r="O152" s="79" t="s">
        <v>267</v>
      </c>
      <c r="P152" s="81">
        <v>43515.09619212963</v>
      </c>
      <c r="Q152" s="79" t="s">
        <v>341</v>
      </c>
      <c r="R152" s="79"/>
      <c r="S152" s="79"/>
      <c r="T152" s="79" t="s">
        <v>406</v>
      </c>
      <c r="U152" s="82" t="s">
        <v>447</v>
      </c>
      <c r="V152" s="82" t="s">
        <v>447</v>
      </c>
      <c r="W152" s="81">
        <v>43515.09619212963</v>
      </c>
      <c r="X152" s="82" t="s">
        <v>578</v>
      </c>
      <c r="Y152" s="79"/>
      <c r="Z152" s="79"/>
      <c r="AA152" s="85" t="s">
        <v>733</v>
      </c>
      <c r="AB152" s="79"/>
      <c r="AC152" s="79" t="b">
        <v>0</v>
      </c>
      <c r="AD152" s="79">
        <v>2</v>
      </c>
      <c r="AE152" s="85" t="s">
        <v>799</v>
      </c>
      <c r="AF152" s="79" t="b">
        <v>0</v>
      </c>
      <c r="AG152" s="79" t="s">
        <v>803</v>
      </c>
      <c r="AH152" s="79"/>
      <c r="AI152" s="85" t="s">
        <v>793</v>
      </c>
      <c r="AJ152" s="79" t="b">
        <v>0</v>
      </c>
      <c r="AK152" s="79">
        <v>1</v>
      </c>
      <c r="AL152" s="85" t="s">
        <v>793</v>
      </c>
      <c r="AM152" s="79" t="s">
        <v>813</v>
      </c>
      <c r="AN152" s="79" t="b">
        <v>0</v>
      </c>
      <c r="AO152" s="85" t="s">
        <v>733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245</v>
      </c>
      <c r="B153" s="64" t="s">
        <v>256</v>
      </c>
      <c r="C153" s="65" t="s">
        <v>1796</v>
      </c>
      <c r="D153" s="66">
        <v>4</v>
      </c>
      <c r="E153" s="67" t="s">
        <v>136</v>
      </c>
      <c r="F153" s="68">
        <v>30.266666666666666</v>
      </c>
      <c r="G153" s="65"/>
      <c r="H153" s="69"/>
      <c r="I153" s="70"/>
      <c r="J153" s="70"/>
      <c r="K153" s="34" t="s">
        <v>65</v>
      </c>
      <c r="L153" s="77">
        <v>153</v>
      </c>
      <c r="M153" s="77"/>
      <c r="N153" s="72"/>
      <c r="O153" s="79" t="s">
        <v>266</v>
      </c>
      <c r="P153" s="81">
        <v>43515.75230324074</v>
      </c>
      <c r="Q153" s="79" t="s">
        <v>297</v>
      </c>
      <c r="R153" s="79"/>
      <c r="S153" s="79"/>
      <c r="T153" s="79" t="s">
        <v>391</v>
      </c>
      <c r="U153" s="82" t="s">
        <v>430</v>
      </c>
      <c r="V153" s="82" t="s">
        <v>430</v>
      </c>
      <c r="W153" s="81">
        <v>43515.75230324074</v>
      </c>
      <c r="X153" s="82" t="s">
        <v>579</v>
      </c>
      <c r="Y153" s="79"/>
      <c r="Z153" s="79"/>
      <c r="AA153" s="85" t="s">
        <v>734</v>
      </c>
      <c r="AB153" s="79"/>
      <c r="AC153" s="79" t="b">
        <v>0</v>
      </c>
      <c r="AD153" s="79">
        <v>0</v>
      </c>
      <c r="AE153" s="85" t="s">
        <v>793</v>
      </c>
      <c r="AF153" s="79" t="b">
        <v>0</v>
      </c>
      <c r="AG153" s="79" t="s">
        <v>803</v>
      </c>
      <c r="AH153" s="79"/>
      <c r="AI153" s="85" t="s">
        <v>793</v>
      </c>
      <c r="AJ153" s="79" t="b">
        <v>0</v>
      </c>
      <c r="AK153" s="79">
        <v>4</v>
      </c>
      <c r="AL153" s="85" t="s">
        <v>785</v>
      </c>
      <c r="AM153" s="79" t="s">
        <v>813</v>
      </c>
      <c r="AN153" s="79" t="b">
        <v>0</v>
      </c>
      <c r="AO153" s="85" t="s">
        <v>785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3</v>
      </c>
      <c r="BD153" s="48">
        <v>0</v>
      </c>
      <c r="BE153" s="49">
        <v>0</v>
      </c>
      <c r="BF153" s="48">
        <v>0</v>
      </c>
      <c r="BG153" s="49">
        <v>0</v>
      </c>
      <c r="BH153" s="48">
        <v>0</v>
      </c>
      <c r="BI153" s="49">
        <v>0</v>
      </c>
      <c r="BJ153" s="48">
        <v>6</v>
      </c>
      <c r="BK153" s="49">
        <v>100</v>
      </c>
      <c r="BL153" s="48">
        <v>6</v>
      </c>
    </row>
    <row r="154" spans="1:64" ht="15">
      <c r="A154" s="64" t="s">
        <v>245</v>
      </c>
      <c r="B154" s="64" t="s">
        <v>241</v>
      </c>
      <c r="C154" s="65" t="s">
        <v>1796</v>
      </c>
      <c r="D154" s="66">
        <v>4</v>
      </c>
      <c r="E154" s="67" t="s">
        <v>136</v>
      </c>
      <c r="F154" s="68">
        <v>30.266666666666666</v>
      </c>
      <c r="G154" s="65"/>
      <c r="H154" s="69"/>
      <c r="I154" s="70"/>
      <c r="J154" s="70"/>
      <c r="K154" s="34" t="s">
        <v>66</v>
      </c>
      <c r="L154" s="77">
        <v>154</v>
      </c>
      <c r="M154" s="77"/>
      <c r="N154" s="72"/>
      <c r="O154" s="79" t="s">
        <v>266</v>
      </c>
      <c r="P154" s="81">
        <v>43515.75230324074</v>
      </c>
      <c r="Q154" s="79" t="s">
        <v>297</v>
      </c>
      <c r="R154" s="79"/>
      <c r="S154" s="79"/>
      <c r="T154" s="79" t="s">
        <v>391</v>
      </c>
      <c r="U154" s="82" t="s">
        <v>430</v>
      </c>
      <c r="V154" s="82" t="s">
        <v>430</v>
      </c>
      <c r="W154" s="81">
        <v>43515.75230324074</v>
      </c>
      <c r="X154" s="82" t="s">
        <v>579</v>
      </c>
      <c r="Y154" s="79"/>
      <c r="Z154" s="79"/>
      <c r="AA154" s="85" t="s">
        <v>734</v>
      </c>
      <c r="AB154" s="79"/>
      <c r="AC154" s="79" t="b">
        <v>0</v>
      </c>
      <c r="AD154" s="79">
        <v>0</v>
      </c>
      <c r="AE154" s="85" t="s">
        <v>793</v>
      </c>
      <c r="AF154" s="79" t="b">
        <v>0</v>
      </c>
      <c r="AG154" s="79" t="s">
        <v>803</v>
      </c>
      <c r="AH154" s="79"/>
      <c r="AI154" s="85" t="s">
        <v>793</v>
      </c>
      <c r="AJ154" s="79" t="b">
        <v>0</v>
      </c>
      <c r="AK154" s="79">
        <v>4</v>
      </c>
      <c r="AL154" s="85" t="s">
        <v>785</v>
      </c>
      <c r="AM154" s="79" t="s">
        <v>813</v>
      </c>
      <c r="AN154" s="79" t="b">
        <v>0</v>
      </c>
      <c r="AO154" s="85" t="s">
        <v>785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2</v>
      </c>
      <c r="BD154" s="48"/>
      <c r="BE154" s="49"/>
      <c r="BF154" s="48"/>
      <c r="BG154" s="49"/>
      <c r="BH154" s="48"/>
      <c r="BI154" s="49"/>
      <c r="BJ154" s="48"/>
      <c r="BK154" s="49"/>
      <c r="BL154" s="48"/>
    </row>
    <row r="155" spans="1:64" ht="15">
      <c r="A155" s="64" t="s">
        <v>249</v>
      </c>
      <c r="B155" s="64" t="s">
        <v>245</v>
      </c>
      <c r="C155" s="65" t="s">
        <v>1796</v>
      </c>
      <c r="D155" s="66">
        <v>4</v>
      </c>
      <c r="E155" s="67" t="s">
        <v>136</v>
      </c>
      <c r="F155" s="68">
        <v>30.266666666666666</v>
      </c>
      <c r="G155" s="65"/>
      <c r="H155" s="69"/>
      <c r="I155" s="70"/>
      <c r="J155" s="70"/>
      <c r="K155" s="34" t="s">
        <v>66</v>
      </c>
      <c r="L155" s="77">
        <v>155</v>
      </c>
      <c r="M155" s="77"/>
      <c r="N155" s="72"/>
      <c r="O155" s="79" t="s">
        <v>266</v>
      </c>
      <c r="P155" s="81">
        <v>43514.81458333333</v>
      </c>
      <c r="Q155" s="79" t="s">
        <v>270</v>
      </c>
      <c r="R155" s="79"/>
      <c r="S155" s="79"/>
      <c r="T155" s="79" t="s">
        <v>392</v>
      </c>
      <c r="U155" s="82" t="s">
        <v>413</v>
      </c>
      <c r="V155" s="82" t="s">
        <v>413</v>
      </c>
      <c r="W155" s="81">
        <v>43514.81458333333</v>
      </c>
      <c r="X155" s="82" t="s">
        <v>580</v>
      </c>
      <c r="Y155" s="79"/>
      <c r="Z155" s="79"/>
      <c r="AA155" s="85" t="s">
        <v>735</v>
      </c>
      <c r="AB155" s="79"/>
      <c r="AC155" s="79" t="b">
        <v>0</v>
      </c>
      <c r="AD155" s="79">
        <v>0</v>
      </c>
      <c r="AE155" s="85" t="s">
        <v>793</v>
      </c>
      <c r="AF155" s="79" t="b">
        <v>0</v>
      </c>
      <c r="AG155" s="79" t="s">
        <v>803</v>
      </c>
      <c r="AH155" s="79"/>
      <c r="AI155" s="85" t="s">
        <v>793</v>
      </c>
      <c r="AJ155" s="79" t="b">
        <v>0</v>
      </c>
      <c r="AK155" s="79">
        <v>3</v>
      </c>
      <c r="AL155" s="85" t="s">
        <v>725</v>
      </c>
      <c r="AM155" s="79" t="s">
        <v>813</v>
      </c>
      <c r="AN155" s="79" t="b">
        <v>0</v>
      </c>
      <c r="AO155" s="85" t="s">
        <v>725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14</v>
      </c>
      <c r="BK155" s="49">
        <v>100</v>
      </c>
      <c r="BL155" s="48">
        <v>14</v>
      </c>
    </row>
    <row r="156" spans="1:64" ht="15">
      <c r="A156" s="64" t="s">
        <v>249</v>
      </c>
      <c r="B156" s="64" t="s">
        <v>245</v>
      </c>
      <c r="C156" s="65" t="s">
        <v>1796</v>
      </c>
      <c r="D156" s="66">
        <v>4</v>
      </c>
      <c r="E156" s="67" t="s">
        <v>136</v>
      </c>
      <c r="F156" s="68">
        <v>30.266666666666666</v>
      </c>
      <c r="G156" s="65"/>
      <c r="H156" s="69"/>
      <c r="I156" s="70"/>
      <c r="J156" s="70"/>
      <c r="K156" s="34" t="s">
        <v>66</v>
      </c>
      <c r="L156" s="77">
        <v>156</v>
      </c>
      <c r="M156" s="77"/>
      <c r="N156" s="72"/>
      <c r="O156" s="79" t="s">
        <v>266</v>
      </c>
      <c r="P156" s="81">
        <v>43514.886782407404</v>
      </c>
      <c r="Q156" s="79" t="s">
        <v>330</v>
      </c>
      <c r="R156" s="79"/>
      <c r="S156" s="79"/>
      <c r="T156" s="79" t="s">
        <v>406</v>
      </c>
      <c r="U156" s="82" t="s">
        <v>444</v>
      </c>
      <c r="V156" s="82" t="s">
        <v>444</v>
      </c>
      <c r="W156" s="81">
        <v>43514.886782407404</v>
      </c>
      <c r="X156" s="82" t="s">
        <v>581</v>
      </c>
      <c r="Y156" s="79"/>
      <c r="Z156" s="79"/>
      <c r="AA156" s="85" t="s">
        <v>736</v>
      </c>
      <c r="AB156" s="79"/>
      <c r="AC156" s="79" t="b">
        <v>0</v>
      </c>
      <c r="AD156" s="79">
        <v>0</v>
      </c>
      <c r="AE156" s="85" t="s">
        <v>793</v>
      </c>
      <c r="AF156" s="79" t="b">
        <v>0</v>
      </c>
      <c r="AG156" s="79" t="s">
        <v>803</v>
      </c>
      <c r="AH156" s="79"/>
      <c r="AI156" s="85" t="s">
        <v>793</v>
      </c>
      <c r="AJ156" s="79" t="b">
        <v>0</v>
      </c>
      <c r="AK156" s="79">
        <v>2</v>
      </c>
      <c r="AL156" s="85" t="s">
        <v>729</v>
      </c>
      <c r="AM156" s="79" t="s">
        <v>813</v>
      </c>
      <c r="AN156" s="79" t="b">
        <v>0</v>
      </c>
      <c r="AO156" s="85" t="s">
        <v>729</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11</v>
      </c>
      <c r="BK156" s="49">
        <v>100</v>
      </c>
      <c r="BL156" s="48">
        <v>11</v>
      </c>
    </row>
    <row r="157" spans="1:64" ht="15">
      <c r="A157" s="64" t="s">
        <v>243</v>
      </c>
      <c r="B157" s="64" t="s">
        <v>242</v>
      </c>
      <c r="C157" s="65" t="s">
        <v>1795</v>
      </c>
      <c r="D157" s="66">
        <v>3</v>
      </c>
      <c r="E157" s="67" t="s">
        <v>132</v>
      </c>
      <c r="F157" s="68">
        <v>32</v>
      </c>
      <c r="G157" s="65"/>
      <c r="H157" s="69"/>
      <c r="I157" s="70"/>
      <c r="J157" s="70"/>
      <c r="K157" s="34" t="s">
        <v>65</v>
      </c>
      <c r="L157" s="77">
        <v>157</v>
      </c>
      <c r="M157" s="77"/>
      <c r="N157" s="72"/>
      <c r="O157" s="79" t="s">
        <v>266</v>
      </c>
      <c r="P157" s="81">
        <v>43514.89556712963</v>
      </c>
      <c r="Q157" s="79" t="s">
        <v>342</v>
      </c>
      <c r="R157" s="79"/>
      <c r="S157" s="79"/>
      <c r="T157" s="79" t="s">
        <v>408</v>
      </c>
      <c r="U157" s="79"/>
      <c r="V157" s="82" t="s">
        <v>481</v>
      </c>
      <c r="W157" s="81">
        <v>43514.89556712963</v>
      </c>
      <c r="X157" s="82" t="s">
        <v>582</v>
      </c>
      <c r="Y157" s="79"/>
      <c r="Z157" s="79"/>
      <c r="AA157" s="85" t="s">
        <v>737</v>
      </c>
      <c r="AB157" s="79"/>
      <c r="AC157" s="79" t="b">
        <v>0</v>
      </c>
      <c r="AD157" s="79">
        <v>0</v>
      </c>
      <c r="AE157" s="85" t="s">
        <v>793</v>
      </c>
      <c r="AF157" s="79" t="b">
        <v>0</v>
      </c>
      <c r="AG157" s="79" t="s">
        <v>803</v>
      </c>
      <c r="AH157" s="79"/>
      <c r="AI157" s="85" t="s">
        <v>793</v>
      </c>
      <c r="AJ157" s="79" t="b">
        <v>0</v>
      </c>
      <c r="AK157" s="79">
        <v>3</v>
      </c>
      <c r="AL157" s="85" t="s">
        <v>739</v>
      </c>
      <c r="AM157" s="79" t="s">
        <v>812</v>
      </c>
      <c r="AN157" s="79" t="b">
        <v>0</v>
      </c>
      <c r="AO157" s="85" t="s">
        <v>739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2</v>
      </c>
      <c r="BD157" s="48">
        <v>0</v>
      </c>
      <c r="BE157" s="49">
        <v>0</v>
      </c>
      <c r="BF157" s="48">
        <v>0</v>
      </c>
      <c r="BG157" s="49">
        <v>0</v>
      </c>
      <c r="BH157" s="48">
        <v>0</v>
      </c>
      <c r="BI157" s="49">
        <v>0</v>
      </c>
      <c r="BJ157" s="48">
        <v>18</v>
      </c>
      <c r="BK157" s="49">
        <v>100</v>
      </c>
      <c r="BL157" s="48">
        <v>18</v>
      </c>
    </row>
    <row r="158" spans="1:64" ht="15">
      <c r="A158" s="64" t="s">
        <v>242</v>
      </c>
      <c r="B158" s="64" t="s">
        <v>242</v>
      </c>
      <c r="C158" s="65" t="s">
        <v>1796</v>
      </c>
      <c r="D158" s="66">
        <v>4</v>
      </c>
      <c r="E158" s="67" t="s">
        <v>136</v>
      </c>
      <c r="F158" s="68">
        <v>30.266666666666666</v>
      </c>
      <c r="G158" s="65"/>
      <c r="H158" s="69"/>
      <c r="I158" s="70"/>
      <c r="J158" s="70"/>
      <c r="K158" s="34" t="s">
        <v>65</v>
      </c>
      <c r="L158" s="77">
        <v>158</v>
      </c>
      <c r="M158" s="77"/>
      <c r="N158" s="72"/>
      <c r="O158" s="79" t="s">
        <v>176</v>
      </c>
      <c r="P158" s="81">
        <v>43510.38128472222</v>
      </c>
      <c r="Q158" s="79" t="s">
        <v>343</v>
      </c>
      <c r="R158" s="79"/>
      <c r="S158" s="79"/>
      <c r="T158" s="79" t="s">
        <v>391</v>
      </c>
      <c r="U158" s="79"/>
      <c r="V158" s="82" t="s">
        <v>482</v>
      </c>
      <c r="W158" s="81">
        <v>43510.38128472222</v>
      </c>
      <c r="X158" s="82" t="s">
        <v>583</v>
      </c>
      <c r="Y158" s="79"/>
      <c r="Z158" s="79"/>
      <c r="AA158" s="85" t="s">
        <v>738</v>
      </c>
      <c r="AB158" s="79"/>
      <c r="AC158" s="79" t="b">
        <v>0</v>
      </c>
      <c r="AD158" s="79">
        <v>29</v>
      </c>
      <c r="AE158" s="85" t="s">
        <v>793</v>
      </c>
      <c r="AF158" s="79" t="b">
        <v>0</v>
      </c>
      <c r="AG158" s="79" t="s">
        <v>803</v>
      </c>
      <c r="AH158" s="79"/>
      <c r="AI158" s="85" t="s">
        <v>793</v>
      </c>
      <c r="AJ158" s="79" t="b">
        <v>0</v>
      </c>
      <c r="AK158" s="79">
        <v>0</v>
      </c>
      <c r="AL158" s="85" t="s">
        <v>793</v>
      </c>
      <c r="AM158" s="79" t="s">
        <v>813</v>
      </c>
      <c r="AN158" s="79" t="b">
        <v>0</v>
      </c>
      <c r="AO158" s="85" t="s">
        <v>738</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2</v>
      </c>
      <c r="BC158" s="78" t="str">
        <f>REPLACE(INDEX(GroupVertices[Group],MATCH(Edges[[#This Row],[Vertex 2]],GroupVertices[Vertex],0)),1,1,"")</f>
        <v>2</v>
      </c>
      <c r="BD158" s="48">
        <v>2</v>
      </c>
      <c r="BE158" s="49">
        <v>4.878048780487805</v>
      </c>
      <c r="BF158" s="48">
        <v>1</v>
      </c>
      <c r="BG158" s="49">
        <v>2.4390243902439024</v>
      </c>
      <c r="BH158" s="48">
        <v>0</v>
      </c>
      <c r="BI158" s="49">
        <v>0</v>
      </c>
      <c r="BJ158" s="48">
        <v>38</v>
      </c>
      <c r="BK158" s="49">
        <v>92.6829268292683</v>
      </c>
      <c r="BL158" s="48">
        <v>41</v>
      </c>
    </row>
    <row r="159" spans="1:64" ht="15">
      <c r="A159" s="64" t="s">
        <v>242</v>
      </c>
      <c r="B159" s="64" t="s">
        <v>255</v>
      </c>
      <c r="C159" s="65" t="s">
        <v>1795</v>
      </c>
      <c r="D159" s="66">
        <v>3</v>
      </c>
      <c r="E159" s="67" t="s">
        <v>132</v>
      </c>
      <c r="F159" s="68">
        <v>32</v>
      </c>
      <c r="G159" s="65"/>
      <c r="H159" s="69"/>
      <c r="I159" s="70"/>
      <c r="J159" s="70"/>
      <c r="K159" s="34" t="s">
        <v>65</v>
      </c>
      <c r="L159" s="77">
        <v>159</v>
      </c>
      <c r="M159" s="77"/>
      <c r="N159" s="72"/>
      <c r="O159" s="79" t="s">
        <v>266</v>
      </c>
      <c r="P159" s="81">
        <v>43514.82847222222</v>
      </c>
      <c r="Q159" s="79" t="s">
        <v>344</v>
      </c>
      <c r="R159" s="79"/>
      <c r="S159" s="79"/>
      <c r="T159" s="79" t="s">
        <v>410</v>
      </c>
      <c r="U159" s="82" t="s">
        <v>449</v>
      </c>
      <c r="V159" s="82" t="s">
        <v>449</v>
      </c>
      <c r="W159" s="81">
        <v>43514.82847222222</v>
      </c>
      <c r="X159" s="82" t="s">
        <v>584</v>
      </c>
      <c r="Y159" s="79"/>
      <c r="Z159" s="79"/>
      <c r="AA159" s="85" t="s">
        <v>739</v>
      </c>
      <c r="AB159" s="79"/>
      <c r="AC159" s="79" t="b">
        <v>0</v>
      </c>
      <c r="AD159" s="79">
        <v>11</v>
      </c>
      <c r="AE159" s="85" t="s">
        <v>793</v>
      </c>
      <c r="AF159" s="79" t="b">
        <v>0</v>
      </c>
      <c r="AG159" s="79" t="s">
        <v>803</v>
      </c>
      <c r="AH159" s="79"/>
      <c r="AI159" s="85" t="s">
        <v>793</v>
      </c>
      <c r="AJ159" s="79" t="b">
        <v>0</v>
      </c>
      <c r="AK159" s="79">
        <v>3</v>
      </c>
      <c r="AL159" s="85" t="s">
        <v>793</v>
      </c>
      <c r="AM159" s="79" t="s">
        <v>813</v>
      </c>
      <c r="AN159" s="79" t="b">
        <v>0</v>
      </c>
      <c r="AO159" s="85" t="s">
        <v>739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1</v>
      </c>
      <c r="BD159" s="48">
        <v>0</v>
      </c>
      <c r="BE159" s="49">
        <v>0</v>
      </c>
      <c r="BF159" s="48">
        <v>1</v>
      </c>
      <c r="BG159" s="49">
        <v>5.2631578947368425</v>
      </c>
      <c r="BH159" s="48">
        <v>0</v>
      </c>
      <c r="BI159" s="49">
        <v>0</v>
      </c>
      <c r="BJ159" s="48">
        <v>18</v>
      </c>
      <c r="BK159" s="49">
        <v>94.73684210526316</v>
      </c>
      <c r="BL159" s="48">
        <v>19</v>
      </c>
    </row>
    <row r="160" spans="1:64" ht="15">
      <c r="A160" s="64" t="s">
        <v>242</v>
      </c>
      <c r="B160" s="64" t="s">
        <v>254</v>
      </c>
      <c r="C160" s="65" t="s">
        <v>1795</v>
      </c>
      <c r="D160" s="66">
        <v>3</v>
      </c>
      <c r="E160" s="67" t="s">
        <v>132</v>
      </c>
      <c r="F160" s="68">
        <v>32</v>
      </c>
      <c r="G160" s="65"/>
      <c r="H160" s="69"/>
      <c r="I160" s="70"/>
      <c r="J160" s="70"/>
      <c r="K160" s="34" t="s">
        <v>65</v>
      </c>
      <c r="L160" s="77">
        <v>160</v>
      </c>
      <c r="M160" s="77"/>
      <c r="N160" s="72"/>
      <c r="O160" s="79" t="s">
        <v>266</v>
      </c>
      <c r="P160" s="81">
        <v>43514.84606481482</v>
      </c>
      <c r="Q160" s="79" t="s">
        <v>303</v>
      </c>
      <c r="R160" s="79"/>
      <c r="S160" s="79"/>
      <c r="T160" s="79" t="s">
        <v>391</v>
      </c>
      <c r="U160" s="82" t="s">
        <v>433</v>
      </c>
      <c r="V160" s="82" t="s">
        <v>433</v>
      </c>
      <c r="W160" s="81">
        <v>43514.84606481482</v>
      </c>
      <c r="X160" s="82" t="s">
        <v>526</v>
      </c>
      <c r="Y160" s="79"/>
      <c r="Z160" s="79"/>
      <c r="AA160" s="85" t="s">
        <v>681</v>
      </c>
      <c r="AB160" s="79"/>
      <c r="AC160" s="79" t="b">
        <v>0</v>
      </c>
      <c r="AD160" s="79">
        <v>4</v>
      </c>
      <c r="AE160" s="85" t="s">
        <v>793</v>
      </c>
      <c r="AF160" s="79" t="b">
        <v>0</v>
      </c>
      <c r="AG160" s="79" t="s">
        <v>803</v>
      </c>
      <c r="AH160" s="79"/>
      <c r="AI160" s="85" t="s">
        <v>793</v>
      </c>
      <c r="AJ160" s="79" t="b">
        <v>0</v>
      </c>
      <c r="AK160" s="79">
        <v>1</v>
      </c>
      <c r="AL160" s="85" t="s">
        <v>793</v>
      </c>
      <c r="AM160" s="79" t="s">
        <v>813</v>
      </c>
      <c r="AN160" s="79" t="b">
        <v>0</v>
      </c>
      <c r="AO160" s="85" t="s">
        <v>681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1</v>
      </c>
      <c r="BD160" s="48"/>
      <c r="BE160" s="49"/>
      <c r="BF160" s="48"/>
      <c r="BG160" s="49"/>
      <c r="BH160" s="48"/>
      <c r="BI160" s="49"/>
      <c r="BJ160" s="48"/>
      <c r="BK160" s="49"/>
      <c r="BL160" s="48"/>
    </row>
    <row r="161" spans="1:64" ht="15">
      <c r="A161" s="64" t="s">
        <v>242</v>
      </c>
      <c r="B161" s="64" t="s">
        <v>242</v>
      </c>
      <c r="C161" s="65" t="s">
        <v>1796</v>
      </c>
      <c r="D161" s="66">
        <v>4</v>
      </c>
      <c r="E161" s="67" t="s">
        <v>136</v>
      </c>
      <c r="F161" s="68">
        <v>30.266666666666666</v>
      </c>
      <c r="G161" s="65"/>
      <c r="H161" s="69"/>
      <c r="I161" s="70"/>
      <c r="J161" s="70"/>
      <c r="K161" s="34" t="s">
        <v>65</v>
      </c>
      <c r="L161" s="77">
        <v>161</v>
      </c>
      <c r="M161" s="77"/>
      <c r="N161" s="72"/>
      <c r="O161" s="79" t="s">
        <v>176</v>
      </c>
      <c r="P161" s="81">
        <v>43514.86054398148</v>
      </c>
      <c r="Q161" s="79" t="s">
        <v>345</v>
      </c>
      <c r="R161" s="79"/>
      <c r="S161" s="79"/>
      <c r="T161" s="79" t="s">
        <v>401</v>
      </c>
      <c r="U161" s="82" t="s">
        <v>418</v>
      </c>
      <c r="V161" s="82" t="s">
        <v>418</v>
      </c>
      <c r="W161" s="81">
        <v>43514.86054398148</v>
      </c>
      <c r="X161" s="82" t="s">
        <v>585</v>
      </c>
      <c r="Y161" s="79"/>
      <c r="Z161" s="79"/>
      <c r="AA161" s="85" t="s">
        <v>740</v>
      </c>
      <c r="AB161" s="79"/>
      <c r="AC161" s="79" t="b">
        <v>0</v>
      </c>
      <c r="AD161" s="79">
        <v>20</v>
      </c>
      <c r="AE161" s="85" t="s">
        <v>793</v>
      </c>
      <c r="AF161" s="79" t="b">
        <v>0</v>
      </c>
      <c r="AG161" s="79" t="s">
        <v>803</v>
      </c>
      <c r="AH161" s="79"/>
      <c r="AI161" s="85" t="s">
        <v>793</v>
      </c>
      <c r="AJ161" s="79" t="b">
        <v>0</v>
      </c>
      <c r="AK161" s="79">
        <v>6</v>
      </c>
      <c r="AL161" s="85" t="s">
        <v>793</v>
      </c>
      <c r="AM161" s="79" t="s">
        <v>813</v>
      </c>
      <c r="AN161" s="79" t="b">
        <v>0</v>
      </c>
      <c r="AO161" s="85" t="s">
        <v>740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v>
      </c>
      <c r="BC161" s="78" t="str">
        <f>REPLACE(INDEX(GroupVertices[Group],MATCH(Edges[[#This Row],[Vertex 2]],GroupVertices[Vertex],0)),1,1,"")</f>
        <v>2</v>
      </c>
      <c r="BD161" s="48">
        <v>2</v>
      </c>
      <c r="BE161" s="49">
        <v>18.181818181818183</v>
      </c>
      <c r="BF161" s="48">
        <v>0</v>
      </c>
      <c r="BG161" s="49">
        <v>0</v>
      </c>
      <c r="BH161" s="48">
        <v>0</v>
      </c>
      <c r="BI161" s="49">
        <v>0</v>
      </c>
      <c r="BJ161" s="48">
        <v>9</v>
      </c>
      <c r="BK161" s="49">
        <v>81.81818181818181</v>
      </c>
      <c r="BL161" s="48">
        <v>11</v>
      </c>
    </row>
    <row r="162" spans="1:64" ht="15">
      <c r="A162" s="64" t="s">
        <v>241</v>
      </c>
      <c r="B162" s="64" t="s">
        <v>242</v>
      </c>
      <c r="C162" s="65" t="s">
        <v>1798</v>
      </c>
      <c r="D162" s="66">
        <v>6</v>
      </c>
      <c r="E162" s="67" t="s">
        <v>136</v>
      </c>
      <c r="F162" s="68">
        <v>26.8</v>
      </c>
      <c r="G162" s="65"/>
      <c r="H162" s="69"/>
      <c r="I162" s="70"/>
      <c r="J162" s="70"/>
      <c r="K162" s="34" t="s">
        <v>65</v>
      </c>
      <c r="L162" s="77">
        <v>162</v>
      </c>
      <c r="M162" s="77"/>
      <c r="N162" s="72"/>
      <c r="O162" s="79" t="s">
        <v>266</v>
      </c>
      <c r="P162" s="81">
        <v>43514.99212962963</v>
      </c>
      <c r="Q162" s="79" t="s">
        <v>302</v>
      </c>
      <c r="R162" s="79"/>
      <c r="S162" s="79"/>
      <c r="T162" s="79" t="s">
        <v>391</v>
      </c>
      <c r="U162" s="82" t="s">
        <v>432</v>
      </c>
      <c r="V162" s="82" t="s">
        <v>432</v>
      </c>
      <c r="W162" s="81">
        <v>43514.99212962963</v>
      </c>
      <c r="X162" s="82" t="s">
        <v>525</v>
      </c>
      <c r="Y162" s="79"/>
      <c r="Z162" s="79"/>
      <c r="AA162" s="85" t="s">
        <v>680</v>
      </c>
      <c r="AB162" s="79"/>
      <c r="AC162" s="79" t="b">
        <v>0</v>
      </c>
      <c r="AD162" s="79">
        <v>0</v>
      </c>
      <c r="AE162" s="85" t="s">
        <v>793</v>
      </c>
      <c r="AF162" s="79" t="b">
        <v>0</v>
      </c>
      <c r="AG162" s="79" t="s">
        <v>803</v>
      </c>
      <c r="AH162" s="79"/>
      <c r="AI162" s="85" t="s">
        <v>793</v>
      </c>
      <c r="AJ162" s="79" t="b">
        <v>0</v>
      </c>
      <c r="AK162" s="79">
        <v>1</v>
      </c>
      <c r="AL162" s="85" t="s">
        <v>679</v>
      </c>
      <c r="AM162" s="79" t="s">
        <v>813</v>
      </c>
      <c r="AN162" s="79" t="b">
        <v>0</v>
      </c>
      <c r="AO162" s="85" t="s">
        <v>679</v>
      </c>
      <c r="AP162" s="79" t="s">
        <v>176</v>
      </c>
      <c r="AQ162" s="79">
        <v>0</v>
      </c>
      <c r="AR162" s="79">
        <v>0</v>
      </c>
      <c r="AS162" s="79"/>
      <c r="AT162" s="79"/>
      <c r="AU162" s="79"/>
      <c r="AV162" s="79"/>
      <c r="AW162" s="79"/>
      <c r="AX162" s="79"/>
      <c r="AY162" s="79"/>
      <c r="AZ162" s="79"/>
      <c r="BA162">
        <v>4</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241</v>
      </c>
      <c r="B163" s="64" t="s">
        <v>242</v>
      </c>
      <c r="C163" s="65" t="s">
        <v>1798</v>
      </c>
      <c r="D163" s="66">
        <v>6</v>
      </c>
      <c r="E163" s="67" t="s">
        <v>136</v>
      </c>
      <c r="F163" s="68">
        <v>26.8</v>
      </c>
      <c r="G163" s="65"/>
      <c r="H163" s="69"/>
      <c r="I163" s="70"/>
      <c r="J163" s="70"/>
      <c r="K163" s="34" t="s">
        <v>65</v>
      </c>
      <c r="L163" s="77">
        <v>163</v>
      </c>
      <c r="M163" s="77"/>
      <c r="N163" s="72"/>
      <c r="O163" s="79" t="s">
        <v>266</v>
      </c>
      <c r="P163" s="81">
        <v>43514.992256944446</v>
      </c>
      <c r="Q163" s="79" t="s">
        <v>285</v>
      </c>
      <c r="R163" s="79"/>
      <c r="S163" s="79"/>
      <c r="T163" s="79" t="s">
        <v>401</v>
      </c>
      <c r="U163" s="82" t="s">
        <v>418</v>
      </c>
      <c r="V163" s="82" t="s">
        <v>418</v>
      </c>
      <c r="W163" s="81">
        <v>43514.992256944446</v>
      </c>
      <c r="X163" s="82" t="s">
        <v>586</v>
      </c>
      <c r="Y163" s="79"/>
      <c r="Z163" s="79"/>
      <c r="AA163" s="85" t="s">
        <v>741</v>
      </c>
      <c r="AB163" s="79"/>
      <c r="AC163" s="79" t="b">
        <v>0</v>
      </c>
      <c r="AD163" s="79">
        <v>0</v>
      </c>
      <c r="AE163" s="85" t="s">
        <v>793</v>
      </c>
      <c r="AF163" s="79" t="b">
        <v>0</v>
      </c>
      <c r="AG163" s="79" t="s">
        <v>803</v>
      </c>
      <c r="AH163" s="79"/>
      <c r="AI163" s="85" t="s">
        <v>793</v>
      </c>
      <c r="AJ163" s="79" t="b">
        <v>0</v>
      </c>
      <c r="AK163" s="79">
        <v>6</v>
      </c>
      <c r="AL163" s="85" t="s">
        <v>740</v>
      </c>
      <c r="AM163" s="79" t="s">
        <v>813</v>
      </c>
      <c r="AN163" s="79" t="b">
        <v>0</v>
      </c>
      <c r="AO163" s="85" t="s">
        <v>740</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2</v>
      </c>
      <c r="BC163" s="78" t="str">
        <f>REPLACE(INDEX(GroupVertices[Group],MATCH(Edges[[#This Row],[Vertex 2]],GroupVertices[Vertex],0)),1,1,"")</f>
        <v>2</v>
      </c>
      <c r="BD163" s="48">
        <v>2</v>
      </c>
      <c r="BE163" s="49">
        <v>15.384615384615385</v>
      </c>
      <c r="BF163" s="48">
        <v>0</v>
      </c>
      <c r="BG163" s="49">
        <v>0</v>
      </c>
      <c r="BH163" s="48">
        <v>0</v>
      </c>
      <c r="BI163" s="49">
        <v>0</v>
      </c>
      <c r="BJ163" s="48">
        <v>11</v>
      </c>
      <c r="BK163" s="49">
        <v>84.61538461538461</v>
      </c>
      <c r="BL163" s="48">
        <v>13</v>
      </c>
    </row>
    <row r="164" spans="1:64" ht="15">
      <c r="A164" s="64" t="s">
        <v>241</v>
      </c>
      <c r="B164" s="64" t="s">
        <v>242</v>
      </c>
      <c r="C164" s="65" t="s">
        <v>1798</v>
      </c>
      <c r="D164" s="66">
        <v>6</v>
      </c>
      <c r="E164" s="67" t="s">
        <v>136</v>
      </c>
      <c r="F164" s="68">
        <v>26.8</v>
      </c>
      <c r="G164" s="65"/>
      <c r="H164" s="69"/>
      <c r="I164" s="70"/>
      <c r="J164" s="70"/>
      <c r="K164" s="34" t="s">
        <v>65</v>
      </c>
      <c r="L164" s="77">
        <v>164</v>
      </c>
      <c r="M164" s="77"/>
      <c r="N164" s="72"/>
      <c r="O164" s="79" t="s">
        <v>266</v>
      </c>
      <c r="P164" s="81">
        <v>43514.992430555554</v>
      </c>
      <c r="Q164" s="79" t="s">
        <v>304</v>
      </c>
      <c r="R164" s="79"/>
      <c r="S164" s="79"/>
      <c r="T164" s="79"/>
      <c r="U164" s="79"/>
      <c r="V164" s="82" t="s">
        <v>472</v>
      </c>
      <c r="W164" s="81">
        <v>43514.992430555554</v>
      </c>
      <c r="X164" s="82" t="s">
        <v>527</v>
      </c>
      <c r="Y164" s="79"/>
      <c r="Z164" s="79"/>
      <c r="AA164" s="85" t="s">
        <v>682</v>
      </c>
      <c r="AB164" s="79"/>
      <c r="AC164" s="79" t="b">
        <v>0</v>
      </c>
      <c r="AD164" s="79">
        <v>0</v>
      </c>
      <c r="AE164" s="85" t="s">
        <v>793</v>
      </c>
      <c r="AF164" s="79" t="b">
        <v>0</v>
      </c>
      <c r="AG164" s="79" t="s">
        <v>803</v>
      </c>
      <c r="AH164" s="79"/>
      <c r="AI164" s="85" t="s">
        <v>793</v>
      </c>
      <c r="AJ164" s="79" t="b">
        <v>0</v>
      </c>
      <c r="AK164" s="79">
        <v>1</v>
      </c>
      <c r="AL164" s="85" t="s">
        <v>681</v>
      </c>
      <c r="AM164" s="79" t="s">
        <v>813</v>
      </c>
      <c r="AN164" s="79" t="b">
        <v>0</v>
      </c>
      <c r="AO164" s="85" t="s">
        <v>681</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241</v>
      </c>
      <c r="B165" s="64" t="s">
        <v>242</v>
      </c>
      <c r="C165" s="65" t="s">
        <v>1798</v>
      </c>
      <c r="D165" s="66">
        <v>6</v>
      </c>
      <c r="E165" s="67" t="s">
        <v>136</v>
      </c>
      <c r="F165" s="68">
        <v>26.8</v>
      </c>
      <c r="G165" s="65"/>
      <c r="H165" s="69"/>
      <c r="I165" s="70"/>
      <c r="J165" s="70"/>
      <c r="K165" s="34" t="s">
        <v>65</v>
      </c>
      <c r="L165" s="77">
        <v>165</v>
      </c>
      <c r="M165" s="77"/>
      <c r="N165" s="72"/>
      <c r="O165" s="79" t="s">
        <v>266</v>
      </c>
      <c r="P165" s="81">
        <v>43514.992638888885</v>
      </c>
      <c r="Q165" s="79" t="s">
        <v>342</v>
      </c>
      <c r="R165" s="79"/>
      <c r="S165" s="79"/>
      <c r="T165" s="79" t="s">
        <v>408</v>
      </c>
      <c r="U165" s="79"/>
      <c r="V165" s="82" t="s">
        <v>472</v>
      </c>
      <c r="W165" s="81">
        <v>43514.992638888885</v>
      </c>
      <c r="X165" s="82" t="s">
        <v>587</v>
      </c>
      <c r="Y165" s="79"/>
      <c r="Z165" s="79"/>
      <c r="AA165" s="85" t="s">
        <v>742</v>
      </c>
      <c r="AB165" s="79"/>
      <c r="AC165" s="79" t="b">
        <v>0</v>
      </c>
      <c r="AD165" s="79">
        <v>0</v>
      </c>
      <c r="AE165" s="85" t="s">
        <v>793</v>
      </c>
      <c r="AF165" s="79" t="b">
        <v>0</v>
      </c>
      <c r="AG165" s="79" t="s">
        <v>803</v>
      </c>
      <c r="AH165" s="79"/>
      <c r="AI165" s="85" t="s">
        <v>793</v>
      </c>
      <c r="AJ165" s="79" t="b">
        <v>0</v>
      </c>
      <c r="AK165" s="79">
        <v>3</v>
      </c>
      <c r="AL165" s="85" t="s">
        <v>739</v>
      </c>
      <c r="AM165" s="79" t="s">
        <v>813</v>
      </c>
      <c r="AN165" s="79" t="b">
        <v>0</v>
      </c>
      <c r="AO165" s="85" t="s">
        <v>739</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18</v>
      </c>
      <c r="BK165" s="49">
        <v>100</v>
      </c>
      <c r="BL165" s="48">
        <v>18</v>
      </c>
    </row>
    <row r="166" spans="1:64" ht="15">
      <c r="A166" s="64" t="s">
        <v>249</v>
      </c>
      <c r="B166" s="64" t="s">
        <v>242</v>
      </c>
      <c r="C166" s="65" t="s">
        <v>1796</v>
      </c>
      <c r="D166" s="66">
        <v>4</v>
      </c>
      <c r="E166" s="67" t="s">
        <v>136</v>
      </c>
      <c r="F166" s="68">
        <v>30.266666666666666</v>
      </c>
      <c r="G166" s="65"/>
      <c r="H166" s="69"/>
      <c r="I166" s="70"/>
      <c r="J166" s="70"/>
      <c r="K166" s="34" t="s">
        <v>65</v>
      </c>
      <c r="L166" s="77">
        <v>166</v>
      </c>
      <c r="M166" s="77"/>
      <c r="N166" s="72"/>
      <c r="O166" s="79" t="s">
        <v>266</v>
      </c>
      <c r="P166" s="81">
        <v>43514.882210648146</v>
      </c>
      <c r="Q166" s="79" t="s">
        <v>285</v>
      </c>
      <c r="R166" s="79"/>
      <c r="S166" s="79"/>
      <c r="T166" s="79" t="s">
        <v>401</v>
      </c>
      <c r="U166" s="82" t="s">
        <v>418</v>
      </c>
      <c r="V166" s="82" t="s">
        <v>418</v>
      </c>
      <c r="W166" s="81">
        <v>43514.882210648146</v>
      </c>
      <c r="X166" s="82" t="s">
        <v>588</v>
      </c>
      <c r="Y166" s="79"/>
      <c r="Z166" s="79"/>
      <c r="AA166" s="85" t="s">
        <v>743</v>
      </c>
      <c r="AB166" s="79"/>
      <c r="AC166" s="79" t="b">
        <v>0</v>
      </c>
      <c r="AD166" s="79">
        <v>0</v>
      </c>
      <c r="AE166" s="85" t="s">
        <v>793</v>
      </c>
      <c r="AF166" s="79" t="b">
        <v>0</v>
      </c>
      <c r="AG166" s="79" t="s">
        <v>803</v>
      </c>
      <c r="AH166" s="79"/>
      <c r="AI166" s="85" t="s">
        <v>793</v>
      </c>
      <c r="AJ166" s="79" t="b">
        <v>0</v>
      </c>
      <c r="AK166" s="79">
        <v>6</v>
      </c>
      <c r="AL166" s="85" t="s">
        <v>740</v>
      </c>
      <c r="AM166" s="79" t="s">
        <v>813</v>
      </c>
      <c r="AN166" s="79" t="b">
        <v>0</v>
      </c>
      <c r="AO166" s="85" t="s">
        <v>740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v>
      </c>
      <c r="BC166" s="78" t="str">
        <f>REPLACE(INDEX(GroupVertices[Group],MATCH(Edges[[#This Row],[Vertex 2]],GroupVertices[Vertex],0)),1,1,"")</f>
        <v>2</v>
      </c>
      <c r="BD166" s="48">
        <v>2</v>
      </c>
      <c r="BE166" s="49">
        <v>15.384615384615385</v>
      </c>
      <c r="BF166" s="48">
        <v>0</v>
      </c>
      <c r="BG166" s="49">
        <v>0</v>
      </c>
      <c r="BH166" s="48">
        <v>0</v>
      </c>
      <c r="BI166" s="49">
        <v>0</v>
      </c>
      <c r="BJ166" s="48">
        <v>11</v>
      </c>
      <c r="BK166" s="49">
        <v>84.61538461538461</v>
      </c>
      <c r="BL166" s="48">
        <v>13</v>
      </c>
    </row>
    <row r="167" spans="1:64" ht="15">
      <c r="A167" s="64" t="s">
        <v>249</v>
      </c>
      <c r="B167" s="64" t="s">
        <v>242</v>
      </c>
      <c r="C167" s="65" t="s">
        <v>1796</v>
      </c>
      <c r="D167" s="66">
        <v>4</v>
      </c>
      <c r="E167" s="67" t="s">
        <v>136</v>
      </c>
      <c r="F167" s="68">
        <v>30.266666666666666</v>
      </c>
      <c r="G167" s="65"/>
      <c r="H167" s="69"/>
      <c r="I167" s="70"/>
      <c r="J167" s="70"/>
      <c r="K167" s="34" t="s">
        <v>65</v>
      </c>
      <c r="L167" s="77">
        <v>167</v>
      </c>
      <c r="M167" s="77"/>
      <c r="N167" s="72"/>
      <c r="O167" s="79" t="s">
        <v>266</v>
      </c>
      <c r="P167" s="81">
        <v>43514.88704861111</v>
      </c>
      <c r="Q167" s="79" t="s">
        <v>342</v>
      </c>
      <c r="R167" s="79"/>
      <c r="S167" s="79"/>
      <c r="T167" s="79" t="s">
        <v>408</v>
      </c>
      <c r="U167" s="79"/>
      <c r="V167" s="82" t="s">
        <v>478</v>
      </c>
      <c r="W167" s="81">
        <v>43514.88704861111</v>
      </c>
      <c r="X167" s="82" t="s">
        <v>589</v>
      </c>
      <c r="Y167" s="79"/>
      <c r="Z167" s="79"/>
      <c r="AA167" s="85" t="s">
        <v>744</v>
      </c>
      <c r="AB167" s="79"/>
      <c r="AC167" s="79" t="b">
        <v>0</v>
      </c>
      <c r="AD167" s="79">
        <v>0</v>
      </c>
      <c r="AE167" s="85" t="s">
        <v>793</v>
      </c>
      <c r="AF167" s="79" t="b">
        <v>0</v>
      </c>
      <c r="AG167" s="79" t="s">
        <v>803</v>
      </c>
      <c r="AH167" s="79"/>
      <c r="AI167" s="85" t="s">
        <v>793</v>
      </c>
      <c r="AJ167" s="79" t="b">
        <v>0</v>
      </c>
      <c r="AK167" s="79">
        <v>3</v>
      </c>
      <c r="AL167" s="85" t="s">
        <v>739</v>
      </c>
      <c r="AM167" s="79" t="s">
        <v>813</v>
      </c>
      <c r="AN167" s="79" t="b">
        <v>0</v>
      </c>
      <c r="AO167" s="85" t="s">
        <v>739</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2</v>
      </c>
      <c r="BD167" s="48">
        <v>0</v>
      </c>
      <c r="BE167" s="49">
        <v>0</v>
      </c>
      <c r="BF167" s="48">
        <v>0</v>
      </c>
      <c r="BG167" s="49">
        <v>0</v>
      </c>
      <c r="BH167" s="48">
        <v>0</v>
      </c>
      <c r="BI167" s="49">
        <v>0</v>
      </c>
      <c r="BJ167" s="48">
        <v>18</v>
      </c>
      <c r="BK167" s="49">
        <v>100</v>
      </c>
      <c r="BL167" s="48">
        <v>18</v>
      </c>
    </row>
    <row r="168" spans="1:64" ht="15">
      <c r="A168" s="64" t="s">
        <v>251</v>
      </c>
      <c r="B168" s="64" t="s">
        <v>255</v>
      </c>
      <c r="C168" s="65" t="s">
        <v>1795</v>
      </c>
      <c r="D168" s="66">
        <v>3</v>
      </c>
      <c r="E168" s="67" t="s">
        <v>132</v>
      </c>
      <c r="F168" s="68">
        <v>32</v>
      </c>
      <c r="G168" s="65"/>
      <c r="H168" s="69"/>
      <c r="I168" s="70"/>
      <c r="J168" s="70"/>
      <c r="K168" s="34" t="s">
        <v>65</v>
      </c>
      <c r="L168" s="77">
        <v>168</v>
      </c>
      <c r="M168" s="77"/>
      <c r="N168" s="72"/>
      <c r="O168" s="79" t="s">
        <v>266</v>
      </c>
      <c r="P168" s="81">
        <v>43514.81559027778</v>
      </c>
      <c r="Q168" s="79" t="s">
        <v>270</v>
      </c>
      <c r="R168" s="79"/>
      <c r="S168" s="79"/>
      <c r="T168" s="79" t="s">
        <v>392</v>
      </c>
      <c r="U168" s="82" t="s">
        <v>413</v>
      </c>
      <c r="V168" s="82" t="s">
        <v>413</v>
      </c>
      <c r="W168" s="81">
        <v>43514.81559027778</v>
      </c>
      <c r="X168" s="82" t="s">
        <v>563</v>
      </c>
      <c r="Y168" s="79"/>
      <c r="Z168" s="79"/>
      <c r="AA168" s="85" t="s">
        <v>718</v>
      </c>
      <c r="AB168" s="79"/>
      <c r="AC168" s="79" t="b">
        <v>0</v>
      </c>
      <c r="AD168" s="79">
        <v>0</v>
      </c>
      <c r="AE168" s="85" t="s">
        <v>793</v>
      </c>
      <c r="AF168" s="79" t="b">
        <v>0</v>
      </c>
      <c r="AG168" s="79" t="s">
        <v>803</v>
      </c>
      <c r="AH168" s="79"/>
      <c r="AI168" s="85" t="s">
        <v>793</v>
      </c>
      <c r="AJ168" s="79" t="b">
        <v>0</v>
      </c>
      <c r="AK168" s="79">
        <v>3</v>
      </c>
      <c r="AL168" s="85" t="s">
        <v>725</v>
      </c>
      <c r="AM168" s="79" t="s">
        <v>813</v>
      </c>
      <c r="AN168" s="79" t="b">
        <v>0</v>
      </c>
      <c r="AO168" s="85" t="s">
        <v>725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243</v>
      </c>
      <c r="B169" s="64" t="s">
        <v>255</v>
      </c>
      <c r="C169" s="65" t="s">
        <v>1796</v>
      </c>
      <c r="D169" s="66">
        <v>4</v>
      </c>
      <c r="E169" s="67" t="s">
        <v>136</v>
      </c>
      <c r="F169" s="68">
        <v>30.266666666666666</v>
      </c>
      <c r="G169" s="65"/>
      <c r="H169" s="69"/>
      <c r="I169" s="70"/>
      <c r="J169" s="70"/>
      <c r="K169" s="34" t="s">
        <v>65</v>
      </c>
      <c r="L169" s="77">
        <v>169</v>
      </c>
      <c r="M169" s="77"/>
      <c r="N169" s="72"/>
      <c r="O169" s="79" t="s">
        <v>266</v>
      </c>
      <c r="P169" s="81">
        <v>43514.82517361111</v>
      </c>
      <c r="Q169" s="79" t="s">
        <v>305</v>
      </c>
      <c r="R169" s="79"/>
      <c r="S169" s="79"/>
      <c r="T169" s="79" t="s">
        <v>391</v>
      </c>
      <c r="U169" s="82" t="s">
        <v>434</v>
      </c>
      <c r="V169" s="82" t="s">
        <v>434</v>
      </c>
      <c r="W169" s="81">
        <v>43514.82517361111</v>
      </c>
      <c r="X169" s="82" t="s">
        <v>528</v>
      </c>
      <c r="Y169" s="79"/>
      <c r="Z169" s="79"/>
      <c r="AA169" s="85" t="s">
        <v>683</v>
      </c>
      <c r="AB169" s="79"/>
      <c r="AC169" s="79" t="b">
        <v>0</v>
      </c>
      <c r="AD169" s="79">
        <v>1</v>
      </c>
      <c r="AE169" s="85" t="s">
        <v>796</v>
      </c>
      <c r="AF169" s="79" t="b">
        <v>0</v>
      </c>
      <c r="AG169" s="79" t="s">
        <v>803</v>
      </c>
      <c r="AH169" s="79"/>
      <c r="AI169" s="85" t="s">
        <v>793</v>
      </c>
      <c r="AJ169" s="79" t="b">
        <v>0</v>
      </c>
      <c r="AK169" s="79">
        <v>1</v>
      </c>
      <c r="AL169" s="85" t="s">
        <v>793</v>
      </c>
      <c r="AM169" s="79" t="s">
        <v>813</v>
      </c>
      <c r="AN169" s="79" t="b">
        <v>0</v>
      </c>
      <c r="AO169" s="85" t="s">
        <v>683</v>
      </c>
      <c r="AP169" s="79" t="s">
        <v>176</v>
      </c>
      <c r="AQ169" s="79">
        <v>0</v>
      </c>
      <c r="AR169" s="79">
        <v>0</v>
      </c>
      <c r="AS169" s="79" t="s">
        <v>823</v>
      </c>
      <c r="AT169" s="79" t="s">
        <v>826</v>
      </c>
      <c r="AU169" s="79" t="s">
        <v>829</v>
      </c>
      <c r="AV169" s="79" t="s">
        <v>832</v>
      </c>
      <c r="AW169" s="79" t="s">
        <v>835</v>
      </c>
      <c r="AX169" s="79" t="s">
        <v>838</v>
      </c>
      <c r="AY169" s="79" t="s">
        <v>839</v>
      </c>
      <c r="AZ169" s="82" t="s">
        <v>842</v>
      </c>
      <c r="BA169">
        <v>2</v>
      </c>
      <c r="BB169" s="78" t="str">
        <f>REPLACE(INDEX(GroupVertices[Group],MATCH(Edges[[#This Row],[Vertex 1]],GroupVertices[Vertex],0)),1,1,"")</f>
        <v>3</v>
      </c>
      <c r="BC169" s="78" t="str">
        <f>REPLACE(INDEX(GroupVertices[Group],MATCH(Edges[[#This Row],[Vertex 2]],GroupVertices[Vertex],0)),1,1,"")</f>
        <v>1</v>
      </c>
      <c r="BD169" s="48"/>
      <c r="BE169" s="49"/>
      <c r="BF169" s="48"/>
      <c r="BG169" s="49"/>
      <c r="BH169" s="48"/>
      <c r="BI169" s="49"/>
      <c r="BJ169" s="48"/>
      <c r="BK169" s="49"/>
      <c r="BL169" s="48"/>
    </row>
    <row r="170" spans="1:64" ht="15">
      <c r="A170" s="64" t="s">
        <v>243</v>
      </c>
      <c r="B170" s="64" t="s">
        <v>255</v>
      </c>
      <c r="C170" s="65" t="s">
        <v>1796</v>
      </c>
      <c r="D170" s="66">
        <v>4</v>
      </c>
      <c r="E170" s="67" t="s">
        <v>136</v>
      </c>
      <c r="F170" s="68">
        <v>30.266666666666666</v>
      </c>
      <c r="G170" s="65"/>
      <c r="H170" s="69"/>
      <c r="I170" s="70"/>
      <c r="J170" s="70"/>
      <c r="K170" s="34" t="s">
        <v>65</v>
      </c>
      <c r="L170" s="77">
        <v>170</v>
      </c>
      <c r="M170" s="77"/>
      <c r="N170" s="72"/>
      <c r="O170" s="79" t="s">
        <v>266</v>
      </c>
      <c r="P170" s="81">
        <v>43514.89556712963</v>
      </c>
      <c r="Q170" s="79" t="s">
        <v>342</v>
      </c>
      <c r="R170" s="79"/>
      <c r="S170" s="79"/>
      <c r="T170" s="79" t="s">
        <v>408</v>
      </c>
      <c r="U170" s="79"/>
      <c r="V170" s="82" t="s">
        <v>481</v>
      </c>
      <c r="W170" s="81">
        <v>43514.89556712963</v>
      </c>
      <c r="X170" s="82" t="s">
        <v>582</v>
      </c>
      <c r="Y170" s="79"/>
      <c r="Z170" s="79"/>
      <c r="AA170" s="85" t="s">
        <v>737</v>
      </c>
      <c r="AB170" s="79"/>
      <c r="AC170" s="79" t="b">
        <v>0</v>
      </c>
      <c r="AD170" s="79">
        <v>0</v>
      </c>
      <c r="AE170" s="85" t="s">
        <v>793</v>
      </c>
      <c r="AF170" s="79" t="b">
        <v>0</v>
      </c>
      <c r="AG170" s="79" t="s">
        <v>803</v>
      </c>
      <c r="AH170" s="79"/>
      <c r="AI170" s="85" t="s">
        <v>793</v>
      </c>
      <c r="AJ170" s="79" t="b">
        <v>0</v>
      </c>
      <c r="AK170" s="79">
        <v>3</v>
      </c>
      <c r="AL170" s="85" t="s">
        <v>739</v>
      </c>
      <c r="AM170" s="79" t="s">
        <v>812</v>
      </c>
      <c r="AN170" s="79" t="b">
        <v>0</v>
      </c>
      <c r="AO170" s="85" t="s">
        <v>739</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3</v>
      </c>
      <c r="BC170" s="78" t="str">
        <f>REPLACE(INDEX(GroupVertices[Group],MATCH(Edges[[#This Row],[Vertex 2]],GroupVertices[Vertex],0)),1,1,"")</f>
        <v>1</v>
      </c>
      <c r="BD170" s="48"/>
      <c r="BE170" s="49"/>
      <c r="BF170" s="48"/>
      <c r="BG170" s="49"/>
      <c r="BH170" s="48"/>
      <c r="BI170" s="49"/>
      <c r="BJ170" s="48"/>
      <c r="BK170" s="49"/>
      <c r="BL170" s="48"/>
    </row>
    <row r="171" spans="1:64" ht="15">
      <c r="A171" s="64" t="s">
        <v>226</v>
      </c>
      <c r="B171" s="64" t="s">
        <v>255</v>
      </c>
      <c r="C171" s="65" t="s">
        <v>1795</v>
      </c>
      <c r="D171" s="66">
        <v>3</v>
      </c>
      <c r="E171" s="67" t="s">
        <v>132</v>
      </c>
      <c r="F171" s="68">
        <v>32</v>
      </c>
      <c r="G171" s="65"/>
      <c r="H171" s="69"/>
      <c r="I171" s="70"/>
      <c r="J171" s="70"/>
      <c r="K171" s="34" t="s">
        <v>65</v>
      </c>
      <c r="L171" s="77">
        <v>171</v>
      </c>
      <c r="M171" s="77"/>
      <c r="N171" s="72"/>
      <c r="O171" s="79" t="s">
        <v>266</v>
      </c>
      <c r="P171" s="81">
        <v>43513.89005787037</v>
      </c>
      <c r="Q171" s="79" t="s">
        <v>346</v>
      </c>
      <c r="R171" s="79"/>
      <c r="S171" s="79"/>
      <c r="T171" s="79" t="s">
        <v>391</v>
      </c>
      <c r="U171" s="82" t="s">
        <v>450</v>
      </c>
      <c r="V171" s="82" t="s">
        <v>450</v>
      </c>
      <c r="W171" s="81">
        <v>43513.89005787037</v>
      </c>
      <c r="X171" s="82" t="s">
        <v>590</v>
      </c>
      <c r="Y171" s="79"/>
      <c r="Z171" s="79"/>
      <c r="AA171" s="85" t="s">
        <v>745</v>
      </c>
      <c r="AB171" s="79"/>
      <c r="AC171" s="79" t="b">
        <v>0</v>
      </c>
      <c r="AD171" s="79">
        <v>2</v>
      </c>
      <c r="AE171" s="85" t="s">
        <v>794</v>
      </c>
      <c r="AF171" s="79" t="b">
        <v>0</v>
      </c>
      <c r="AG171" s="79" t="s">
        <v>803</v>
      </c>
      <c r="AH171" s="79"/>
      <c r="AI171" s="85" t="s">
        <v>793</v>
      </c>
      <c r="AJ171" s="79" t="b">
        <v>0</v>
      </c>
      <c r="AK171" s="79">
        <v>0</v>
      </c>
      <c r="AL171" s="85" t="s">
        <v>793</v>
      </c>
      <c r="AM171" s="79" t="s">
        <v>813</v>
      </c>
      <c r="AN171" s="79" t="b">
        <v>0</v>
      </c>
      <c r="AO171" s="85" t="s">
        <v>745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1</v>
      </c>
      <c r="BD171" s="48"/>
      <c r="BE171" s="49"/>
      <c r="BF171" s="48"/>
      <c r="BG171" s="49"/>
      <c r="BH171" s="48"/>
      <c r="BI171" s="49"/>
      <c r="BJ171" s="48"/>
      <c r="BK171" s="49"/>
      <c r="BL171" s="48"/>
    </row>
    <row r="172" spans="1:64" ht="15">
      <c r="A172" s="64" t="s">
        <v>241</v>
      </c>
      <c r="B172" s="64" t="s">
        <v>255</v>
      </c>
      <c r="C172" s="65" t="s">
        <v>1799</v>
      </c>
      <c r="D172" s="66">
        <v>10</v>
      </c>
      <c r="E172" s="67" t="s">
        <v>136</v>
      </c>
      <c r="F172" s="68">
        <v>19.866666666666667</v>
      </c>
      <c r="G172" s="65"/>
      <c r="H172" s="69"/>
      <c r="I172" s="70"/>
      <c r="J172" s="70"/>
      <c r="K172" s="34" t="s">
        <v>65</v>
      </c>
      <c r="L172" s="77">
        <v>172</v>
      </c>
      <c r="M172" s="77"/>
      <c r="N172" s="72"/>
      <c r="O172" s="79" t="s">
        <v>266</v>
      </c>
      <c r="P172" s="81">
        <v>43514.82938657407</v>
      </c>
      <c r="Q172" s="79" t="s">
        <v>347</v>
      </c>
      <c r="R172" s="79"/>
      <c r="S172" s="79"/>
      <c r="T172" s="79" t="s">
        <v>391</v>
      </c>
      <c r="U172" s="82" t="s">
        <v>451</v>
      </c>
      <c r="V172" s="82" t="s">
        <v>451</v>
      </c>
      <c r="W172" s="81">
        <v>43514.82938657407</v>
      </c>
      <c r="X172" s="82" t="s">
        <v>591</v>
      </c>
      <c r="Y172" s="79"/>
      <c r="Z172" s="79"/>
      <c r="AA172" s="85" t="s">
        <v>746</v>
      </c>
      <c r="AB172" s="79"/>
      <c r="AC172" s="79" t="b">
        <v>0</v>
      </c>
      <c r="AD172" s="79">
        <v>5</v>
      </c>
      <c r="AE172" s="85" t="s">
        <v>793</v>
      </c>
      <c r="AF172" s="79" t="b">
        <v>0</v>
      </c>
      <c r="AG172" s="79" t="s">
        <v>803</v>
      </c>
      <c r="AH172" s="79"/>
      <c r="AI172" s="85" t="s">
        <v>793</v>
      </c>
      <c r="AJ172" s="79" t="b">
        <v>0</v>
      </c>
      <c r="AK172" s="79">
        <v>1</v>
      </c>
      <c r="AL172" s="85" t="s">
        <v>793</v>
      </c>
      <c r="AM172" s="79" t="s">
        <v>813</v>
      </c>
      <c r="AN172" s="79" t="b">
        <v>0</v>
      </c>
      <c r="AO172" s="85" t="s">
        <v>746</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241</v>
      </c>
      <c r="B173" s="64" t="s">
        <v>255</v>
      </c>
      <c r="C173" s="65" t="s">
        <v>1799</v>
      </c>
      <c r="D173" s="66">
        <v>10</v>
      </c>
      <c r="E173" s="67" t="s">
        <v>136</v>
      </c>
      <c r="F173" s="68">
        <v>19.866666666666667</v>
      </c>
      <c r="G173" s="65"/>
      <c r="H173" s="69"/>
      <c r="I173" s="70"/>
      <c r="J173" s="70"/>
      <c r="K173" s="34" t="s">
        <v>65</v>
      </c>
      <c r="L173" s="77">
        <v>173</v>
      </c>
      <c r="M173" s="77"/>
      <c r="N173" s="72"/>
      <c r="O173" s="79" t="s">
        <v>266</v>
      </c>
      <c r="P173" s="81">
        <v>43514.85427083333</v>
      </c>
      <c r="Q173" s="79" t="s">
        <v>348</v>
      </c>
      <c r="R173" s="79"/>
      <c r="S173" s="79"/>
      <c r="T173" s="79" t="s">
        <v>391</v>
      </c>
      <c r="U173" s="82" t="s">
        <v>452</v>
      </c>
      <c r="V173" s="82" t="s">
        <v>452</v>
      </c>
      <c r="W173" s="81">
        <v>43514.85427083333</v>
      </c>
      <c r="X173" s="82" t="s">
        <v>592</v>
      </c>
      <c r="Y173" s="79"/>
      <c r="Z173" s="79"/>
      <c r="AA173" s="85" t="s">
        <v>747</v>
      </c>
      <c r="AB173" s="79"/>
      <c r="AC173" s="79" t="b">
        <v>0</v>
      </c>
      <c r="AD173" s="79">
        <v>1</v>
      </c>
      <c r="AE173" s="85" t="s">
        <v>801</v>
      </c>
      <c r="AF173" s="79" t="b">
        <v>0</v>
      </c>
      <c r="AG173" s="79" t="s">
        <v>803</v>
      </c>
      <c r="AH173" s="79"/>
      <c r="AI173" s="85" t="s">
        <v>793</v>
      </c>
      <c r="AJ173" s="79" t="b">
        <v>0</v>
      </c>
      <c r="AK173" s="79">
        <v>1</v>
      </c>
      <c r="AL173" s="85" t="s">
        <v>793</v>
      </c>
      <c r="AM173" s="79" t="s">
        <v>813</v>
      </c>
      <c r="AN173" s="79" t="b">
        <v>0</v>
      </c>
      <c r="AO173" s="85" t="s">
        <v>747</v>
      </c>
      <c r="AP173" s="79" t="s">
        <v>176</v>
      </c>
      <c r="AQ173" s="79">
        <v>0</v>
      </c>
      <c r="AR173" s="79">
        <v>0</v>
      </c>
      <c r="AS173" s="79"/>
      <c r="AT173" s="79"/>
      <c r="AU173" s="79"/>
      <c r="AV173" s="79"/>
      <c r="AW173" s="79"/>
      <c r="AX173" s="79"/>
      <c r="AY173" s="79"/>
      <c r="AZ173" s="79"/>
      <c r="BA173">
        <v>8</v>
      </c>
      <c r="BB173" s="78" t="str">
        <f>REPLACE(INDEX(GroupVertices[Group],MATCH(Edges[[#This Row],[Vertex 1]],GroupVertices[Vertex],0)),1,1,"")</f>
        <v>2</v>
      </c>
      <c r="BC173" s="78" t="str">
        <f>REPLACE(INDEX(GroupVertices[Group],MATCH(Edges[[#This Row],[Vertex 2]],GroupVertices[Vertex],0)),1,1,"")</f>
        <v>1</v>
      </c>
      <c r="BD173" s="48"/>
      <c r="BE173" s="49"/>
      <c r="BF173" s="48"/>
      <c r="BG173" s="49"/>
      <c r="BH173" s="48"/>
      <c r="BI173" s="49"/>
      <c r="BJ173" s="48"/>
      <c r="BK173" s="49"/>
      <c r="BL173" s="48"/>
    </row>
    <row r="174" spans="1:64" ht="15">
      <c r="A174" s="64" t="s">
        <v>241</v>
      </c>
      <c r="B174" s="64" t="s">
        <v>255</v>
      </c>
      <c r="C174" s="65" t="s">
        <v>1799</v>
      </c>
      <c r="D174" s="66">
        <v>10</v>
      </c>
      <c r="E174" s="67" t="s">
        <v>136</v>
      </c>
      <c r="F174" s="68">
        <v>19.866666666666667</v>
      </c>
      <c r="G174" s="65"/>
      <c r="H174" s="69"/>
      <c r="I174" s="70"/>
      <c r="J174" s="70"/>
      <c r="K174" s="34" t="s">
        <v>65</v>
      </c>
      <c r="L174" s="77">
        <v>174</v>
      </c>
      <c r="M174" s="77"/>
      <c r="N174" s="72"/>
      <c r="O174" s="79" t="s">
        <v>266</v>
      </c>
      <c r="P174" s="81">
        <v>43514.992164351854</v>
      </c>
      <c r="Q174" s="79" t="s">
        <v>329</v>
      </c>
      <c r="R174" s="79"/>
      <c r="S174" s="79"/>
      <c r="T174" s="79" t="s">
        <v>392</v>
      </c>
      <c r="U174" s="82" t="s">
        <v>443</v>
      </c>
      <c r="V174" s="82" t="s">
        <v>443</v>
      </c>
      <c r="W174" s="81">
        <v>43514.992164351854</v>
      </c>
      <c r="X174" s="82" t="s">
        <v>565</v>
      </c>
      <c r="Y174" s="79"/>
      <c r="Z174" s="79"/>
      <c r="AA174" s="85" t="s">
        <v>720</v>
      </c>
      <c r="AB174" s="79"/>
      <c r="AC174" s="79" t="b">
        <v>0</v>
      </c>
      <c r="AD174" s="79">
        <v>0</v>
      </c>
      <c r="AE174" s="85" t="s">
        <v>793</v>
      </c>
      <c r="AF174" s="79" t="b">
        <v>0</v>
      </c>
      <c r="AG174" s="79" t="s">
        <v>803</v>
      </c>
      <c r="AH174" s="79"/>
      <c r="AI174" s="85" t="s">
        <v>793</v>
      </c>
      <c r="AJ174" s="79" t="b">
        <v>0</v>
      </c>
      <c r="AK174" s="79">
        <v>1</v>
      </c>
      <c r="AL174" s="85" t="s">
        <v>730</v>
      </c>
      <c r="AM174" s="79" t="s">
        <v>813</v>
      </c>
      <c r="AN174" s="79" t="b">
        <v>0</v>
      </c>
      <c r="AO174" s="85" t="s">
        <v>730</v>
      </c>
      <c r="AP174" s="79" t="s">
        <v>176</v>
      </c>
      <c r="AQ174" s="79">
        <v>0</v>
      </c>
      <c r="AR174" s="79">
        <v>0</v>
      </c>
      <c r="AS174" s="79"/>
      <c r="AT174" s="79"/>
      <c r="AU174" s="79"/>
      <c r="AV174" s="79"/>
      <c r="AW174" s="79"/>
      <c r="AX174" s="79"/>
      <c r="AY174" s="79"/>
      <c r="AZ174" s="79"/>
      <c r="BA174">
        <v>8</v>
      </c>
      <c r="BB174" s="78" t="str">
        <f>REPLACE(INDEX(GroupVertices[Group],MATCH(Edges[[#This Row],[Vertex 1]],GroupVertices[Vertex],0)),1,1,"")</f>
        <v>2</v>
      </c>
      <c r="BC174" s="78" t="str">
        <f>REPLACE(INDEX(GroupVertices[Group],MATCH(Edges[[#This Row],[Vertex 2]],GroupVertices[Vertex],0)),1,1,"")</f>
        <v>1</v>
      </c>
      <c r="BD174" s="48">
        <v>0</v>
      </c>
      <c r="BE174" s="49">
        <v>0</v>
      </c>
      <c r="BF174" s="48">
        <v>0</v>
      </c>
      <c r="BG174" s="49">
        <v>0</v>
      </c>
      <c r="BH174" s="48">
        <v>0</v>
      </c>
      <c r="BI174" s="49">
        <v>0</v>
      </c>
      <c r="BJ174" s="48">
        <v>11</v>
      </c>
      <c r="BK174" s="49">
        <v>100</v>
      </c>
      <c r="BL174" s="48">
        <v>11</v>
      </c>
    </row>
    <row r="175" spans="1:64" ht="15">
      <c r="A175" s="64" t="s">
        <v>241</v>
      </c>
      <c r="B175" s="64" t="s">
        <v>255</v>
      </c>
      <c r="C175" s="65" t="s">
        <v>1799</v>
      </c>
      <c r="D175" s="66">
        <v>10</v>
      </c>
      <c r="E175" s="67" t="s">
        <v>136</v>
      </c>
      <c r="F175" s="68">
        <v>19.866666666666667</v>
      </c>
      <c r="G175" s="65"/>
      <c r="H175" s="69"/>
      <c r="I175" s="70"/>
      <c r="J175" s="70"/>
      <c r="K175" s="34" t="s">
        <v>65</v>
      </c>
      <c r="L175" s="77">
        <v>175</v>
      </c>
      <c r="M175" s="77"/>
      <c r="N175" s="72"/>
      <c r="O175" s="79" t="s">
        <v>266</v>
      </c>
      <c r="P175" s="81">
        <v>43514.99253472222</v>
      </c>
      <c r="Q175" s="79" t="s">
        <v>319</v>
      </c>
      <c r="R175" s="79"/>
      <c r="S175" s="79"/>
      <c r="T175" s="79" t="s">
        <v>408</v>
      </c>
      <c r="U175" s="79"/>
      <c r="V175" s="82" t="s">
        <v>472</v>
      </c>
      <c r="W175" s="81">
        <v>43514.99253472222</v>
      </c>
      <c r="X175" s="82" t="s">
        <v>548</v>
      </c>
      <c r="Y175" s="79"/>
      <c r="Z175" s="79"/>
      <c r="AA175" s="85" t="s">
        <v>703</v>
      </c>
      <c r="AB175" s="79"/>
      <c r="AC175" s="79" t="b">
        <v>0</v>
      </c>
      <c r="AD175" s="79">
        <v>0</v>
      </c>
      <c r="AE175" s="85" t="s">
        <v>793</v>
      </c>
      <c r="AF175" s="79" t="b">
        <v>0</v>
      </c>
      <c r="AG175" s="79" t="s">
        <v>803</v>
      </c>
      <c r="AH175" s="79"/>
      <c r="AI175" s="85" t="s">
        <v>793</v>
      </c>
      <c r="AJ175" s="79" t="b">
        <v>0</v>
      </c>
      <c r="AK175" s="79">
        <v>1</v>
      </c>
      <c r="AL175" s="85" t="s">
        <v>701</v>
      </c>
      <c r="AM175" s="79" t="s">
        <v>813</v>
      </c>
      <c r="AN175" s="79" t="b">
        <v>0</v>
      </c>
      <c r="AO175" s="85" t="s">
        <v>701</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241</v>
      </c>
      <c r="B176" s="64" t="s">
        <v>255</v>
      </c>
      <c r="C176" s="65" t="s">
        <v>1799</v>
      </c>
      <c r="D176" s="66">
        <v>10</v>
      </c>
      <c r="E176" s="67" t="s">
        <v>136</v>
      </c>
      <c r="F176" s="68">
        <v>19.866666666666667</v>
      </c>
      <c r="G176" s="65"/>
      <c r="H176" s="69"/>
      <c r="I176" s="70"/>
      <c r="J176" s="70"/>
      <c r="K176" s="34" t="s">
        <v>65</v>
      </c>
      <c r="L176" s="77">
        <v>176</v>
      </c>
      <c r="M176" s="77"/>
      <c r="N176" s="72"/>
      <c r="O176" s="79" t="s">
        <v>266</v>
      </c>
      <c r="P176" s="81">
        <v>43514.99260416667</v>
      </c>
      <c r="Q176" s="79" t="s">
        <v>326</v>
      </c>
      <c r="R176" s="79"/>
      <c r="S176" s="79"/>
      <c r="T176" s="79" t="s">
        <v>391</v>
      </c>
      <c r="U176" s="82" t="s">
        <v>441</v>
      </c>
      <c r="V176" s="82" t="s">
        <v>441</v>
      </c>
      <c r="W176" s="81">
        <v>43514.99260416667</v>
      </c>
      <c r="X176" s="82" t="s">
        <v>559</v>
      </c>
      <c r="Y176" s="79"/>
      <c r="Z176" s="79"/>
      <c r="AA176" s="85" t="s">
        <v>714</v>
      </c>
      <c r="AB176" s="79"/>
      <c r="AC176" s="79" t="b">
        <v>0</v>
      </c>
      <c r="AD176" s="79">
        <v>0</v>
      </c>
      <c r="AE176" s="85" t="s">
        <v>793</v>
      </c>
      <c r="AF176" s="79" t="b">
        <v>0</v>
      </c>
      <c r="AG176" s="79" t="s">
        <v>803</v>
      </c>
      <c r="AH176" s="79"/>
      <c r="AI176" s="85" t="s">
        <v>793</v>
      </c>
      <c r="AJ176" s="79" t="b">
        <v>0</v>
      </c>
      <c r="AK176" s="79">
        <v>1</v>
      </c>
      <c r="AL176" s="85" t="s">
        <v>710</v>
      </c>
      <c r="AM176" s="79" t="s">
        <v>813</v>
      </c>
      <c r="AN176" s="79" t="b">
        <v>0</v>
      </c>
      <c r="AO176" s="85" t="s">
        <v>710</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241</v>
      </c>
      <c r="B177" s="64" t="s">
        <v>255</v>
      </c>
      <c r="C177" s="65" t="s">
        <v>1799</v>
      </c>
      <c r="D177" s="66">
        <v>10</v>
      </c>
      <c r="E177" s="67" t="s">
        <v>136</v>
      </c>
      <c r="F177" s="68">
        <v>19.866666666666667</v>
      </c>
      <c r="G177" s="65"/>
      <c r="H177" s="69"/>
      <c r="I177" s="70"/>
      <c r="J177" s="70"/>
      <c r="K177" s="34" t="s">
        <v>65</v>
      </c>
      <c r="L177" s="77">
        <v>177</v>
      </c>
      <c r="M177" s="77"/>
      <c r="N177" s="72"/>
      <c r="O177" s="79" t="s">
        <v>266</v>
      </c>
      <c r="P177" s="81">
        <v>43514.992638888885</v>
      </c>
      <c r="Q177" s="79" t="s">
        <v>342</v>
      </c>
      <c r="R177" s="79"/>
      <c r="S177" s="79"/>
      <c r="T177" s="79" t="s">
        <v>408</v>
      </c>
      <c r="U177" s="79"/>
      <c r="V177" s="82" t="s">
        <v>472</v>
      </c>
      <c r="W177" s="81">
        <v>43514.992638888885</v>
      </c>
      <c r="X177" s="82" t="s">
        <v>587</v>
      </c>
      <c r="Y177" s="79"/>
      <c r="Z177" s="79"/>
      <c r="AA177" s="85" t="s">
        <v>742</v>
      </c>
      <c r="AB177" s="79"/>
      <c r="AC177" s="79" t="b">
        <v>0</v>
      </c>
      <c r="AD177" s="79">
        <v>0</v>
      </c>
      <c r="AE177" s="85" t="s">
        <v>793</v>
      </c>
      <c r="AF177" s="79" t="b">
        <v>0</v>
      </c>
      <c r="AG177" s="79" t="s">
        <v>803</v>
      </c>
      <c r="AH177" s="79"/>
      <c r="AI177" s="85" t="s">
        <v>793</v>
      </c>
      <c r="AJ177" s="79" t="b">
        <v>0</v>
      </c>
      <c r="AK177" s="79">
        <v>3</v>
      </c>
      <c r="AL177" s="85" t="s">
        <v>739</v>
      </c>
      <c r="AM177" s="79" t="s">
        <v>813</v>
      </c>
      <c r="AN177" s="79" t="b">
        <v>0</v>
      </c>
      <c r="AO177" s="85" t="s">
        <v>739</v>
      </c>
      <c r="AP177" s="79" t="s">
        <v>176</v>
      </c>
      <c r="AQ177" s="79">
        <v>0</v>
      </c>
      <c r="AR177" s="79">
        <v>0</v>
      </c>
      <c r="AS177" s="79"/>
      <c r="AT177" s="79"/>
      <c r="AU177" s="79"/>
      <c r="AV177" s="79"/>
      <c r="AW177" s="79"/>
      <c r="AX177" s="79"/>
      <c r="AY177" s="79"/>
      <c r="AZ177" s="79"/>
      <c r="BA177">
        <v>8</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241</v>
      </c>
      <c r="B178" s="64" t="s">
        <v>255</v>
      </c>
      <c r="C178" s="65" t="s">
        <v>1799</v>
      </c>
      <c r="D178" s="66">
        <v>10</v>
      </c>
      <c r="E178" s="67" t="s">
        <v>136</v>
      </c>
      <c r="F178" s="68">
        <v>19.866666666666667</v>
      </c>
      <c r="G178" s="65"/>
      <c r="H178" s="69"/>
      <c r="I178" s="70"/>
      <c r="J178" s="70"/>
      <c r="K178" s="34" t="s">
        <v>65</v>
      </c>
      <c r="L178" s="77">
        <v>178</v>
      </c>
      <c r="M178" s="77"/>
      <c r="N178" s="72"/>
      <c r="O178" s="79" t="s">
        <v>266</v>
      </c>
      <c r="P178" s="81">
        <v>43514.992685185185</v>
      </c>
      <c r="Q178" s="79" t="s">
        <v>332</v>
      </c>
      <c r="R178" s="79"/>
      <c r="S178" s="79"/>
      <c r="T178" s="79" t="s">
        <v>392</v>
      </c>
      <c r="U178" s="82" t="s">
        <v>446</v>
      </c>
      <c r="V178" s="82" t="s">
        <v>446</v>
      </c>
      <c r="W178" s="81">
        <v>43514.992685185185</v>
      </c>
      <c r="X178" s="82" t="s">
        <v>568</v>
      </c>
      <c r="Y178" s="79"/>
      <c r="Z178" s="79"/>
      <c r="AA178" s="85" t="s">
        <v>723</v>
      </c>
      <c r="AB178" s="79"/>
      <c r="AC178" s="79" t="b">
        <v>0</v>
      </c>
      <c r="AD178" s="79">
        <v>0</v>
      </c>
      <c r="AE178" s="85" t="s">
        <v>793</v>
      </c>
      <c r="AF178" s="79" t="b">
        <v>0</v>
      </c>
      <c r="AG178" s="79" t="s">
        <v>803</v>
      </c>
      <c r="AH178" s="79"/>
      <c r="AI178" s="85" t="s">
        <v>793</v>
      </c>
      <c r="AJ178" s="79" t="b">
        <v>0</v>
      </c>
      <c r="AK178" s="79">
        <v>1</v>
      </c>
      <c r="AL178" s="85" t="s">
        <v>727</v>
      </c>
      <c r="AM178" s="79" t="s">
        <v>813</v>
      </c>
      <c r="AN178" s="79" t="b">
        <v>0</v>
      </c>
      <c r="AO178" s="85" t="s">
        <v>727</v>
      </c>
      <c r="AP178" s="79" t="s">
        <v>176</v>
      </c>
      <c r="AQ178" s="79">
        <v>0</v>
      </c>
      <c r="AR178" s="79">
        <v>0</v>
      </c>
      <c r="AS178" s="79"/>
      <c r="AT178" s="79"/>
      <c r="AU178" s="79"/>
      <c r="AV178" s="79"/>
      <c r="AW178" s="79"/>
      <c r="AX178" s="79"/>
      <c r="AY178" s="79"/>
      <c r="AZ178" s="79"/>
      <c r="BA178">
        <v>8</v>
      </c>
      <c r="BB178" s="78" t="str">
        <f>REPLACE(INDEX(GroupVertices[Group],MATCH(Edges[[#This Row],[Vertex 1]],GroupVertices[Vertex],0)),1,1,"")</f>
        <v>2</v>
      </c>
      <c r="BC178" s="78" t="str">
        <f>REPLACE(INDEX(GroupVertices[Group],MATCH(Edges[[#This Row],[Vertex 2]],GroupVertices[Vertex],0)),1,1,"")</f>
        <v>1</v>
      </c>
      <c r="BD178" s="48"/>
      <c r="BE178" s="49"/>
      <c r="BF178" s="48"/>
      <c r="BG178" s="49"/>
      <c r="BH178" s="48"/>
      <c r="BI178" s="49"/>
      <c r="BJ178" s="48"/>
      <c r="BK178" s="49"/>
      <c r="BL178" s="48"/>
    </row>
    <row r="179" spans="1:64" ht="15">
      <c r="A179" s="64" t="s">
        <v>241</v>
      </c>
      <c r="B179" s="64" t="s">
        <v>255</v>
      </c>
      <c r="C179" s="65" t="s">
        <v>1799</v>
      </c>
      <c r="D179" s="66">
        <v>10</v>
      </c>
      <c r="E179" s="67" t="s">
        <v>136</v>
      </c>
      <c r="F179" s="68">
        <v>19.866666666666667</v>
      </c>
      <c r="G179" s="65"/>
      <c r="H179" s="69"/>
      <c r="I179" s="70"/>
      <c r="J179" s="70"/>
      <c r="K179" s="34" t="s">
        <v>65</v>
      </c>
      <c r="L179" s="77">
        <v>179</v>
      </c>
      <c r="M179" s="77"/>
      <c r="N179" s="72"/>
      <c r="O179" s="79" t="s">
        <v>266</v>
      </c>
      <c r="P179" s="81">
        <v>43514.992789351854</v>
      </c>
      <c r="Q179" s="79" t="s">
        <v>306</v>
      </c>
      <c r="R179" s="79"/>
      <c r="S179" s="79"/>
      <c r="T179" s="79" t="s">
        <v>391</v>
      </c>
      <c r="U179" s="82" t="s">
        <v>434</v>
      </c>
      <c r="V179" s="82" t="s">
        <v>434</v>
      </c>
      <c r="W179" s="81">
        <v>43514.992789351854</v>
      </c>
      <c r="X179" s="82" t="s">
        <v>529</v>
      </c>
      <c r="Y179" s="79"/>
      <c r="Z179" s="79"/>
      <c r="AA179" s="85" t="s">
        <v>684</v>
      </c>
      <c r="AB179" s="79"/>
      <c r="AC179" s="79" t="b">
        <v>0</v>
      </c>
      <c r="AD179" s="79">
        <v>0</v>
      </c>
      <c r="AE179" s="85" t="s">
        <v>793</v>
      </c>
      <c r="AF179" s="79" t="b">
        <v>0</v>
      </c>
      <c r="AG179" s="79" t="s">
        <v>803</v>
      </c>
      <c r="AH179" s="79"/>
      <c r="AI179" s="85" t="s">
        <v>793</v>
      </c>
      <c r="AJ179" s="79" t="b">
        <v>0</v>
      </c>
      <c r="AK179" s="79">
        <v>1</v>
      </c>
      <c r="AL179" s="85" t="s">
        <v>683</v>
      </c>
      <c r="AM179" s="79" t="s">
        <v>813</v>
      </c>
      <c r="AN179" s="79" t="b">
        <v>0</v>
      </c>
      <c r="AO179" s="85" t="s">
        <v>683</v>
      </c>
      <c r="AP179" s="79" t="s">
        <v>176</v>
      </c>
      <c r="AQ179" s="79">
        <v>0</v>
      </c>
      <c r="AR179" s="79">
        <v>0</v>
      </c>
      <c r="AS179" s="79"/>
      <c r="AT179" s="79"/>
      <c r="AU179" s="79"/>
      <c r="AV179" s="79"/>
      <c r="AW179" s="79"/>
      <c r="AX179" s="79"/>
      <c r="AY179" s="79"/>
      <c r="AZ179" s="79"/>
      <c r="BA179">
        <v>8</v>
      </c>
      <c r="BB179" s="78" t="str">
        <f>REPLACE(INDEX(GroupVertices[Group],MATCH(Edges[[#This Row],[Vertex 1]],GroupVertices[Vertex],0)),1,1,"")</f>
        <v>2</v>
      </c>
      <c r="BC179" s="78" t="str">
        <f>REPLACE(INDEX(GroupVertices[Group],MATCH(Edges[[#This Row],[Vertex 2]],GroupVertices[Vertex],0)),1,1,"")</f>
        <v>1</v>
      </c>
      <c r="BD179" s="48"/>
      <c r="BE179" s="49"/>
      <c r="BF179" s="48"/>
      <c r="BG179" s="49"/>
      <c r="BH179" s="48"/>
      <c r="BI179" s="49"/>
      <c r="BJ179" s="48"/>
      <c r="BK179" s="49"/>
      <c r="BL179" s="48"/>
    </row>
    <row r="180" spans="1:64" ht="15">
      <c r="A180" s="64" t="s">
        <v>249</v>
      </c>
      <c r="B180" s="64" t="s">
        <v>255</v>
      </c>
      <c r="C180" s="65" t="s">
        <v>1798</v>
      </c>
      <c r="D180" s="66">
        <v>6</v>
      </c>
      <c r="E180" s="67" t="s">
        <v>136</v>
      </c>
      <c r="F180" s="68">
        <v>26.8</v>
      </c>
      <c r="G180" s="65"/>
      <c r="H180" s="69"/>
      <c r="I180" s="70"/>
      <c r="J180" s="70"/>
      <c r="K180" s="34" t="s">
        <v>65</v>
      </c>
      <c r="L180" s="77">
        <v>180</v>
      </c>
      <c r="M180" s="77"/>
      <c r="N180" s="72"/>
      <c r="O180" s="79" t="s">
        <v>266</v>
      </c>
      <c r="P180" s="81">
        <v>43514.81458333333</v>
      </c>
      <c r="Q180" s="79" t="s">
        <v>270</v>
      </c>
      <c r="R180" s="79"/>
      <c r="S180" s="79"/>
      <c r="T180" s="79" t="s">
        <v>392</v>
      </c>
      <c r="U180" s="82" t="s">
        <v>413</v>
      </c>
      <c r="V180" s="82" t="s">
        <v>413</v>
      </c>
      <c r="W180" s="81">
        <v>43514.81458333333</v>
      </c>
      <c r="X180" s="82" t="s">
        <v>580</v>
      </c>
      <c r="Y180" s="79"/>
      <c r="Z180" s="79"/>
      <c r="AA180" s="85" t="s">
        <v>735</v>
      </c>
      <c r="AB180" s="79"/>
      <c r="AC180" s="79" t="b">
        <v>0</v>
      </c>
      <c r="AD180" s="79">
        <v>0</v>
      </c>
      <c r="AE180" s="85" t="s">
        <v>793</v>
      </c>
      <c r="AF180" s="79" t="b">
        <v>0</v>
      </c>
      <c r="AG180" s="79" t="s">
        <v>803</v>
      </c>
      <c r="AH180" s="79"/>
      <c r="AI180" s="85" t="s">
        <v>793</v>
      </c>
      <c r="AJ180" s="79" t="b">
        <v>0</v>
      </c>
      <c r="AK180" s="79">
        <v>3</v>
      </c>
      <c r="AL180" s="85" t="s">
        <v>725</v>
      </c>
      <c r="AM180" s="79" t="s">
        <v>813</v>
      </c>
      <c r="AN180" s="79" t="b">
        <v>0</v>
      </c>
      <c r="AO180" s="85" t="s">
        <v>725</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249</v>
      </c>
      <c r="B181" s="64" t="s">
        <v>255</v>
      </c>
      <c r="C181" s="65" t="s">
        <v>1798</v>
      </c>
      <c r="D181" s="66">
        <v>6</v>
      </c>
      <c r="E181" s="67" t="s">
        <v>136</v>
      </c>
      <c r="F181" s="68">
        <v>26.8</v>
      </c>
      <c r="G181" s="65"/>
      <c r="H181" s="69"/>
      <c r="I181" s="70"/>
      <c r="J181" s="70"/>
      <c r="K181" s="34" t="s">
        <v>65</v>
      </c>
      <c r="L181" s="77">
        <v>181</v>
      </c>
      <c r="M181" s="77"/>
      <c r="N181" s="72"/>
      <c r="O181" s="79" t="s">
        <v>266</v>
      </c>
      <c r="P181" s="81">
        <v>43514.88667824074</v>
      </c>
      <c r="Q181" s="79" t="s">
        <v>349</v>
      </c>
      <c r="R181" s="79"/>
      <c r="S181" s="79"/>
      <c r="T181" s="79" t="s">
        <v>391</v>
      </c>
      <c r="U181" s="82" t="s">
        <v>452</v>
      </c>
      <c r="V181" s="82" t="s">
        <v>452</v>
      </c>
      <c r="W181" s="81">
        <v>43514.88667824074</v>
      </c>
      <c r="X181" s="82" t="s">
        <v>593</v>
      </c>
      <c r="Y181" s="79"/>
      <c r="Z181" s="79"/>
      <c r="AA181" s="85" t="s">
        <v>748</v>
      </c>
      <c r="AB181" s="79"/>
      <c r="AC181" s="79" t="b">
        <v>0</v>
      </c>
      <c r="AD181" s="79">
        <v>0</v>
      </c>
      <c r="AE181" s="85" t="s">
        <v>793</v>
      </c>
      <c r="AF181" s="79" t="b">
        <v>0</v>
      </c>
      <c r="AG181" s="79" t="s">
        <v>803</v>
      </c>
      <c r="AH181" s="79"/>
      <c r="AI181" s="85" t="s">
        <v>793</v>
      </c>
      <c r="AJ181" s="79" t="b">
        <v>0</v>
      </c>
      <c r="AK181" s="79">
        <v>1</v>
      </c>
      <c r="AL181" s="85" t="s">
        <v>747</v>
      </c>
      <c r="AM181" s="79" t="s">
        <v>813</v>
      </c>
      <c r="AN181" s="79" t="b">
        <v>0</v>
      </c>
      <c r="AO181" s="85" t="s">
        <v>747</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249</v>
      </c>
      <c r="B182" s="64" t="s">
        <v>255</v>
      </c>
      <c r="C182" s="65" t="s">
        <v>1798</v>
      </c>
      <c r="D182" s="66">
        <v>6</v>
      </c>
      <c r="E182" s="67" t="s">
        <v>136</v>
      </c>
      <c r="F182" s="68">
        <v>26.8</v>
      </c>
      <c r="G182" s="65"/>
      <c r="H182" s="69"/>
      <c r="I182" s="70"/>
      <c r="J182" s="70"/>
      <c r="K182" s="34" t="s">
        <v>65</v>
      </c>
      <c r="L182" s="77">
        <v>182</v>
      </c>
      <c r="M182" s="77"/>
      <c r="N182" s="72"/>
      <c r="O182" s="79" t="s">
        <v>266</v>
      </c>
      <c r="P182" s="81">
        <v>43514.88704861111</v>
      </c>
      <c r="Q182" s="79" t="s">
        <v>342</v>
      </c>
      <c r="R182" s="79"/>
      <c r="S182" s="79"/>
      <c r="T182" s="79" t="s">
        <v>408</v>
      </c>
      <c r="U182" s="79"/>
      <c r="V182" s="82" t="s">
        <v>478</v>
      </c>
      <c r="W182" s="81">
        <v>43514.88704861111</v>
      </c>
      <c r="X182" s="82" t="s">
        <v>589</v>
      </c>
      <c r="Y182" s="79"/>
      <c r="Z182" s="79"/>
      <c r="AA182" s="85" t="s">
        <v>744</v>
      </c>
      <c r="AB182" s="79"/>
      <c r="AC182" s="79" t="b">
        <v>0</v>
      </c>
      <c r="AD182" s="79">
        <v>0</v>
      </c>
      <c r="AE182" s="85" t="s">
        <v>793</v>
      </c>
      <c r="AF182" s="79" t="b">
        <v>0</v>
      </c>
      <c r="AG182" s="79" t="s">
        <v>803</v>
      </c>
      <c r="AH182" s="79"/>
      <c r="AI182" s="85" t="s">
        <v>793</v>
      </c>
      <c r="AJ182" s="79" t="b">
        <v>0</v>
      </c>
      <c r="AK182" s="79">
        <v>3</v>
      </c>
      <c r="AL182" s="85" t="s">
        <v>739</v>
      </c>
      <c r="AM182" s="79" t="s">
        <v>813</v>
      </c>
      <c r="AN182" s="79" t="b">
        <v>0</v>
      </c>
      <c r="AO182" s="85" t="s">
        <v>739</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249</v>
      </c>
      <c r="B183" s="64" t="s">
        <v>255</v>
      </c>
      <c r="C183" s="65" t="s">
        <v>1798</v>
      </c>
      <c r="D183" s="66">
        <v>6</v>
      </c>
      <c r="E183" s="67" t="s">
        <v>136</v>
      </c>
      <c r="F183" s="68">
        <v>26.8</v>
      </c>
      <c r="G183" s="65"/>
      <c r="H183" s="69"/>
      <c r="I183" s="70"/>
      <c r="J183" s="70"/>
      <c r="K183" s="34" t="s">
        <v>65</v>
      </c>
      <c r="L183" s="77">
        <v>183</v>
      </c>
      <c r="M183" s="77"/>
      <c r="N183" s="72"/>
      <c r="O183" s="79" t="s">
        <v>266</v>
      </c>
      <c r="P183" s="81">
        <v>43514.887141203704</v>
      </c>
      <c r="Q183" s="79" t="s">
        <v>350</v>
      </c>
      <c r="R183" s="79"/>
      <c r="S183" s="79"/>
      <c r="T183" s="79" t="s">
        <v>391</v>
      </c>
      <c r="U183" s="82" t="s">
        <v>451</v>
      </c>
      <c r="V183" s="82" t="s">
        <v>451</v>
      </c>
      <c r="W183" s="81">
        <v>43514.887141203704</v>
      </c>
      <c r="X183" s="82" t="s">
        <v>594</v>
      </c>
      <c r="Y183" s="79"/>
      <c r="Z183" s="79"/>
      <c r="AA183" s="85" t="s">
        <v>749</v>
      </c>
      <c r="AB183" s="79"/>
      <c r="AC183" s="79" t="b">
        <v>0</v>
      </c>
      <c r="AD183" s="79">
        <v>0</v>
      </c>
      <c r="AE183" s="85" t="s">
        <v>793</v>
      </c>
      <c r="AF183" s="79" t="b">
        <v>0</v>
      </c>
      <c r="AG183" s="79" t="s">
        <v>803</v>
      </c>
      <c r="AH183" s="79"/>
      <c r="AI183" s="85" t="s">
        <v>793</v>
      </c>
      <c r="AJ183" s="79" t="b">
        <v>0</v>
      </c>
      <c r="AK183" s="79">
        <v>1</v>
      </c>
      <c r="AL183" s="85" t="s">
        <v>746</v>
      </c>
      <c r="AM183" s="79" t="s">
        <v>813</v>
      </c>
      <c r="AN183" s="79" t="b">
        <v>0</v>
      </c>
      <c r="AO183" s="85" t="s">
        <v>746</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251</v>
      </c>
      <c r="B184" s="64" t="s">
        <v>243</v>
      </c>
      <c r="C184" s="65" t="s">
        <v>1795</v>
      </c>
      <c r="D184" s="66">
        <v>3</v>
      </c>
      <c r="E184" s="67" t="s">
        <v>132</v>
      </c>
      <c r="F184" s="68">
        <v>32</v>
      </c>
      <c r="G184" s="65"/>
      <c r="H184" s="69"/>
      <c r="I184" s="70"/>
      <c r="J184" s="70"/>
      <c r="K184" s="34" t="s">
        <v>65</v>
      </c>
      <c r="L184" s="77">
        <v>184</v>
      </c>
      <c r="M184" s="77"/>
      <c r="N184" s="72"/>
      <c r="O184" s="79" t="s">
        <v>266</v>
      </c>
      <c r="P184" s="81">
        <v>43514.81559027778</v>
      </c>
      <c r="Q184" s="79" t="s">
        <v>270</v>
      </c>
      <c r="R184" s="79"/>
      <c r="S184" s="79"/>
      <c r="T184" s="79" t="s">
        <v>392</v>
      </c>
      <c r="U184" s="82" t="s">
        <v>413</v>
      </c>
      <c r="V184" s="82" t="s">
        <v>413</v>
      </c>
      <c r="W184" s="81">
        <v>43514.81559027778</v>
      </c>
      <c r="X184" s="82" t="s">
        <v>563</v>
      </c>
      <c r="Y184" s="79"/>
      <c r="Z184" s="79"/>
      <c r="AA184" s="85" t="s">
        <v>718</v>
      </c>
      <c r="AB184" s="79"/>
      <c r="AC184" s="79" t="b">
        <v>0</v>
      </c>
      <c r="AD184" s="79">
        <v>0</v>
      </c>
      <c r="AE184" s="85" t="s">
        <v>793</v>
      </c>
      <c r="AF184" s="79" t="b">
        <v>0</v>
      </c>
      <c r="AG184" s="79" t="s">
        <v>803</v>
      </c>
      <c r="AH184" s="79"/>
      <c r="AI184" s="85" t="s">
        <v>793</v>
      </c>
      <c r="AJ184" s="79" t="b">
        <v>0</v>
      </c>
      <c r="AK184" s="79">
        <v>3</v>
      </c>
      <c r="AL184" s="85" t="s">
        <v>725</v>
      </c>
      <c r="AM184" s="79" t="s">
        <v>813</v>
      </c>
      <c r="AN184" s="79" t="b">
        <v>0</v>
      </c>
      <c r="AO184" s="85" t="s">
        <v>725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3</v>
      </c>
      <c r="BD184" s="48"/>
      <c r="BE184" s="49"/>
      <c r="BF184" s="48"/>
      <c r="BG184" s="49"/>
      <c r="BH184" s="48"/>
      <c r="BI184" s="49"/>
      <c r="BJ184" s="48"/>
      <c r="BK184" s="49"/>
      <c r="BL184" s="48"/>
    </row>
    <row r="185" spans="1:64" ht="15">
      <c r="A185" s="64" t="s">
        <v>243</v>
      </c>
      <c r="B185" s="64" t="s">
        <v>241</v>
      </c>
      <c r="C185" s="65" t="s">
        <v>1795</v>
      </c>
      <c r="D185" s="66">
        <v>3</v>
      </c>
      <c r="E185" s="67" t="s">
        <v>132</v>
      </c>
      <c r="F185" s="68">
        <v>32</v>
      </c>
      <c r="G185" s="65"/>
      <c r="H185" s="69"/>
      <c r="I185" s="70"/>
      <c r="J185" s="70"/>
      <c r="K185" s="34" t="s">
        <v>66</v>
      </c>
      <c r="L185" s="77">
        <v>185</v>
      </c>
      <c r="M185" s="77"/>
      <c r="N185" s="72"/>
      <c r="O185" s="79" t="s">
        <v>266</v>
      </c>
      <c r="P185" s="81">
        <v>43514.80915509259</v>
      </c>
      <c r="Q185" s="79" t="s">
        <v>351</v>
      </c>
      <c r="R185" s="79"/>
      <c r="S185" s="79"/>
      <c r="T185" s="79" t="s">
        <v>393</v>
      </c>
      <c r="U185" s="82" t="s">
        <v>414</v>
      </c>
      <c r="V185" s="82" t="s">
        <v>414</v>
      </c>
      <c r="W185" s="81">
        <v>43514.80915509259</v>
      </c>
      <c r="X185" s="82" t="s">
        <v>595</v>
      </c>
      <c r="Y185" s="79"/>
      <c r="Z185" s="79"/>
      <c r="AA185" s="85" t="s">
        <v>750</v>
      </c>
      <c r="AB185" s="79"/>
      <c r="AC185" s="79" t="b">
        <v>0</v>
      </c>
      <c r="AD185" s="79">
        <v>13</v>
      </c>
      <c r="AE185" s="85" t="s">
        <v>793</v>
      </c>
      <c r="AF185" s="79" t="b">
        <v>0</v>
      </c>
      <c r="AG185" s="79" t="s">
        <v>803</v>
      </c>
      <c r="AH185" s="79"/>
      <c r="AI185" s="85" t="s">
        <v>793</v>
      </c>
      <c r="AJ185" s="79" t="b">
        <v>0</v>
      </c>
      <c r="AK185" s="79">
        <v>5</v>
      </c>
      <c r="AL185" s="85" t="s">
        <v>793</v>
      </c>
      <c r="AM185" s="79" t="s">
        <v>813</v>
      </c>
      <c r="AN185" s="79" t="b">
        <v>0</v>
      </c>
      <c r="AO185" s="85" t="s">
        <v>750</v>
      </c>
      <c r="AP185" s="79" t="s">
        <v>176</v>
      </c>
      <c r="AQ185" s="79">
        <v>0</v>
      </c>
      <c r="AR185" s="79">
        <v>0</v>
      </c>
      <c r="AS185" s="79" t="s">
        <v>823</v>
      </c>
      <c r="AT185" s="79" t="s">
        <v>826</v>
      </c>
      <c r="AU185" s="79" t="s">
        <v>829</v>
      </c>
      <c r="AV185" s="79" t="s">
        <v>832</v>
      </c>
      <c r="AW185" s="79" t="s">
        <v>835</v>
      </c>
      <c r="AX185" s="79" t="s">
        <v>838</v>
      </c>
      <c r="AY185" s="79" t="s">
        <v>839</v>
      </c>
      <c r="AZ185" s="82" t="s">
        <v>842</v>
      </c>
      <c r="BA185">
        <v>1</v>
      </c>
      <c r="BB185" s="78" t="str">
        <f>REPLACE(INDEX(GroupVertices[Group],MATCH(Edges[[#This Row],[Vertex 1]],GroupVertices[Vertex],0)),1,1,"")</f>
        <v>3</v>
      </c>
      <c r="BC185" s="78" t="str">
        <f>REPLACE(INDEX(GroupVertices[Group],MATCH(Edges[[#This Row],[Vertex 2]],GroupVertices[Vertex],0)),1,1,"")</f>
        <v>2</v>
      </c>
      <c r="BD185" s="48">
        <v>0</v>
      </c>
      <c r="BE185" s="49">
        <v>0</v>
      </c>
      <c r="BF185" s="48">
        <v>0</v>
      </c>
      <c r="BG185" s="49">
        <v>0</v>
      </c>
      <c r="BH185" s="48">
        <v>0</v>
      </c>
      <c r="BI185" s="49">
        <v>0</v>
      </c>
      <c r="BJ185" s="48">
        <v>14</v>
      </c>
      <c r="BK185" s="49">
        <v>100</v>
      </c>
      <c r="BL185" s="48">
        <v>14</v>
      </c>
    </row>
    <row r="186" spans="1:64" ht="15">
      <c r="A186" s="64" t="s">
        <v>252</v>
      </c>
      <c r="B186" s="64" t="s">
        <v>243</v>
      </c>
      <c r="C186" s="65" t="s">
        <v>1795</v>
      </c>
      <c r="D186" s="66">
        <v>3</v>
      </c>
      <c r="E186" s="67" t="s">
        <v>132</v>
      </c>
      <c r="F186" s="68">
        <v>32</v>
      </c>
      <c r="G186" s="65"/>
      <c r="H186" s="69"/>
      <c r="I186" s="70"/>
      <c r="J186" s="70"/>
      <c r="K186" s="34" t="s">
        <v>65</v>
      </c>
      <c r="L186" s="77">
        <v>186</v>
      </c>
      <c r="M186" s="77"/>
      <c r="N186" s="72"/>
      <c r="O186" s="79" t="s">
        <v>266</v>
      </c>
      <c r="P186" s="81">
        <v>43515.010659722226</v>
      </c>
      <c r="Q186" s="79" t="s">
        <v>352</v>
      </c>
      <c r="R186" s="79"/>
      <c r="S186" s="79"/>
      <c r="T186" s="79" t="s">
        <v>399</v>
      </c>
      <c r="U186" s="82" t="s">
        <v>416</v>
      </c>
      <c r="V186" s="82" t="s">
        <v>416</v>
      </c>
      <c r="W186" s="81">
        <v>43515.010659722226</v>
      </c>
      <c r="X186" s="82" t="s">
        <v>596</v>
      </c>
      <c r="Y186" s="79"/>
      <c r="Z186" s="79"/>
      <c r="AA186" s="85" t="s">
        <v>751</v>
      </c>
      <c r="AB186" s="79"/>
      <c r="AC186" s="79" t="b">
        <v>0</v>
      </c>
      <c r="AD186" s="79">
        <v>9</v>
      </c>
      <c r="AE186" s="85" t="s">
        <v>793</v>
      </c>
      <c r="AF186" s="79" t="b">
        <v>0</v>
      </c>
      <c r="AG186" s="79" t="s">
        <v>803</v>
      </c>
      <c r="AH186" s="79"/>
      <c r="AI186" s="85" t="s">
        <v>793</v>
      </c>
      <c r="AJ186" s="79" t="b">
        <v>0</v>
      </c>
      <c r="AK186" s="79">
        <v>6</v>
      </c>
      <c r="AL186" s="85" t="s">
        <v>793</v>
      </c>
      <c r="AM186" s="79" t="s">
        <v>814</v>
      </c>
      <c r="AN186" s="79" t="b">
        <v>0</v>
      </c>
      <c r="AO186" s="85" t="s">
        <v>751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241</v>
      </c>
      <c r="B187" s="64" t="s">
        <v>243</v>
      </c>
      <c r="C187" s="65" t="s">
        <v>1800</v>
      </c>
      <c r="D187" s="66">
        <v>8</v>
      </c>
      <c r="E187" s="67" t="s">
        <v>136</v>
      </c>
      <c r="F187" s="68">
        <v>23.333333333333336</v>
      </c>
      <c r="G187" s="65"/>
      <c r="H187" s="69"/>
      <c r="I187" s="70"/>
      <c r="J187" s="70"/>
      <c r="K187" s="34" t="s">
        <v>66</v>
      </c>
      <c r="L187" s="77">
        <v>187</v>
      </c>
      <c r="M187" s="77"/>
      <c r="N187" s="72"/>
      <c r="O187" s="79" t="s">
        <v>266</v>
      </c>
      <c r="P187" s="81">
        <v>43514.82938657407</v>
      </c>
      <c r="Q187" s="79" t="s">
        <v>347</v>
      </c>
      <c r="R187" s="79"/>
      <c r="S187" s="79"/>
      <c r="T187" s="79" t="s">
        <v>391</v>
      </c>
      <c r="U187" s="82" t="s">
        <v>451</v>
      </c>
      <c r="V187" s="82" t="s">
        <v>451</v>
      </c>
      <c r="W187" s="81">
        <v>43514.82938657407</v>
      </c>
      <c r="X187" s="82" t="s">
        <v>591</v>
      </c>
      <c r="Y187" s="79"/>
      <c r="Z187" s="79"/>
      <c r="AA187" s="85" t="s">
        <v>746</v>
      </c>
      <c r="AB187" s="79"/>
      <c r="AC187" s="79" t="b">
        <v>0</v>
      </c>
      <c r="AD187" s="79">
        <v>5</v>
      </c>
      <c r="AE187" s="85" t="s">
        <v>793</v>
      </c>
      <c r="AF187" s="79" t="b">
        <v>0</v>
      </c>
      <c r="AG187" s="79" t="s">
        <v>803</v>
      </c>
      <c r="AH187" s="79"/>
      <c r="AI187" s="85" t="s">
        <v>793</v>
      </c>
      <c r="AJ187" s="79" t="b">
        <v>0</v>
      </c>
      <c r="AK187" s="79">
        <v>1</v>
      </c>
      <c r="AL187" s="85" t="s">
        <v>793</v>
      </c>
      <c r="AM187" s="79" t="s">
        <v>813</v>
      </c>
      <c r="AN187" s="79" t="b">
        <v>0</v>
      </c>
      <c r="AO187" s="85" t="s">
        <v>746</v>
      </c>
      <c r="AP187" s="79" t="s">
        <v>176</v>
      </c>
      <c r="AQ187" s="79">
        <v>0</v>
      </c>
      <c r="AR187" s="79">
        <v>0</v>
      </c>
      <c r="AS187" s="79"/>
      <c r="AT187" s="79"/>
      <c r="AU187" s="79"/>
      <c r="AV187" s="79"/>
      <c r="AW187" s="79"/>
      <c r="AX187" s="79"/>
      <c r="AY187" s="79"/>
      <c r="AZ187" s="79"/>
      <c r="BA187">
        <v>6</v>
      </c>
      <c r="BB187" s="78" t="str">
        <f>REPLACE(INDEX(GroupVertices[Group],MATCH(Edges[[#This Row],[Vertex 1]],GroupVertices[Vertex],0)),1,1,"")</f>
        <v>2</v>
      </c>
      <c r="BC187" s="78" t="str">
        <f>REPLACE(INDEX(GroupVertices[Group],MATCH(Edges[[#This Row],[Vertex 2]],GroupVertices[Vertex],0)),1,1,"")</f>
        <v>3</v>
      </c>
      <c r="BD187" s="48"/>
      <c r="BE187" s="49"/>
      <c r="BF187" s="48"/>
      <c r="BG187" s="49"/>
      <c r="BH187" s="48"/>
      <c r="BI187" s="49"/>
      <c r="BJ187" s="48"/>
      <c r="BK187" s="49"/>
      <c r="BL187" s="48"/>
    </row>
    <row r="188" spans="1:64" ht="15">
      <c r="A188" s="64" t="s">
        <v>241</v>
      </c>
      <c r="B188" s="64" t="s">
        <v>243</v>
      </c>
      <c r="C188" s="65" t="s">
        <v>1800</v>
      </c>
      <c r="D188" s="66">
        <v>8</v>
      </c>
      <c r="E188" s="67" t="s">
        <v>136</v>
      </c>
      <c r="F188" s="68">
        <v>23.333333333333336</v>
      </c>
      <c r="G188" s="65"/>
      <c r="H188" s="69"/>
      <c r="I188" s="70"/>
      <c r="J188" s="70"/>
      <c r="K188" s="34" t="s">
        <v>66</v>
      </c>
      <c r="L188" s="77">
        <v>188</v>
      </c>
      <c r="M188" s="77"/>
      <c r="N188" s="72"/>
      <c r="O188" s="79" t="s">
        <v>266</v>
      </c>
      <c r="P188" s="81">
        <v>43514.82989583333</v>
      </c>
      <c r="Q188" s="79" t="s">
        <v>271</v>
      </c>
      <c r="R188" s="79"/>
      <c r="S188" s="79"/>
      <c r="T188" s="79" t="s">
        <v>393</v>
      </c>
      <c r="U188" s="82" t="s">
        <v>414</v>
      </c>
      <c r="V188" s="82" t="s">
        <v>414</v>
      </c>
      <c r="W188" s="81">
        <v>43514.82989583333</v>
      </c>
      <c r="X188" s="82" t="s">
        <v>597</v>
      </c>
      <c r="Y188" s="79"/>
      <c r="Z188" s="79"/>
      <c r="AA188" s="85" t="s">
        <v>752</v>
      </c>
      <c r="AB188" s="79"/>
      <c r="AC188" s="79" t="b">
        <v>0</v>
      </c>
      <c r="AD188" s="79">
        <v>0</v>
      </c>
      <c r="AE188" s="85" t="s">
        <v>793</v>
      </c>
      <c r="AF188" s="79" t="b">
        <v>0</v>
      </c>
      <c r="AG188" s="79" t="s">
        <v>803</v>
      </c>
      <c r="AH188" s="79"/>
      <c r="AI188" s="85" t="s">
        <v>793</v>
      </c>
      <c r="AJ188" s="79" t="b">
        <v>0</v>
      </c>
      <c r="AK188" s="79">
        <v>5</v>
      </c>
      <c r="AL188" s="85" t="s">
        <v>750</v>
      </c>
      <c r="AM188" s="79" t="s">
        <v>813</v>
      </c>
      <c r="AN188" s="79" t="b">
        <v>0</v>
      </c>
      <c r="AO188" s="85" t="s">
        <v>750</v>
      </c>
      <c r="AP188" s="79" t="s">
        <v>176</v>
      </c>
      <c r="AQ188" s="79">
        <v>0</v>
      </c>
      <c r="AR188" s="79">
        <v>0</v>
      </c>
      <c r="AS188" s="79"/>
      <c r="AT188" s="79"/>
      <c r="AU188" s="79"/>
      <c r="AV188" s="79"/>
      <c r="AW188" s="79"/>
      <c r="AX188" s="79"/>
      <c r="AY188" s="79"/>
      <c r="AZ188" s="79"/>
      <c r="BA188">
        <v>6</v>
      </c>
      <c r="BB188" s="78" t="str">
        <f>REPLACE(INDEX(GroupVertices[Group],MATCH(Edges[[#This Row],[Vertex 1]],GroupVertices[Vertex],0)),1,1,"")</f>
        <v>2</v>
      </c>
      <c r="BC188" s="78" t="str">
        <f>REPLACE(INDEX(GroupVertices[Group],MATCH(Edges[[#This Row],[Vertex 2]],GroupVertices[Vertex],0)),1,1,"")</f>
        <v>3</v>
      </c>
      <c r="BD188" s="48">
        <v>0</v>
      </c>
      <c r="BE188" s="49">
        <v>0</v>
      </c>
      <c r="BF188" s="48">
        <v>0</v>
      </c>
      <c r="BG188" s="49">
        <v>0</v>
      </c>
      <c r="BH188" s="48">
        <v>0</v>
      </c>
      <c r="BI188" s="49">
        <v>0</v>
      </c>
      <c r="BJ188" s="48">
        <v>16</v>
      </c>
      <c r="BK188" s="49">
        <v>100</v>
      </c>
      <c r="BL188" s="48">
        <v>16</v>
      </c>
    </row>
    <row r="189" spans="1:64" ht="15">
      <c r="A189" s="64" t="s">
        <v>241</v>
      </c>
      <c r="B189" s="64" t="s">
        <v>243</v>
      </c>
      <c r="C189" s="65" t="s">
        <v>1800</v>
      </c>
      <c r="D189" s="66">
        <v>8</v>
      </c>
      <c r="E189" s="67" t="s">
        <v>136</v>
      </c>
      <c r="F189" s="68">
        <v>23.333333333333336</v>
      </c>
      <c r="G189" s="65"/>
      <c r="H189" s="69"/>
      <c r="I189" s="70"/>
      <c r="J189" s="70"/>
      <c r="K189" s="34" t="s">
        <v>66</v>
      </c>
      <c r="L189" s="77">
        <v>189</v>
      </c>
      <c r="M189" s="77"/>
      <c r="N189" s="72"/>
      <c r="O189" s="79" t="s">
        <v>266</v>
      </c>
      <c r="P189" s="81">
        <v>43514.99260416667</v>
      </c>
      <c r="Q189" s="79" t="s">
        <v>326</v>
      </c>
      <c r="R189" s="79"/>
      <c r="S189" s="79"/>
      <c r="T189" s="79" t="s">
        <v>391</v>
      </c>
      <c r="U189" s="82" t="s">
        <v>441</v>
      </c>
      <c r="V189" s="82" t="s">
        <v>441</v>
      </c>
      <c r="W189" s="81">
        <v>43514.99260416667</v>
      </c>
      <c r="X189" s="82" t="s">
        <v>559</v>
      </c>
      <c r="Y189" s="79"/>
      <c r="Z189" s="79"/>
      <c r="AA189" s="85" t="s">
        <v>714</v>
      </c>
      <c r="AB189" s="79"/>
      <c r="AC189" s="79" t="b">
        <v>0</v>
      </c>
      <c r="AD189" s="79">
        <v>0</v>
      </c>
      <c r="AE189" s="85" t="s">
        <v>793</v>
      </c>
      <c r="AF189" s="79" t="b">
        <v>0</v>
      </c>
      <c r="AG189" s="79" t="s">
        <v>803</v>
      </c>
      <c r="AH189" s="79"/>
      <c r="AI189" s="85" t="s">
        <v>793</v>
      </c>
      <c r="AJ189" s="79" t="b">
        <v>0</v>
      </c>
      <c r="AK189" s="79">
        <v>1</v>
      </c>
      <c r="AL189" s="85" t="s">
        <v>710</v>
      </c>
      <c r="AM189" s="79" t="s">
        <v>813</v>
      </c>
      <c r="AN189" s="79" t="b">
        <v>0</v>
      </c>
      <c r="AO189" s="85" t="s">
        <v>710</v>
      </c>
      <c r="AP189" s="79" t="s">
        <v>176</v>
      </c>
      <c r="AQ189" s="79">
        <v>0</v>
      </c>
      <c r="AR189" s="79">
        <v>0</v>
      </c>
      <c r="AS189" s="79"/>
      <c r="AT189" s="79"/>
      <c r="AU189" s="79"/>
      <c r="AV189" s="79"/>
      <c r="AW189" s="79"/>
      <c r="AX189" s="79"/>
      <c r="AY189" s="79"/>
      <c r="AZ189" s="79"/>
      <c r="BA189">
        <v>6</v>
      </c>
      <c r="BB189" s="78" t="str">
        <f>REPLACE(INDEX(GroupVertices[Group],MATCH(Edges[[#This Row],[Vertex 1]],GroupVertices[Vertex],0)),1,1,"")</f>
        <v>2</v>
      </c>
      <c r="BC189" s="78" t="str">
        <f>REPLACE(INDEX(GroupVertices[Group],MATCH(Edges[[#This Row],[Vertex 2]],GroupVertices[Vertex],0)),1,1,"")</f>
        <v>3</v>
      </c>
      <c r="BD189" s="48">
        <v>0</v>
      </c>
      <c r="BE189" s="49">
        <v>0</v>
      </c>
      <c r="BF189" s="48">
        <v>0</v>
      </c>
      <c r="BG189" s="49">
        <v>0</v>
      </c>
      <c r="BH189" s="48">
        <v>0</v>
      </c>
      <c r="BI189" s="49">
        <v>0</v>
      </c>
      <c r="BJ189" s="48">
        <v>9</v>
      </c>
      <c r="BK189" s="49">
        <v>100</v>
      </c>
      <c r="BL189" s="48">
        <v>9</v>
      </c>
    </row>
    <row r="190" spans="1:64" ht="15">
      <c r="A190" s="64" t="s">
        <v>241</v>
      </c>
      <c r="B190" s="64" t="s">
        <v>243</v>
      </c>
      <c r="C190" s="65" t="s">
        <v>1800</v>
      </c>
      <c r="D190" s="66">
        <v>8</v>
      </c>
      <c r="E190" s="67" t="s">
        <v>136</v>
      </c>
      <c r="F190" s="68">
        <v>23.333333333333336</v>
      </c>
      <c r="G190" s="65"/>
      <c r="H190" s="69"/>
      <c r="I190" s="70"/>
      <c r="J190" s="70"/>
      <c r="K190" s="34" t="s">
        <v>66</v>
      </c>
      <c r="L190" s="77">
        <v>190</v>
      </c>
      <c r="M190" s="77"/>
      <c r="N190" s="72"/>
      <c r="O190" s="79" t="s">
        <v>266</v>
      </c>
      <c r="P190" s="81">
        <v>43514.992685185185</v>
      </c>
      <c r="Q190" s="79" t="s">
        <v>332</v>
      </c>
      <c r="R190" s="79"/>
      <c r="S190" s="79"/>
      <c r="T190" s="79" t="s">
        <v>392</v>
      </c>
      <c r="U190" s="82" t="s">
        <v>446</v>
      </c>
      <c r="V190" s="82" t="s">
        <v>446</v>
      </c>
      <c r="W190" s="81">
        <v>43514.992685185185</v>
      </c>
      <c r="X190" s="82" t="s">
        <v>568</v>
      </c>
      <c r="Y190" s="79"/>
      <c r="Z190" s="79"/>
      <c r="AA190" s="85" t="s">
        <v>723</v>
      </c>
      <c r="AB190" s="79"/>
      <c r="AC190" s="79" t="b">
        <v>0</v>
      </c>
      <c r="AD190" s="79">
        <v>0</v>
      </c>
      <c r="AE190" s="85" t="s">
        <v>793</v>
      </c>
      <c r="AF190" s="79" t="b">
        <v>0</v>
      </c>
      <c r="AG190" s="79" t="s">
        <v>803</v>
      </c>
      <c r="AH190" s="79"/>
      <c r="AI190" s="85" t="s">
        <v>793</v>
      </c>
      <c r="AJ190" s="79" t="b">
        <v>0</v>
      </c>
      <c r="AK190" s="79">
        <v>1</v>
      </c>
      <c r="AL190" s="85" t="s">
        <v>727</v>
      </c>
      <c r="AM190" s="79" t="s">
        <v>813</v>
      </c>
      <c r="AN190" s="79" t="b">
        <v>0</v>
      </c>
      <c r="AO190" s="85" t="s">
        <v>727</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2</v>
      </c>
      <c r="BC190" s="78" t="str">
        <f>REPLACE(INDEX(GroupVertices[Group],MATCH(Edges[[#This Row],[Vertex 2]],GroupVertices[Vertex],0)),1,1,"")</f>
        <v>3</v>
      </c>
      <c r="BD190" s="48">
        <v>0</v>
      </c>
      <c r="BE190" s="49">
        <v>0</v>
      </c>
      <c r="BF190" s="48">
        <v>0</v>
      </c>
      <c r="BG190" s="49">
        <v>0</v>
      </c>
      <c r="BH190" s="48">
        <v>0</v>
      </c>
      <c r="BI190" s="49">
        <v>0</v>
      </c>
      <c r="BJ190" s="48">
        <v>11</v>
      </c>
      <c r="BK190" s="49">
        <v>100</v>
      </c>
      <c r="BL190" s="48">
        <v>11</v>
      </c>
    </row>
    <row r="191" spans="1:64" ht="15">
      <c r="A191" s="64" t="s">
        <v>241</v>
      </c>
      <c r="B191" s="64" t="s">
        <v>243</v>
      </c>
      <c r="C191" s="65" t="s">
        <v>1800</v>
      </c>
      <c r="D191" s="66">
        <v>8</v>
      </c>
      <c r="E191" s="67" t="s">
        <v>136</v>
      </c>
      <c r="F191" s="68">
        <v>23.333333333333336</v>
      </c>
      <c r="G191" s="65"/>
      <c r="H191" s="69"/>
      <c r="I191" s="70"/>
      <c r="J191" s="70"/>
      <c r="K191" s="34" t="s">
        <v>66</v>
      </c>
      <c r="L191" s="77">
        <v>191</v>
      </c>
      <c r="M191" s="77"/>
      <c r="N191" s="72"/>
      <c r="O191" s="79" t="s">
        <v>266</v>
      </c>
      <c r="P191" s="81">
        <v>43514.992789351854</v>
      </c>
      <c r="Q191" s="79" t="s">
        <v>306</v>
      </c>
      <c r="R191" s="79"/>
      <c r="S191" s="79"/>
      <c r="T191" s="79" t="s">
        <v>391</v>
      </c>
      <c r="U191" s="82" t="s">
        <v>434</v>
      </c>
      <c r="V191" s="82" t="s">
        <v>434</v>
      </c>
      <c r="W191" s="81">
        <v>43514.992789351854</v>
      </c>
      <c r="X191" s="82" t="s">
        <v>529</v>
      </c>
      <c r="Y191" s="79"/>
      <c r="Z191" s="79"/>
      <c r="AA191" s="85" t="s">
        <v>684</v>
      </c>
      <c r="AB191" s="79"/>
      <c r="AC191" s="79" t="b">
        <v>0</v>
      </c>
      <c r="AD191" s="79">
        <v>0</v>
      </c>
      <c r="AE191" s="85" t="s">
        <v>793</v>
      </c>
      <c r="AF191" s="79" t="b">
        <v>0</v>
      </c>
      <c r="AG191" s="79" t="s">
        <v>803</v>
      </c>
      <c r="AH191" s="79"/>
      <c r="AI191" s="85" t="s">
        <v>793</v>
      </c>
      <c r="AJ191" s="79" t="b">
        <v>0</v>
      </c>
      <c r="AK191" s="79">
        <v>1</v>
      </c>
      <c r="AL191" s="85" t="s">
        <v>683</v>
      </c>
      <c r="AM191" s="79" t="s">
        <v>813</v>
      </c>
      <c r="AN191" s="79" t="b">
        <v>0</v>
      </c>
      <c r="AO191" s="85" t="s">
        <v>683</v>
      </c>
      <c r="AP191" s="79" t="s">
        <v>176</v>
      </c>
      <c r="AQ191" s="79">
        <v>0</v>
      </c>
      <c r="AR191" s="79">
        <v>0</v>
      </c>
      <c r="AS191" s="79"/>
      <c r="AT191" s="79"/>
      <c r="AU191" s="79"/>
      <c r="AV191" s="79"/>
      <c r="AW191" s="79"/>
      <c r="AX191" s="79"/>
      <c r="AY191" s="79"/>
      <c r="AZ191" s="79"/>
      <c r="BA191">
        <v>6</v>
      </c>
      <c r="BB191" s="78" t="str">
        <f>REPLACE(INDEX(GroupVertices[Group],MATCH(Edges[[#This Row],[Vertex 1]],GroupVertices[Vertex],0)),1,1,"")</f>
        <v>2</v>
      </c>
      <c r="BC191" s="78" t="str">
        <f>REPLACE(INDEX(GroupVertices[Group],MATCH(Edges[[#This Row],[Vertex 2]],GroupVertices[Vertex],0)),1,1,"")</f>
        <v>3</v>
      </c>
      <c r="BD191" s="48"/>
      <c r="BE191" s="49"/>
      <c r="BF191" s="48"/>
      <c r="BG191" s="49"/>
      <c r="BH191" s="48"/>
      <c r="BI191" s="49"/>
      <c r="BJ191" s="48"/>
      <c r="BK191" s="49"/>
      <c r="BL191" s="48"/>
    </row>
    <row r="192" spans="1:64" ht="15">
      <c r="A192" s="64" t="s">
        <v>241</v>
      </c>
      <c r="B192" s="64" t="s">
        <v>243</v>
      </c>
      <c r="C192" s="65" t="s">
        <v>1800</v>
      </c>
      <c r="D192" s="66">
        <v>8</v>
      </c>
      <c r="E192" s="67" t="s">
        <v>136</v>
      </c>
      <c r="F192" s="68">
        <v>23.333333333333336</v>
      </c>
      <c r="G192" s="65"/>
      <c r="H192" s="69"/>
      <c r="I192" s="70"/>
      <c r="J192" s="70"/>
      <c r="K192" s="34" t="s">
        <v>66</v>
      </c>
      <c r="L192" s="77">
        <v>192</v>
      </c>
      <c r="M192" s="77"/>
      <c r="N192" s="72"/>
      <c r="O192" s="79" t="s">
        <v>266</v>
      </c>
      <c r="P192" s="81">
        <v>43515.25362268519</v>
      </c>
      <c r="Q192" s="79" t="s">
        <v>283</v>
      </c>
      <c r="R192" s="79"/>
      <c r="S192" s="79"/>
      <c r="T192" s="79" t="s">
        <v>399</v>
      </c>
      <c r="U192" s="82" t="s">
        <v>416</v>
      </c>
      <c r="V192" s="82" t="s">
        <v>416</v>
      </c>
      <c r="W192" s="81">
        <v>43515.25362268519</v>
      </c>
      <c r="X192" s="82" t="s">
        <v>598</v>
      </c>
      <c r="Y192" s="79"/>
      <c r="Z192" s="79"/>
      <c r="AA192" s="85" t="s">
        <v>753</v>
      </c>
      <c r="AB192" s="79"/>
      <c r="AC192" s="79" t="b">
        <v>0</v>
      </c>
      <c r="AD192" s="79">
        <v>0</v>
      </c>
      <c r="AE192" s="85" t="s">
        <v>793</v>
      </c>
      <c r="AF192" s="79" t="b">
        <v>0</v>
      </c>
      <c r="AG192" s="79" t="s">
        <v>803</v>
      </c>
      <c r="AH192" s="79"/>
      <c r="AI192" s="85" t="s">
        <v>793</v>
      </c>
      <c r="AJ192" s="79" t="b">
        <v>0</v>
      </c>
      <c r="AK192" s="79">
        <v>6</v>
      </c>
      <c r="AL192" s="85" t="s">
        <v>751</v>
      </c>
      <c r="AM192" s="79" t="s">
        <v>813</v>
      </c>
      <c r="AN192" s="79" t="b">
        <v>0</v>
      </c>
      <c r="AO192" s="85" t="s">
        <v>751</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2</v>
      </c>
      <c r="BC192" s="78" t="str">
        <f>REPLACE(INDEX(GroupVertices[Group],MATCH(Edges[[#This Row],[Vertex 2]],GroupVertices[Vertex],0)),1,1,"")</f>
        <v>3</v>
      </c>
      <c r="BD192" s="48"/>
      <c r="BE192" s="49"/>
      <c r="BF192" s="48"/>
      <c r="BG192" s="49"/>
      <c r="BH192" s="48"/>
      <c r="BI192" s="49"/>
      <c r="BJ192" s="48"/>
      <c r="BK192" s="49"/>
      <c r="BL192" s="48"/>
    </row>
    <row r="193" spans="1:64" ht="15">
      <c r="A193" s="64" t="s">
        <v>249</v>
      </c>
      <c r="B193" s="64" t="s">
        <v>243</v>
      </c>
      <c r="C193" s="65" t="s">
        <v>1798</v>
      </c>
      <c r="D193" s="66">
        <v>6</v>
      </c>
      <c r="E193" s="67" t="s">
        <v>136</v>
      </c>
      <c r="F193" s="68">
        <v>26.8</v>
      </c>
      <c r="G193" s="65"/>
      <c r="H193" s="69"/>
      <c r="I193" s="70"/>
      <c r="J193" s="70"/>
      <c r="K193" s="34" t="s">
        <v>65</v>
      </c>
      <c r="L193" s="77">
        <v>193</v>
      </c>
      <c r="M193" s="77"/>
      <c r="N193" s="72"/>
      <c r="O193" s="79" t="s">
        <v>266</v>
      </c>
      <c r="P193" s="81">
        <v>43514.81458333333</v>
      </c>
      <c r="Q193" s="79" t="s">
        <v>270</v>
      </c>
      <c r="R193" s="79"/>
      <c r="S193" s="79"/>
      <c r="T193" s="79" t="s">
        <v>392</v>
      </c>
      <c r="U193" s="82" t="s">
        <v>413</v>
      </c>
      <c r="V193" s="82" t="s">
        <v>413</v>
      </c>
      <c r="W193" s="81">
        <v>43514.81458333333</v>
      </c>
      <c r="X193" s="82" t="s">
        <v>580</v>
      </c>
      <c r="Y193" s="79"/>
      <c r="Z193" s="79"/>
      <c r="AA193" s="85" t="s">
        <v>735</v>
      </c>
      <c r="AB193" s="79"/>
      <c r="AC193" s="79" t="b">
        <v>0</v>
      </c>
      <c r="AD193" s="79">
        <v>0</v>
      </c>
      <c r="AE193" s="85" t="s">
        <v>793</v>
      </c>
      <c r="AF193" s="79" t="b">
        <v>0</v>
      </c>
      <c r="AG193" s="79" t="s">
        <v>803</v>
      </c>
      <c r="AH193" s="79"/>
      <c r="AI193" s="85" t="s">
        <v>793</v>
      </c>
      <c r="AJ193" s="79" t="b">
        <v>0</v>
      </c>
      <c r="AK193" s="79">
        <v>3</v>
      </c>
      <c r="AL193" s="85" t="s">
        <v>725</v>
      </c>
      <c r="AM193" s="79" t="s">
        <v>813</v>
      </c>
      <c r="AN193" s="79" t="b">
        <v>0</v>
      </c>
      <c r="AO193" s="85" t="s">
        <v>725</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3</v>
      </c>
      <c r="BD193" s="48"/>
      <c r="BE193" s="49"/>
      <c r="BF193" s="48"/>
      <c r="BG193" s="49"/>
      <c r="BH193" s="48"/>
      <c r="BI193" s="49"/>
      <c r="BJ193" s="48"/>
      <c r="BK193" s="49"/>
      <c r="BL193" s="48"/>
    </row>
    <row r="194" spans="1:64" ht="15">
      <c r="A194" s="64" t="s">
        <v>249</v>
      </c>
      <c r="B194" s="64" t="s">
        <v>243</v>
      </c>
      <c r="C194" s="65" t="s">
        <v>1798</v>
      </c>
      <c r="D194" s="66">
        <v>6</v>
      </c>
      <c r="E194" s="67" t="s">
        <v>136</v>
      </c>
      <c r="F194" s="68">
        <v>26.8</v>
      </c>
      <c r="G194" s="65"/>
      <c r="H194" s="69"/>
      <c r="I194" s="70"/>
      <c r="J194" s="70"/>
      <c r="K194" s="34" t="s">
        <v>65</v>
      </c>
      <c r="L194" s="77">
        <v>194</v>
      </c>
      <c r="M194" s="77"/>
      <c r="N194" s="72"/>
      <c r="O194" s="79" t="s">
        <v>266</v>
      </c>
      <c r="P194" s="81">
        <v>43514.82340277778</v>
      </c>
      <c r="Q194" s="79" t="s">
        <v>271</v>
      </c>
      <c r="R194" s="79"/>
      <c r="S194" s="79"/>
      <c r="T194" s="79" t="s">
        <v>393</v>
      </c>
      <c r="U194" s="82" t="s">
        <v>414</v>
      </c>
      <c r="V194" s="82" t="s">
        <v>414</v>
      </c>
      <c r="W194" s="81">
        <v>43514.82340277778</v>
      </c>
      <c r="X194" s="82" t="s">
        <v>599</v>
      </c>
      <c r="Y194" s="79"/>
      <c r="Z194" s="79"/>
      <c r="AA194" s="85" t="s">
        <v>754</v>
      </c>
      <c r="AB194" s="79"/>
      <c r="AC194" s="79" t="b">
        <v>0</v>
      </c>
      <c r="AD194" s="79">
        <v>0</v>
      </c>
      <c r="AE194" s="85" t="s">
        <v>793</v>
      </c>
      <c r="AF194" s="79" t="b">
        <v>0</v>
      </c>
      <c r="AG194" s="79" t="s">
        <v>803</v>
      </c>
      <c r="AH194" s="79"/>
      <c r="AI194" s="85" t="s">
        <v>793</v>
      </c>
      <c r="AJ194" s="79" t="b">
        <v>0</v>
      </c>
      <c r="AK194" s="79">
        <v>5</v>
      </c>
      <c r="AL194" s="85" t="s">
        <v>750</v>
      </c>
      <c r="AM194" s="79" t="s">
        <v>813</v>
      </c>
      <c r="AN194" s="79" t="b">
        <v>0</v>
      </c>
      <c r="AO194" s="85" t="s">
        <v>750</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3</v>
      </c>
      <c r="BD194" s="48"/>
      <c r="BE194" s="49"/>
      <c r="BF194" s="48"/>
      <c r="BG194" s="49"/>
      <c r="BH194" s="48"/>
      <c r="BI194" s="49"/>
      <c r="BJ194" s="48"/>
      <c r="BK194" s="49"/>
      <c r="BL194" s="48"/>
    </row>
    <row r="195" spans="1:64" ht="15">
      <c r="A195" s="64" t="s">
        <v>249</v>
      </c>
      <c r="B195" s="64" t="s">
        <v>243</v>
      </c>
      <c r="C195" s="65" t="s">
        <v>1798</v>
      </c>
      <c r="D195" s="66">
        <v>6</v>
      </c>
      <c r="E195" s="67" t="s">
        <v>136</v>
      </c>
      <c r="F195" s="68">
        <v>26.8</v>
      </c>
      <c r="G195" s="65"/>
      <c r="H195" s="69"/>
      <c r="I195" s="70"/>
      <c r="J195" s="70"/>
      <c r="K195" s="34" t="s">
        <v>65</v>
      </c>
      <c r="L195" s="77">
        <v>195</v>
      </c>
      <c r="M195" s="77"/>
      <c r="N195" s="72"/>
      <c r="O195" s="79" t="s">
        <v>266</v>
      </c>
      <c r="P195" s="81">
        <v>43514.887141203704</v>
      </c>
      <c r="Q195" s="79" t="s">
        <v>350</v>
      </c>
      <c r="R195" s="79"/>
      <c r="S195" s="79"/>
      <c r="T195" s="79" t="s">
        <v>391</v>
      </c>
      <c r="U195" s="82" t="s">
        <v>451</v>
      </c>
      <c r="V195" s="82" t="s">
        <v>451</v>
      </c>
      <c r="W195" s="81">
        <v>43514.887141203704</v>
      </c>
      <c r="X195" s="82" t="s">
        <v>594</v>
      </c>
      <c r="Y195" s="79"/>
      <c r="Z195" s="79"/>
      <c r="AA195" s="85" t="s">
        <v>749</v>
      </c>
      <c r="AB195" s="79"/>
      <c r="AC195" s="79" t="b">
        <v>0</v>
      </c>
      <c r="AD195" s="79">
        <v>0</v>
      </c>
      <c r="AE195" s="85" t="s">
        <v>793</v>
      </c>
      <c r="AF195" s="79" t="b">
        <v>0</v>
      </c>
      <c r="AG195" s="79" t="s">
        <v>803</v>
      </c>
      <c r="AH195" s="79"/>
      <c r="AI195" s="85" t="s">
        <v>793</v>
      </c>
      <c r="AJ195" s="79" t="b">
        <v>0</v>
      </c>
      <c r="AK195" s="79">
        <v>1</v>
      </c>
      <c r="AL195" s="85" t="s">
        <v>746</v>
      </c>
      <c r="AM195" s="79" t="s">
        <v>813</v>
      </c>
      <c r="AN195" s="79" t="b">
        <v>0</v>
      </c>
      <c r="AO195" s="85" t="s">
        <v>746</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1</v>
      </c>
      <c r="BC195" s="78" t="str">
        <f>REPLACE(INDEX(GroupVertices[Group],MATCH(Edges[[#This Row],[Vertex 2]],GroupVertices[Vertex],0)),1,1,"")</f>
        <v>3</v>
      </c>
      <c r="BD195" s="48"/>
      <c r="BE195" s="49"/>
      <c r="BF195" s="48"/>
      <c r="BG195" s="49"/>
      <c r="BH195" s="48"/>
      <c r="BI195" s="49"/>
      <c r="BJ195" s="48"/>
      <c r="BK195" s="49"/>
      <c r="BL195" s="48"/>
    </row>
    <row r="196" spans="1:64" ht="15">
      <c r="A196" s="64" t="s">
        <v>249</v>
      </c>
      <c r="B196" s="64" t="s">
        <v>243</v>
      </c>
      <c r="C196" s="65" t="s">
        <v>1798</v>
      </c>
      <c r="D196" s="66">
        <v>6</v>
      </c>
      <c r="E196" s="67" t="s">
        <v>136</v>
      </c>
      <c r="F196" s="68">
        <v>26.8</v>
      </c>
      <c r="G196" s="65"/>
      <c r="H196" s="69"/>
      <c r="I196" s="70"/>
      <c r="J196" s="70"/>
      <c r="K196" s="34" t="s">
        <v>65</v>
      </c>
      <c r="L196" s="77">
        <v>196</v>
      </c>
      <c r="M196" s="77"/>
      <c r="N196" s="72"/>
      <c r="O196" s="79" t="s">
        <v>266</v>
      </c>
      <c r="P196" s="81">
        <v>43515.02751157407</v>
      </c>
      <c r="Q196" s="79" t="s">
        <v>283</v>
      </c>
      <c r="R196" s="79"/>
      <c r="S196" s="79"/>
      <c r="T196" s="79" t="s">
        <v>399</v>
      </c>
      <c r="U196" s="82" t="s">
        <v>416</v>
      </c>
      <c r="V196" s="82" t="s">
        <v>416</v>
      </c>
      <c r="W196" s="81">
        <v>43515.02751157407</v>
      </c>
      <c r="X196" s="82" t="s">
        <v>600</v>
      </c>
      <c r="Y196" s="79"/>
      <c r="Z196" s="79"/>
      <c r="AA196" s="85" t="s">
        <v>755</v>
      </c>
      <c r="AB196" s="79"/>
      <c r="AC196" s="79" t="b">
        <v>0</v>
      </c>
      <c r="AD196" s="79">
        <v>0</v>
      </c>
      <c r="AE196" s="85" t="s">
        <v>793</v>
      </c>
      <c r="AF196" s="79" t="b">
        <v>0</v>
      </c>
      <c r="AG196" s="79" t="s">
        <v>803</v>
      </c>
      <c r="AH196" s="79"/>
      <c r="AI196" s="85" t="s">
        <v>793</v>
      </c>
      <c r="AJ196" s="79" t="b">
        <v>0</v>
      </c>
      <c r="AK196" s="79">
        <v>6</v>
      </c>
      <c r="AL196" s="85" t="s">
        <v>751</v>
      </c>
      <c r="AM196" s="79" t="s">
        <v>813</v>
      </c>
      <c r="AN196" s="79" t="b">
        <v>0</v>
      </c>
      <c r="AO196" s="85" t="s">
        <v>751</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1</v>
      </c>
      <c r="BC196" s="78" t="str">
        <f>REPLACE(INDEX(GroupVertices[Group],MATCH(Edges[[#This Row],[Vertex 2]],GroupVertices[Vertex],0)),1,1,"")</f>
        <v>3</v>
      </c>
      <c r="BD196" s="48"/>
      <c r="BE196" s="49"/>
      <c r="BF196" s="48"/>
      <c r="BG196" s="49"/>
      <c r="BH196" s="48"/>
      <c r="BI196" s="49"/>
      <c r="BJ196" s="48"/>
      <c r="BK196" s="49"/>
      <c r="BL196" s="48"/>
    </row>
    <row r="197" spans="1:64" ht="15">
      <c r="A197" s="64" t="s">
        <v>252</v>
      </c>
      <c r="B197" s="64" t="s">
        <v>256</v>
      </c>
      <c r="C197" s="65" t="s">
        <v>1797</v>
      </c>
      <c r="D197" s="66">
        <v>5</v>
      </c>
      <c r="E197" s="67" t="s">
        <v>136</v>
      </c>
      <c r="F197" s="68">
        <v>28.53333333333333</v>
      </c>
      <c r="G197" s="65"/>
      <c r="H197" s="69"/>
      <c r="I197" s="70"/>
      <c r="J197" s="70"/>
      <c r="K197" s="34" t="s">
        <v>65</v>
      </c>
      <c r="L197" s="77">
        <v>197</v>
      </c>
      <c r="M197" s="77"/>
      <c r="N197" s="72"/>
      <c r="O197" s="79" t="s">
        <v>266</v>
      </c>
      <c r="P197" s="81">
        <v>43513.30412037037</v>
      </c>
      <c r="Q197" s="79" t="s">
        <v>353</v>
      </c>
      <c r="R197" s="79"/>
      <c r="S197" s="79"/>
      <c r="T197" s="79" t="s">
        <v>391</v>
      </c>
      <c r="U197" s="82" t="s">
        <v>453</v>
      </c>
      <c r="V197" s="82" t="s">
        <v>453</v>
      </c>
      <c r="W197" s="81">
        <v>43513.30412037037</v>
      </c>
      <c r="X197" s="82" t="s">
        <v>601</v>
      </c>
      <c r="Y197" s="79"/>
      <c r="Z197" s="79"/>
      <c r="AA197" s="85" t="s">
        <v>756</v>
      </c>
      <c r="AB197" s="79"/>
      <c r="AC197" s="79" t="b">
        <v>0</v>
      </c>
      <c r="AD197" s="79">
        <v>3</v>
      </c>
      <c r="AE197" s="85" t="s">
        <v>793</v>
      </c>
      <c r="AF197" s="79" t="b">
        <v>0</v>
      </c>
      <c r="AG197" s="79" t="s">
        <v>803</v>
      </c>
      <c r="AH197" s="79"/>
      <c r="AI197" s="85" t="s">
        <v>793</v>
      </c>
      <c r="AJ197" s="79" t="b">
        <v>0</v>
      </c>
      <c r="AK197" s="79">
        <v>0</v>
      </c>
      <c r="AL197" s="85" t="s">
        <v>793</v>
      </c>
      <c r="AM197" s="79" t="s">
        <v>814</v>
      </c>
      <c r="AN197" s="79" t="b">
        <v>0</v>
      </c>
      <c r="AO197" s="85" t="s">
        <v>756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3</v>
      </c>
      <c r="BC197" s="78" t="str">
        <f>REPLACE(INDEX(GroupVertices[Group],MATCH(Edges[[#This Row],[Vertex 2]],GroupVertices[Vertex],0)),1,1,"")</f>
        <v>3</v>
      </c>
      <c r="BD197" s="48">
        <v>0</v>
      </c>
      <c r="BE197" s="49">
        <v>0</v>
      </c>
      <c r="BF197" s="48">
        <v>0</v>
      </c>
      <c r="BG197" s="49">
        <v>0</v>
      </c>
      <c r="BH197" s="48">
        <v>0</v>
      </c>
      <c r="BI197" s="49">
        <v>0</v>
      </c>
      <c r="BJ197" s="48">
        <v>9</v>
      </c>
      <c r="BK197" s="49">
        <v>100</v>
      </c>
      <c r="BL197" s="48">
        <v>9</v>
      </c>
    </row>
    <row r="198" spans="1:64" ht="15">
      <c r="A198" s="64" t="s">
        <v>252</v>
      </c>
      <c r="B198" s="64" t="s">
        <v>256</v>
      </c>
      <c r="C198" s="65" t="s">
        <v>1797</v>
      </c>
      <c r="D198" s="66">
        <v>5</v>
      </c>
      <c r="E198" s="67" t="s">
        <v>136</v>
      </c>
      <c r="F198" s="68">
        <v>28.53333333333333</v>
      </c>
      <c r="G198" s="65"/>
      <c r="H198" s="69"/>
      <c r="I198" s="70"/>
      <c r="J198" s="70"/>
      <c r="K198" s="34" t="s">
        <v>65</v>
      </c>
      <c r="L198" s="77">
        <v>198</v>
      </c>
      <c r="M198" s="77"/>
      <c r="N198" s="72"/>
      <c r="O198" s="79" t="s">
        <v>266</v>
      </c>
      <c r="P198" s="81">
        <v>43515.010659722226</v>
      </c>
      <c r="Q198" s="79" t="s">
        <v>352</v>
      </c>
      <c r="R198" s="79"/>
      <c r="S198" s="79"/>
      <c r="T198" s="79" t="s">
        <v>399</v>
      </c>
      <c r="U198" s="82" t="s">
        <v>416</v>
      </c>
      <c r="V198" s="82" t="s">
        <v>416</v>
      </c>
      <c r="W198" s="81">
        <v>43515.010659722226</v>
      </c>
      <c r="X198" s="82" t="s">
        <v>596</v>
      </c>
      <c r="Y198" s="79"/>
      <c r="Z198" s="79"/>
      <c r="AA198" s="85" t="s">
        <v>751</v>
      </c>
      <c r="AB198" s="79"/>
      <c r="AC198" s="79" t="b">
        <v>0</v>
      </c>
      <c r="AD198" s="79">
        <v>9</v>
      </c>
      <c r="AE198" s="85" t="s">
        <v>793</v>
      </c>
      <c r="AF198" s="79" t="b">
        <v>0</v>
      </c>
      <c r="AG198" s="79" t="s">
        <v>803</v>
      </c>
      <c r="AH198" s="79"/>
      <c r="AI198" s="85" t="s">
        <v>793</v>
      </c>
      <c r="AJ198" s="79" t="b">
        <v>0</v>
      </c>
      <c r="AK198" s="79">
        <v>6</v>
      </c>
      <c r="AL198" s="85" t="s">
        <v>793</v>
      </c>
      <c r="AM198" s="79" t="s">
        <v>814</v>
      </c>
      <c r="AN198" s="79" t="b">
        <v>0</v>
      </c>
      <c r="AO198" s="85" t="s">
        <v>751</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8</v>
      </c>
      <c r="BK198" s="49">
        <v>100</v>
      </c>
      <c r="BL198" s="48">
        <v>8</v>
      </c>
    </row>
    <row r="199" spans="1:64" ht="15">
      <c r="A199" s="64" t="s">
        <v>252</v>
      </c>
      <c r="B199" s="64" t="s">
        <v>256</v>
      </c>
      <c r="C199" s="65" t="s">
        <v>1797</v>
      </c>
      <c r="D199" s="66">
        <v>5</v>
      </c>
      <c r="E199" s="67" t="s">
        <v>136</v>
      </c>
      <c r="F199" s="68">
        <v>28.53333333333333</v>
      </c>
      <c r="G199" s="65"/>
      <c r="H199" s="69"/>
      <c r="I199" s="70"/>
      <c r="J199" s="70"/>
      <c r="K199" s="34" t="s">
        <v>65</v>
      </c>
      <c r="L199" s="77">
        <v>199</v>
      </c>
      <c r="M199" s="77"/>
      <c r="N199" s="72"/>
      <c r="O199" s="79" t="s">
        <v>266</v>
      </c>
      <c r="P199" s="81">
        <v>43515.18547453704</v>
      </c>
      <c r="Q199" s="79" t="s">
        <v>297</v>
      </c>
      <c r="R199" s="79"/>
      <c r="S199" s="79"/>
      <c r="T199" s="79" t="s">
        <v>391</v>
      </c>
      <c r="U199" s="82" t="s">
        <v>430</v>
      </c>
      <c r="V199" s="82" t="s">
        <v>430</v>
      </c>
      <c r="W199" s="81">
        <v>43515.18547453704</v>
      </c>
      <c r="X199" s="82" t="s">
        <v>602</v>
      </c>
      <c r="Y199" s="79"/>
      <c r="Z199" s="79"/>
      <c r="AA199" s="85" t="s">
        <v>757</v>
      </c>
      <c r="AB199" s="79"/>
      <c r="AC199" s="79" t="b">
        <v>0</v>
      </c>
      <c r="AD199" s="79">
        <v>0</v>
      </c>
      <c r="AE199" s="85" t="s">
        <v>793</v>
      </c>
      <c r="AF199" s="79" t="b">
        <v>0</v>
      </c>
      <c r="AG199" s="79" t="s">
        <v>803</v>
      </c>
      <c r="AH199" s="79"/>
      <c r="AI199" s="85" t="s">
        <v>793</v>
      </c>
      <c r="AJ199" s="79" t="b">
        <v>0</v>
      </c>
      <c r="AK199" s="79">
        <v>4</v>
      </c>
      <c r="AL199" s="85" t="s">
        <v>785</v>
      </c>
      <c r="AM199" s="79" t="s">
        <v>812</v>
      </c>
      <c r="AN199" s="79" t="b">
        <v>0</v>
      </c>
      <c r="AO199" s="85" t="s">
        <v>785</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3</v>
      </c>
      <c r="BC199" s="78" t="str">
        <f>REPLACE(INDEX(GroupVertices[Group],MATCH(Edges[[#This Row],[Vertex 2]],GroupVertices[Vertex],0)),1,1,"")</f>
        <v>3</v>
      </c>
      <c r="BD199" s="48"/>
      <c r="BE199" s="49"/>
      <c r="BF199" s="48"/>
      <c r="BG199" s="49"/>
      <c r="BH199" s="48"/>
      <c r="BI199" s="49"/>
      <c r="BJ199" s="48"/>
      <c r="BK199" s="49"/>
      <c r="BL199" s="48"/>
    </row>
    <row r="200" spans="1:64" ht="15">
      <c r="A200" s="64" t="s">
        <v>252</v>
      </c>
      <c r="B200" s="64" t="s">
        <v>241</v>
      </c>
      <c r="C200" s="65" t="s">
        <v>1795</v>
      </c>
      <c r="D200" s="66">
        <v>3</v>
      </c>
      <c r="E200" s="67" t="s">
        <v>132</v>
      </c>
      <c r="F200" s="68">
        <v>32</v>
      </c>
      <c r="G200" s="65"/>
      <c r="H200" s="69"/>
      <c r="I200" s="70"/>
      <c r="J200" s="70"/>
      <c r="K200" s="34" t="s">
        <v>66</v>
      </c>
      <c r="L200" s="77">
        <v>200</v>
      </c>
      <c r="M200" s="77"/>
      <c r="N200" s="72"/>
      <c r="O200" s="79" t="s">
        <v>266</v>
      </c>
      <c r="P200" s="81">
        <v>43515.18547453704</v>
      </c>
      <c r="Q200" s="79" t="s">
        <v>297</v>
      </c>
      <c r="R200" s="79"/>
      <c r="S200" s="79"/>
      <c r="T200" s="79" t="s">
        <v>391</v>
      </c>
      <c r="U200" s="82" t="s">
        <v>430</v>
      </c>
      <c r="V200" s="82" t="s">
        <v>430</v>
      </c>
      <c r="W200" s="81">
        <v>43515.18547453704</v>
      </c>
      <c r="X200" s="82" t="s">
        <v>602</v>
      </c>
      <c r="Y200" s="79"/>
      <c r="Z200" s="79"/>
      <c r="AA200" s="85" t="s">
        <v>757</v>
      </c>
      <c r="AB200" s="79"/>
      <c r="AC200" s="79" t="b">
        <v>0</v>
      </c>
      <c r="AD200" s="79">
        <v>0</v>
      </c>
      <c r="AE200" s="85" t="s">
        <v>793</v>
      </c>
      <c r="AF200" s="79" t="b">
        <v>0</v>
      </c>
      <c r="AG200" s="79" t="s">
        <v>803</v>
      </c>
      <c r="AH200" s="79"/>
      <c r="AI200" s="85" t="s">
        <v>793</v>
      </c>
      <c r="AJ200" s="79" t="b">
        <v>0</v>
      </c>
      <c r="AK200" s="79">
        <v>4</v>
      </c>
      <c r="AL200" s="85" t="s">
        <v>785</v>
      </c>
      <c r="AM200" s="79" t="s">
        <v>812</v>
      </c>
      <c r="AN200" s="79" t="b">
        <v>0</v>
      </c>
      <c r="AO200" s="85" t="s">
        <v>785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2</v>
      </c>
      <c r="BD200" s="48">
        <v>0</v>
      </c>
      <c r="BE200" s="49">
        <v>0</v>
      </c>
      <c r="BF200" s="48">
        <v>0</v>
      </c>
      <c r="BG200" s="49">
        <v>0</v>
      </c>
      <c r="BH200" s="48">
        <v>0</v>
      </c>
      <c r="BI200" s="49">
        <v>0</v>
      </c>
      <c r="BJ200" s="48">
        <v>6</v>
      </c>
      <c r="BK200" s="49">
        <v>100</v>
      </c>
      <c r="BL200" s="48">
        <v>6</v>
      </c>
    </row>
    <row r="201" spans="1:64" ht="15">
      <c r="A201" s="64" t="s">
        <v>241</v>
      </c>
      <c r="B201" s="64" t="s">
        <v>252</v>
      </c>
      <c r="C201" s="65" t="s">
        <v>1795</v>
      </c>
      <c r="D201" s="66">
        <v>3</v>
      </c>
      <c r="E201" s="67" t="s">
        <v>132</v>
      </c>
      <c r="F201" s="68">
        <v>32</v>
      </c>
      <c r="G201" s="65"/>
      <c r="H201" s="69"/>
      <c r="I201" s="70"/>
      <c r="J201" s="70"/>
      <c r="K201" s="34" t="s">
        <v>66</v>
      </c>
      <c r="L201" s="77">
        <v>201</v>
      </c>
      <c r="M201" s="77"/>
      <c r="N201" s="72"/>
      <c r="O201" s="79" t="s">
        <v>266</v>
      </c>
      <c r="P201" s="81">
        <v>43515.25362268519</v>
      </c>
      <c r="Q201" s="79" t="s">
        <v>283</v>
      </c>
      <c r="R201" s="79"/>
      <c r="S201" s="79"/>
      <c r="T201" s="79" t="s">
        <v>399</v>
      </c>
      <c r="U201" s="82" t="s">
        <v>416</v>
      </c>
      <c r="V201" s="82" t="s">
        <v>416</v>
      </c>
      <c r="W201" s="81">
        <v>43515.25362268519</v>
      </c>
      <c r="X201" s="82" t="s">
        <v>598</v>
      </c>
      <c r="Y201" s="79"/>
      <c r="Z201" s="79"/>
      <c r="AA201" s="85" t="s">
        <v>753</v>
      </c>
      <c r="AB201" s="79"/>
      <c r="AC201" s="79" t="b">
        <v>0</v>
      </c>
      <c r="AD201" s="79">
        <v>0</v>
      </c>
      <c r="AE201" s="85" t="s">
        <v>793</v>
      </c>
      <c r="AF201" s="79" t="b">
        <v>0</v>
      </c>
      <c r="AG201" s="79" t="s">
        <v>803</v>
      </c>
      <c r="AH201" s="79"/>
      <c r="AI201" s="85" t="s">
        <v>793</v>
      </c>
      <c r="AJ201" s="79" t="b">
        <v>0</v>
      </c>
      <c r="AK201" s="79">
        <v>6</v>
      </c>
      <c r="AL201" s="85" t="s">
        <v>751</v>
      </c>
      <c r="AM201" s="79" t="s">
        <v>813</v>
      </c>
      <c r="AN201" s="79" t="b">
        <v>0</v>
      </c>
      <c r="AO201" s="85" t="s">
        <v>751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3</v>
      </c>
      <c r="BD201" s="48">
        <v>0</v>
      </c>
      <c r="BE201" s="49">
        <v>0</v>
      </c>
      <c r="BF201" s="48">
        <v>0</v>
      </c>
      <c r="BG201" s="49">
        <v>0</v>
      </c>
      <c r="BH201" s="48">
        <v>0</v>
      </c>
      <c r="BI201" s="49">
        <v>0</v>
      </c>
      <c r="BJ201" s="48">
        <v>10</v>
      </c>
      <c r="BK201" s="49">
        <v>100</v>
      </c>
      <c r="BL201" s="48">
        <v>10</v>
      </c>
    </row>
    <row r="202" spans="1:64" ht="15">
      <c r="A202" s="64" t="s">
        <v>249</v>
      </c>
      <c r="B202" s="64" t="s">
        <v>252</v>
      </c>
      <c r="C202" s="65" t="s">
        <v>1795</v>
      </c>
      <c r="D202" s="66">
        <v>3</v>
      </c>
      <c r="E202" s="67" t="s">
        <v>132</v>
      </c>
      <c r="F202" s="68">
        <v>32</v>
      </c>
      <c r="G202" s="65"/>
      <c r="H202" s="69"/>
      <c r="I202" s="70"/>
      <c r="J202" s="70"/>
      <c r="K202" s="34" t="s">
        <v>65</v>
      </c>
      <c r="L202" s="77">
        <v>202</v>
      </c>
      <c r="M202" s="77"/>
      <c r="N202" s="72"/>
      <c r="O202" s="79" t="s">
        <v>266</v>
      </c>
      <c r="P202" s="81">
        <v>43515.02751157407</v>
      </c>
      <c r="Q202" s="79" t="s">
        <v>283</v>
      </c>
      <c r="R202" s="79"/>
      <c r="S202" s="79"/>
      <c r="T202" s="79" t="s">
        <v>399</v>
      </c>
      <c r="U202" s="82" t="s">
        <v>416</v>
      </c>
      <c r="V202" s="82" t="s">
        <v>416</v>
      </c>
      <c r="W202" s="81">
        <v>43515.02751157407</v>
      </c>
      <c r="X202" s="82" t="s">
        <v>600</v>
      </c>
      <c r="Y202" s="79"/>
      <c r="Z202" s="79"/>
      <c r="AA202" s="85" t="s">
        <v>755</v>
      </c>
      <c r="AB202" s="79"/>
      <c r="AC202" s="79" t="b">
        <v>0</v>
      </c>
      <c r="AD202" s="79">
        <v>0</v>
      </c>
      <c r="AE202" s="85" t="s">
        <v>793</v>
      </c>
      <c r="AF202" s="79" t="b">
        <v>0</v>
      </c>
      <c r="AG202" s="79" t="s">
        <v>803</v>
      </c>
      <c r="AH202" s="79"/>
      <c r="AI202" s="85" t="s">
        <v>793</v>
      </c>
      <c r="AJ202" s="79" t="b">
        <v>0</v>
      </c>
      <c r="AK202" s="79">
        <v>6</v>
      </c>
      <c r="AL202" s="85" t="s">
        <v>751</v>
      </c>
      <c r="AM202" s="79" t="s">
        <v>813</v>
      </c>
      <c r="AN202" s="79" t="b">
        <v>0</v>
      </c>
      <c r="AO202" s="85" t="s">
        <v>751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3</v>
      </c>
      <c r="BD202" s="48">
        <v>0</v>
      </c>
      <c r="BE202" s="49">
        <v>0</v>
      </c>
      <c r="BF202" s="48">
        <v>0</v>
      </c>
      <c r="BG202" s="49">
        <v>0</v>
      </c>
      <c r="BH202" s="48">
        <v>0</v>
      </c>
      <c r="BI202" s="49">
        <v>0</v>
      </c>
      <c r="BJ202" s="48">
        <v>10</v>
      </c>
      <c r="BK202" s="49">
        <v>100</v>
      </c>
      <c r="BL202" s="48">
        <v>10</v>
      </c>
    </row>
    <row r="203" spans="1:64" ht="15">
      <c r="A203" s="64" t="s">
        <v>251</v>
      </c>
      <c r="B203" s="64" t="s">
        <v>254</v>
      </c>
      <c r="C203" s="65" t="s">
        <v>1795</v>
      </c>
      <c r="D203" s="66">
        <v>3</v>
      </c>
      <c r="E203" s="67" t="s">
        <v>132</v>
      </c>
      <c r="F203" s="68">
        <v>32</v>
      </c>
      <c r="G203" s="65"/>
      <c r="H203" s="69"/>
      <c r="I203" s="70"/>
      <c r="J203" s="70"/>
      <c r="K203" s="34" t="s">
        <v>65</v>
      </c>
      <c r="L203" s="77">
        <v>203</v>
      </c>
      <c r="M203" s="77"/>
      <c r="N203" s="72"/>
      <c r="O203" s="79" t="s">
        <v>266</v>
      </c>
      <c r="P203" s="81">
        <v>43514.81559027778</v>
      </c>
      <c r="Q203" s="79" t="s">
        <v>270</v>
      </c>
      <c r="R203" s="79"/>
      <c r="S203" s="79"/>
      <c r="T203" s="79" t="s">
        <v>392</v>
      </c>
      <c r="U203" s="82" t="s">
        <v>413</v>
      </c>
      <c r="V203" s="82" t="s">
        <v>413</v>
      </c>
      <c r="W203" s="81">
        <v>43514.81559027778</v>
      </c>
      <c r="X203" s="82" t="s">
        <v>563</v>
      </c>
      <c r="Y203" s="79"/>
      <c r="Z203" s="79"/>
      <c r="AA203" s="85" t="s">
        <v>718</v>
      </c>
      <c r="AB203" s="79"/>
      <c r="AC203" s="79" t="b">
        <v>0</v>
      </c>
      <c r="AD203" s="79">
        <v>0</v>
      </c>
      <c r="AE203" s="85" t="s">
        <v>793</v>
      </c>
      <c r="AF203" s="79" t="b">
        <v>0</v>
      </c>
      <c r="AG203" s="79" t="s">
        <v>803</v>
      </c>
      <c r="AH203" s="79"/>
      <c r="AI203" s="85" t="s">
        <v>793</v>
      </c>
      <c r="AJ203" s="79" t="b">
        <v>0</v>
      </c>
      <c r="AK203" s="79">
        <v>3</v>
      </c>
      <c r="AL203" s="85" t="s">
        <v>725</v>
      </c>
      <c r="AM203" s="79" t="s">
        <v>813</v>
      </c>
      <c r="AN203" s="79" t="b">
        <v>0</v>
      </c>
      <c r="AO203" s="85" t="s">
        <v>725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226</v>
      </c>
      <c r="B204" s="64" t="s">
        <v>254</v>
      </c>
      <c r="C204" s="65" t="s">
        <v>1795</v>
      </c>
      <c r="D204" s="66">
        <v>3</v>
      </c>
      <c r="E204" s="67" t="s">
        <v>132</v>
      </c>
      <c r="F204" s="68">
        <v>32</v>
      </c>
      <c r="G204" s="65"/>
      <c r="H204" s="69"/>
      <c r="I204" s="70"/>
      <c r="J204" s="70"/>
      <c r="K204" s="34" t="s">
        <v>65</v>
      </c>
      <c r="L204" s="77">
        <v>204</v>
      </c>
      <c r="M204" s="77"/>
      <c r="N204" s="72"/>
      <c r="O204" s="79" t="s">
        <v>266</v>
      </c>
      <c r="P204" s="81">
        <v>43514.97797453704</v>
      </c>
      <c r="Q204" s="79" t="s">
        <v>354</v>
      </c>
      <c r="R204" s="79"/>
      <c r="S204" s="79"/>
      <c r="T204" s="79" t="s">
        <v>391</v>
      </c>
      <c r="U204" s="82" t="s">
        <v>454</v>
      </c>
      <c r="V204" s="82" t="s">
        <v>454</v>
      </c>
      <c r="W204" s="81">
        <v>43514.97797453704</v>
      </c>
      <c r="X204" s="82" t="s">
        <v>603</v>
      </c>
      <c r="Y204" s="79"/>
      <c r="Z204" s="79"/>
      <c r="AA204" s="85" t="s">
        <v>758</v>
      </c>
      <c r="AB204" s="79"/>
      <c r="AC204" s="79" t="b">
        <v>0</v>
      </c>
      <c r="AD204" s="79">
        <v>5</v>
      </c>
      <c r="AE204" s="85" t="s">
        <v>793</v>
      </c>
      <c r="AF204" s="79" t="b">
        <v>0</v>
      </c>
      <c r="AG204" s="79" t="s">
        <v>803</v>
      </c>
      <c r="AH204" s="79"/>
      <c r="AI204" s="85" t="s">
        <v>793</v>
      </c>
      <c r="AJ204" s="79" t="b">
        <v>0</v>
      </c>
      <c r="AK204" s="79">
        <v>2</v>
      </c>
      <c r="AL204" s="85" t="s">
        <v>793</v>
      </c>
      <c r="AM204" s="79" t="s">
        <v>813</v>
      </c>
      <c r="AN204" s="79" t="b">
        <v>0</v>
      </c>
      <c r="AO204" s="85" t="s">
        <v>758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1</v>
      </c>
      <c r="BD204" s="48"/>
      <c r="BE204" s="49"/>
      <c r="BF204" s="48"/>
      <c r="BG204" s="49"/>
      <c r="BH204" s="48"/>
      <c r="BI204" s="49"/>
      <c r="BJ204" s="48"/>
      <c r="BK204" s="49"/>
      <c r="BL204" s="48"/>
    </row>
    <row r="205" spans="1:64" ht="15">
      <c r="A205" s="64" t="s">
        <v>241</v>
      </c>
      <c r="B205" s="64" t="s">
        <v>254</v>
      </c>
      <c r="C205" s="65" t="s">
        <v>1797</v>
      </c>
      <c r="D205" s="66">
        <v>5</v>
      </c>
      <c r="E205" s="67" t="s">
        <v>136</v>
      </c>
      <c r="F205" s="68">
        <v>28.53333333333333</v>
      </c>
      <c r="G205" s="65"/>
      <c r="H205" s="69"/>
      <c r="I205" s="70"/>
      <c r="J205" s="70"/>
      <c r="K205" s="34" t="s">
        <v>65</v>
      </c>
      <c r="L205" s="77">
        <v>205</v>
      </c>
      <c r="M205" s="77"/>
      <c r="N205" s="72"/>
      <c r="O205" s="79" t="s">
        <v>266</v>
      </c>
      <c r="P205" s="81">
        <v>43514.99115740741</v>
      </c>
      <c r="Q205" s="79" t="s">
        <v>328</v>
      </c>
      <c r="R205" s="79"/>
      <c r="S205" s="79"/>
      <c r="T205" s="79" t="s">
        <v>392</v>
      </c>
      <c r="U205" s="82" t="s">
        <v>442</v>
      </c>
      <c r="V205" s="82" t="s">
        <v>442</v>
      </c>
      <c r="W205" s="81">
        <v>43514.99115740741</v>
      </c>
      <c r="X205" s="82" t="s">
        <v>564</v>
      </c>
      <c r="Y205" s="79"/>
      <c r="Z205" s="79"/>
      <c r="AA205" s="85" t="s">
        <v>719</v>
      </c>
      <c r="AB205" s="79"/>
      <c r="AC205" s="79" t="b">
        <v>0</v>
      </c>
      <c r="AD205" s="79">
        <v>0</v>
      </c>
      <c r="AE205" s="85" t="s">
        <v>793</v>
      </c>
      <c r="AF205" s="79" t="b">
        <v>0</v>
      </c>
      <c r="AG205" s="79" t="s">
        <v>803</v>
      </c>
      <c r="AH205" s="79"/>
      <c r="AI205" s="85" t="s">
        <v>793</v>
      </c>
      <c r="AJ205" s="79" t="b">
        <v>0</v>
      </c>
      <c r="AK205" s="79">
        <v>1</v>
      </c>
      <c r="AL205" s="85" t="s">
        <v>731</v>
      </c>
      <c r="AM205" s="79" t="s">
        <v>813</v>
      </c>
      <c r="AN205" s="79" t="b">
        <v>0</v>
      </c>
      <c r="AO205" s="85" t="s">
        <v>731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1</v>
      </c>
      <c r="BD205" s="48">
        <v>0</v>
      </c>
      <c r="BE205" s="49">
        <v>0</v>
      </c>
      <c r="BF205" s="48">
        <v>0</v>
      </c>
      <c r="BG205" s="49">
        <v>0</v>
      </c>
      <c r="BH205" s="48">
        <v>0</v>
      </c>
      <c r="BI205" s="49">
        <v>0</v>
      </c>
      <c r="BJ205" s="48">
        <v>14</v>
      </c>
      <c r="BK205" s="49">
        <v>100</v>
      </c>
      <c r="BL205" s="48">
        <v>14</v>
      </c>
    </row>
    <row r="206" spans="1:64" ht="15">
      <c r="A206" s="64" t="s">
        <v>241</v>
      </c>
      <c r="B206" s="64" t="s">
        <v>254</v>
      </c>
      <c r="C206" s="65" t="s">
        <v>1797</v>
      </c>
      <c r="D206" s="66">
        <v>5</v>
      </c>
      <c r="E206" s="67" t="s">
        <v>136</v>
      </c>
      <c r="F206" s="68">
        <v>28.53333333333333</v>
      </c>
      <c r="G206" s="65"/>
      <c r="H206" s="69"/>
      <c r="I206" s="70"/>
      <c r="J206" s="70"/>
      <c r="K206" s="34" t="s">
        <v>65</v>
      </c>
      <c r="L206" s="77">
        <v>206</v>
      </c>
      <c r="M206" s="77"/>
      <c r="N206" s="72"/>
      <c r="O206" s="79" t="s">
        <v>266</v>
      </c>
      <c r="P206" s="81">
        <v>43514.99138888889</v>
      </c>
      <c r="Q206" s="79" t="s">
        <v>355</v>
      </c>
      <c r="R206" s="79"/>
      <c r="S206" s="79"/>
      <c r="T206" s="79" t="s">
        <v>391</v>
      </c>
      <c r="U206" s="82" t="s">
        <v>454</v>
      </c>
      <c r="V206" s="82" t="s">
        <v>454</v>
      </c>
      <c r="W206" s="81">
        <v>43514.99138888889</v>
      </c>
      <c r="X206" s="82" t="s">
        <v>604</v>
      </c>
      <c r="Y206" s="79"/>
      <c r="Z206" s="79"/>
      <c r="AA206" s="85" t="s">
        <v>759</v>
      </c>
      <c r="AB206" s="79"/>
      <c r="AC206" s="79" t="b">
        <v>0</v>
      </c>
      <c r="AD206" s="79">
        <v>0</v>
      </c>
      <c r="AE206" s="85" t="s">
        <v>793</v>
      </c>
      <c r="AF206" s="79" t="b">
        <v>0</v>
      </c>
      <c r="AG206" s="79" t="s">
        <v>803</v>
      </c>
      <c r="AH206" s="79"/>
      <c r="AI206" s="85" t="s">
        <v>793</v>
      </c>
      <c r="AJ206" s="79" t="b">
        <v>0</v>
      </c>
      <c r="AK206" s="79">
        <v>2</v>
      </c>
      <c r="AL206" s="85" t="s">
        <v>758</v>
      </c>
      <c r="AM206" s="79" t="s">
        <v>813</v>
      </c>
      <c r="AN206" s="79" t="b">
        <v>0</v>
      </c>
      <c r="AO206" s="85" t="s">
        <v>758</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1</v>
      </c>
      <c r="BD206" s="48"/>
      <c r="BE206" s="49"/>
      <c r="BF206" s="48"/>
      <c r="BG206" s="49"/>
      <c r="BH206" s="48"/>
      <c r="BI206" s="49"/>
      <c r="BJ206" s="48"/>
      <c r="BK206" s="49"/>
      <c r="BL206" s="48"/>
    </row>
    <row r="207" spans="1:64" ht="15">
      <c r="A207" s="64" t="s">
        <v>241</v>
      </c>
      <c r="B207" s="64" t="s">
        <v>254</v>
      </c>
      <c r="C207" s="65" t="s">
        <v>1797</v>
      </c>
      <c r="D207" s="66">
        <v>5</v>
      </c>
      <c r="E207" s="67" t="s">
        <v>136</v>
      </c>
      <c r="F207" s="68">
        <v>28.53333333333333</v>
      </c>
      <c r="G207" s="65"/>
      <c r="H207" s="69"/>
      <c r="I207" s="70"/>
      <c r="J207" s="70"/>
      <c r="K207" s="34" t="s">
        <v>65</v>
      </c>
      <c r="L207" s="77">
        <v>207</v>
      </c>
      <c r="M207" s="77"/>
      <c r="N207" s="72"/>
      <c r="O207" s="79" t="s">
        <v>266</v>
      </c>
      <c r="P207" s="81">
        <v>43514.992476851854</v>
      </c>
      <c r="Q207" s="79" t="s">
        <v>331</v>
      </c>
      <c r="R207" s="79"/>
      <c r="S207" s="79"/>
      <c r="T207" s="79" t="s">
        <v>409</v>
      </c>
      <c r="U207" s="82" t="s">
        <v>445</v>
      </c>
      <c r="V207" s="82" t="s">
        <v>445</v>
      </c>
      <c r="W207" s="81">
        <v>43514.992476851854</v>
      </c>
      <c r="X207" s="82" t="s">
        <v>567</v>
      </c>
      <c r="Y207" s="79"/>
      <c r="Z207" s="79"/>
      <c r="AA207" s="85" t="s">
        <v>722</v>
      </c>
      <c r="AB207" s="79"/>
      <c r="AC207" s="79" t="b">
        <v>0</v>
      </c>
      <c r="AD207" s="79">
        <v>0</v>
      </c>
      <c r="AE207" s="85" t="s">
        <v>793</v>
      </c>
      <c r="AF207" s="79" t="b">
        <v>0</v>
      </c>
      <c r="AG207" s="79" t="s">
        <v>803</v>
      </c>
      <c r="AH207" s="79"/>
      <c r="AI207" s="85" t="s">
        <v>793</v>
      </c>
      <c r="AJ207" s="79" t="b">
        <v>0</v>
      </c>
      <c r="AK207" s="79">
        <v>1</v>
      </c>
      <c r="AL207" s="85" t="s">
        <v>728</v>
      </c>
      <c r="AM207" s="79" t="s">
        <v>813</v>
      </c>
      <c r="AN207" s="79" t="b">
        <v>0</v>
      </c>
      <c r="AO207" s="85" t="s">
        <v>728</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1</v>
      </c>
      <c r="BD207" s="48">
        <v>0</v>
      </c>
      <c r="BE207" s="49">
        <v>0</v>
      </c>
      <c r="BF207" s="48">
        <v>0</v>
      </c>
      <c r="BG207" s="49">
        <v>0</v>
      </c>
      <c r="BH207" s="48">
        <v>0</v>
      </c>
      <c r="BI207" s="49">
        <v>0</v>
      </c>
      <c r="BJ207" s="48">
        <v>12</v>
      </c>
      <c r="BK207" s="49">
        <v>100</v>
      </c>
      <c r="BL207" s="48">
        <v>12</v>
      </c>
    </row>
    <row r="208" spans="1:64" ht="15">
      <c r="A208" s="64" t="s">
        <v>249</v>
      </c>
      <c r="B208" s="64" t="s">
        <v>254</v>
      </c>
      <c r="C208" s="65" t="s">
        <v>1796</v>
      </c>
      <c r="D208" s="66">
        <v>4</v>
      </c>
      <c r="E208" s="67" t="s">
        <v>136</v>
      </c>
      <c r="F208" s="68">
        <v>30.266666666666666</v>
      </c>
      <c r="G208" s="65"/>
      <c r="H208" s="69"/>
      <c r="I208" s="70"/>
      <c r="J208" s="70"/>
      <c r="K208" s="34" t="s">
        <v>65</v>
      </c>
      <c r="L208" s="77">
        <v>208</v>
      </c>
      <c r="M208" s="77"/>
      <c r="N208" s="72"/>
      <c r="O208" s="79" t="s">
        <v>266</v>
      </c>
      <c r="P208" s="81">
        <v>43514.81458333333</v>
      </c>
      <c r="Q208" s="79" t="s">
        <v>270</v>
      </c>
      <c r="R208" s="79"/>
      <c r="S208" s="79"/>
      <c r="T208" s="79" t="s">
        <v>392</v>
      </c>
      <c r="U208" s="82" t="s">
        <v>413</v>
      </c>
      <c r="V208" s="82" t="s">
        <v>413</v>
      </c>
      <c r="W208" s="81">
        <v>43514.81458333333</v>
      </c>
      <c r="X208" s="82" t="s">
        <v>580</v>
      </c>
      <c r="Y208" s="79"/>
      <c r="Z208" s="79"/>
      <c r="AA208" s="85" t="s">
        <v>735</v>
      </c>
      <c r="AB208" s="79"/>
      <c r="AC208" s="79" t="b">
        <v>0</v>
      </c>
      <c r="AD208" s="79">
        <v>0</v>
      </c>
      <c r="AE208" s="85" t="s">
        <v>793</v>
      </c>
      <c r="AF208" s="79" t="b">
        <v>0</v>
      </c>
      <c r="AG208" s="79" t="s">
        <v>803</v>
      </c>
      <c r="AH208" s="79"/>
      <c r="AI208" s="85" t="s">
        <v>793</v>
      </c>
      <c r="AJ208" s="79" t="b">
        <v>0</v>
      </c>
      <c r="AK208" s="79">
        <v>3</v>
      </c>
      <c r="AL208" s="85" t="s">
        <v>725</v>
      </c>
      <c r="AM208" s="79" t="s">
        <v>813</v>
      </c>
      <c r="AN208" s="79" t="b">
        <v>0</v>
      </c>
      <c r="AO208" s="85" t="s">
        <v>725</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249</v>
      </c>
      <c r="B209" s="64" t="s">
        <v>254</v>
      </c>
      <c r="C209" s="65" t="s">
        <v>1796</v>
      </c>
      <c r="D209" s="66">
        <v>4</v>
      </c>
      <c r="E209" s="67" t="s">
        <v>136</v>
      </c>
      <c r="F209" s="68">
        <v>30.266666666666666</v>
      </c>
      <c r="G209" s="65"/>
      <c r="H209" s="69"/>
      <c r="I209" s="70"/>
      <c r="J209" s="70"/>
      <c r="K209" s="34" t="s">
        <v>65</v>
      </c>
      <c r="L209" s="77">
        <v>209</v>
      </c>
      <c r="M209" s="77"/>
      <c r="N209" s="72"/>
      <c r="O209" s="79" t="s">
        <v>266</v>
      </c>
      <c r="P209" s="81">
        <v>43515.02758101852</v>
      </c>
      <c r="Q209" s="79" t="s">
        <v>355</v>
      </c>
      <c r="R209" s="79"/>
      <c r="S209" s="79"/>
      <c r="T209" s="79" t="s">
        <v>391</v>
      </c>
      <c r="U209" s="82" t="s">
        <v>454</v>
      </c>
      <c r="V209" s="82" t="s">
        <v>454</v>
      </c>
      <c r="W209" s="81">
        <v>43515.02758101852</v>
      </c>
      <c r="X209" s="82" t="s">
        <v>605</v>
      </c>
      <c r="Y209" s="79"/>
      <c r="Z209" s="79"/>
      <c r="AA209" s="85" t="s">
        <v>760</v>
      </c>
      <c r="AB209" s="79"/>
      <c r="AC209" s="79" t="b">
        <v>0</v>
      </c>
      <c r="AD209" s="79">
        <v>0</v>
      </c>
      <c r="AE209" s="85" t="s">
        <v>793</v>
      </c>
      <c r="AF209" s="79" t="b">
        <v>0</v>
      </c>
      <c r="AG209" s="79" t="s">
        <v>803</v>
      </c>
      <c r="AH209" s="79"/>
      <c r="AI209" s="85" t="s">
        <v>793</v>
      </c>
      <c r="AJ209" s="79" t="b">
        <v>0</v>
      </c>
      <c r="AK209" s="79">
        <v>2</v>
      </c>
      <c r="AL209" s="85" t="s">
        <v>758</v>
      </c>
      <c r="AM209" s="79" t="s">
        <v>813</v>
      </c>
      <c r="AN209" s="79" t="b">
        <v>0</v>
      </c>
      <c r="AO209" s="85" t="s">
        <v>758</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251</v>
      </c>
      <c r="B210" s="64" t="s">
        <v>249</v>
      </c>
      <c r="C210" s="65" t="s">
        <v>1795</v>
      </c>
      <c r="D210" s="66">
        <v>3</v>
      </c>
      <c r="E210" s="67" t="s">
        <v>132</v>
      </c>
      <c r="F210" s="68">
        <v>32</v>
      </c>
      <c r="G210" s="65"/>
      <c r="H210" s="69"/>
      <c r="I210" s="70"/>
      <c r="J210" s="70"/>
      <c r="K210" s="34" t="s">
        <v>66</v>
      </c>
      <c r="L210" s="77">
        <v>210</v>
      </c>
      <c r="M210" s="77"/>
      <c r="N210" s="72"/>
      <c r="O210" s="79" t="s">
        <v>266</v>
      </c>
      <c r="P210" s="81">
        <v>43514.81559027778</v>
      </c>
      <c r="Q210" s="79" t="s">
        <v>270</v>
      </c>
      <c r="R210" s="79"/>
      <c r="S210" s="79"/>
      <c r="T210" s="79" t="s">
        <v>392</v>
      </c>
      <c r="U210" s="82" t="s">
        <v>413</v>
      </c>
      <c r="V210" s="82" t="s">
        <v>413</v>
      </c>
      <c r="W210" s="81">
        <v>43514.81559027778</v>
      </c>
      <c r="X210" s="82" t="s">
        <v>563</v>
      </c>
      <c r="Y210" s="79"/>
      <c r="Z210" s="79"/>
      <c r="AA210" s="85" t="s">
        <v>718</v>
      </c>
      <c r="AB210" s="79"/>
      <c r="AC210" s="79" t="b">
        <v>0</v>
      </c>
      <c r="AD210" s="79">
        <v>0</v>
      </c>
      <c r="AE210" s="85" t="s">
        <v>793</v>
      </c>
      <c r="AF210" s="79" t="b">
        <v>0</v>
      </c>
      <c r="AG210" s="79" t="s">
        <v>803</v>
      </c>
      <c r="AH210" s="79"/>
      <c r="AI210" s="85" t="s">
        <v>793</v>
      </c>
      <c r="AJ210" s="79" t="b">
        <v>0</v>
      </c>
      <c r="AK210" s="79">
        <v>3</v>
      </c>
      <c r="AL210" s="85" t="s">
        <v>725</v>
      </c>
      <c r="AM210" s="79" t="s">
        <v>813</v>
      </c>
      <c r="AN210" s="79" t="b">
        <v>0</v>
      </c>
      <c r="AO210" s="85" t="s">
        <v>725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14</v>
      </c>
      <c r="BK210" s="49">
        <v>100</v>
      </c>
      <c r="BL210" s="48">
        <v>14</v>
      </c>
    </row>
    <row r="211" spans="1:64" ht="15">
      <c r="A211" s="64" t="s">
        <v>241</v>
      </c>
      <c r="B211" s="64" t="s">
        <v>251</v>
      </c>
      <c r="C211" s="65" t="s">
        <v>1795</v>
      </c>
      <c r="D211" s="66">
        <v>3</v>
      </c>
      <c r="E211" s="67" t="s">
        <v>132</v>
      </c>
      <c r="F211" s="68">
        <v>32</v>
      </c>
      <c r="G211" s="65"/>
      <c r="H211" s="69"/>
      <c r="I211" s="70"/>
      <c r="J211" s="70"/>
      <c r="K211" s="34" t="s">
        <v>65</v>
      </c>
      <c r="L211" s="77">
        <v>211</v>
      </c>
      <c r="M211" s="77"/>
      <c r="N211" s="72"/>
      <c r="O211" s="79" t="s">
        <v>266</v>
      </c>
      <c r="P211" s="81">
        <v>43514.946076388886</v>
      </c>
      <c r="Q211" s="79" t="s">
        <v>356</v>
      </c>
      <c r="R211" s="79"/>
      <c r="S211" s="79"/>
      <c r="T211" s="79" t="s">
        <v>391</v>
      </c>
      <c r="U211" s="82" t="s">
        <v>455</v>
      </c>
      <c r="V211" s="82" t="s">
        <v>455</v>
      </c>
      <c r="W211" s="81">
        <v>43514.946076388886</v>
      </c>
      <c r="X211" s="82" t="s">
        <v>606</v>
      </c>
      <c r="Y211" s="79"/>
      <c r="Z211" s="79"/>
      <c r="AA211" s="85" t="s">
        <v>761</v>
      </c>
      <c r="AB211" s="79"/>
      <c r="AC211" s="79" t="b">
        <v>0</v>
      </c>
      <c r="AD211" s="79">
        <v>5</v>
      </c>
      <c r="AE211" s="85" t="s">
        <v>793</v>
      </c>
      <c r="AF211" s="79" t="b">
        <v>0</v>
      </c>
      <c r="AG211" s="79" t="s">
        <v>803</v>
      </c>
      <c r="AH211" s="79"/>
      <c r="AI211" s="85" t="s">
        <v>793</v>
      </c>
      <c r="AJ211" s="79" t="b">
        <v>0</v>
      </c>
      <c r="AK211" s="79">
        <v>1</v>
      </c>
      <c r="AL211" s="85" t="s">
        <v>793</v>
      </c>
      <c r="AM211" s="79" t="s">
        <v>813</v>
      </c>
      <c r="AN211" s="79" t="b">
        <v>0</v>
      </c>
      <c r="AO211" s="85" t="s">
        <v>761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1</v>
      </c>
      <c r="BD211" s="48">
        <v>0</v>
      </c>
      <c r="BE211" s="49">
        <v>0</v>
      </c>
      <c r="BF211" s="48">
        <v>0</v>
      </c>
      <c r="BG211" s="49">
        <v>0</v>
      </c>
      <c r="BH211" s="48">
        <v>0</v>
      </c>
      <c r="BI211" s="49">
        <v>0</v>
      </c>
      <c r="BJ211" s="48">
        <v>14</v>
      </c>
      <c r="BK211" s="49">
        <v>100</v>
      </c>
      <c r="BL211" s="48">
        <v>14</v>
      </c>
    </row>
    <row r="212" spans="1:64" ht="15">
      <c r="A212" s="64" t="s">
        <v>249</v>
      </c>
      <c r="B212" s="64" t="s">
        <v>251</v>
      </c>
      <c r="C212" s="65" t="s">
        <v>1795</v>
      </c>
      <c r="D212" s="66">
        <v>3</v>
      </c>
      <c r="E212" s="67" t="s">
        <v>132</v>
      </c>
      <c r="F212" s="68">
        <v>32</v>
      </c>
      <c r="G212" s="65"/>
      <c r="H212" s="69"/>
      <c r="I212" s="70"/>
      <c r="J212" s="70"/>
      <c r="K212" s="34" t="s">
        <v>66</v>
      </c>
      <c r="L212" s="77">
        <v>212</v>
      </c>
      <c r="M212" s="77"/>
      <c r="N212" s="72"/>
      <c r="O212" s="79" t="s">
        <v>266</v>
      </c>
      <c r="P212" s="81">
        <v>43515.25975694445</v>
      </c>
      <c r="Q212" s="79" t="s">
        <v>357</v>
      </c>
      <c r="R212" s="79"/>
      <c r="S212" s="79"/>
      <c r="T212" s="79" t="s">
        <v>391</v>
      </c>
      <c r="U212" s="79"/>
      <c r="V212" s="82" t="s">
        <v>478</v>
      </c>
      <c r="W212" s="81">
        <v>43515.25975694445</v>
      </c>
      <c r="X212" s="82" t="s">
        <v>607</v>
      </c>
      <c r="Y212" s="79"/>
      <c r="Z212" s="79"/>
      <c r="AA212" s="85" t="s">
        <v>762</v>
      </c>
      <c r="AB212" s="79"/>
      <c r="AC212" s="79" t="b">
        <v>0</v>
      </c>
      <c r="AD212" s="79">
        <v>0</v>
      </c>
      <c r="AE212" s="85" t="s">
        <v>793</v>
      </c>
      <c r="AF212" s="79" t="b">
        <v>0</v>
      </c>
      <c r="AG212" s="79" t="s">
        <v>803</v>
      </c>
      <c r="AH212" s="79"/>
      <c r="AI212" s="85" t="s">
        <v>793</v>
      </c>
      <c r="AJ212" s="79" t="b">
        <v>0</v>
      </c>
      <c r="AK212" s="79">
        <v>1</v>
      </c>
      <c r="AL212" s="85" t="s">
        <v>761</v>
      </c>
      <c r="AM212" s="79" t="s">
        <v>813</v>
      </c>
      <c r="AN212" s="79" t="b">
        <v>0</v>
      </c>
      <c r="AO212" s="85" t="s">
        <v>761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16</v>
      </c>
      <c r="BK212" s="49">
        <v>100</v>
      </c>
      <c r="BL212" s="48">
        <v>16</v>
      </c>
    </row>
    <row r="213" spans="1:64" ht="15">
      <c r="A213" s="64" t="s">
        <v>253</v>
      </c>
      <c r="B213" s="64" t="s">
        <v>253</v>
      </c>
      <c r="C213" s="65" t="s">
        <v>1795</v>
      </c>
      <c r="D213" s="66">
        <v>3</v>
      </c>
      <c r="E213" s="67" t="s">
        <v>132</v>
      </c>
      <c r="F213" s="68">
        <v>32</v>
      </c>
      <c r="G213" s="65"/>
      <c r="H213" s="69"/>
      <c r="I213" s="70"/>
      <c r="J213" s="70"/>
      <c r="K213" s="34" t="s">
        <v>65</v>
      </c>
      <c r="L213" s="77">
        <v>213</v>
      </c>
      <c r="M213" s="77"/>
      <c r="N213" s="72"/>
      <c r="O213" s="79" t="s">
        <v>176</v>
      </c>
      <c r="P213" s="81">
        <v>43511.90818287037</v>
      </c>
      <c r="Q213" s="79" t="s">
        <v>358</v>
      </c>
      <c r="R213" s="79"/>
      <c r="S213" s="79"/>
      <c r="T213" s="79" t="s">
        <v>411</v>
      </c>
      <c r="U213" s="82" t="s">
        <v>456</v>
      </c>
      <c r="V213" s="82" t="s">
        <v>456</v>
      </c>
      <c r="W213" s="81">
        <v>43511.90818287037</v>
      </c>
      <c r="X213" s="82" t="s">
        <v>608</v>
      </c>
      <c r="Y213" s="79"/>
      <c r="Z213" s="79"/>
      <c r="AA213" s="85" t="s">
        <v>763</v>
      </c>
      <c r="AB213" s="79"/>
      <c r="AC213" s="79" t="b">
        <v>0</v>
      </c>
      <c r="AD213" s="79">
        <v>8</v>
      </c>
      <c r="AE213" s="85" t="s">
        <v>793</v>
      </c>
      <c r="AF213" s="79" t="b">
        <v>0</v>
      </c>
      <c r="AG213" s="79" t="s">
        <v>803</v>
      </c>
      <c r="AH213" s="79"/>
      <c r="AI213" s="85" t="s">
        <v>793</v>
      </c>
      <c r="AJ213" s="79" t="b">
        <v>0</v>
      </c>
      <c r="AK213" s="79">
        <v>0</v>
      </c>
      <c r="AL213" s="85" t="s">
        <v>793</v>
      </c>
      <c r="AM213" s="79" t="s">
        <v>813</v>
      </c>
      <c r="AN213" s="79" t="b">
        <v>0</v>
      </c>
      <c r="AO213" s="85" t="s">
        <v>763</v>
      </c>
      <c r="AP213" s="79" t="s">
        <v>176</v>
      </c>
      <c r="AQ213" s="79">
        <v>0</v>
      </c>
      <c r="AR213" s="79">
        <v>0</v>
      </c>
      <c r="AS213" s="79" t="s">
        <v>824</v>
      </c>
      <c r="AT213" s="79" t="s">
        <v>827</v>
      </c>
      <c r="AU213" s="79" t="s">
        <v>830</v>
      </c>
      <c r="AV213" s="79" t="s">
        <v>833</v>
      </c>
      <c r="AW213" s="79" t="s">
        <v>836</v>
      </c>
      <c r="AX213" s="79" t="s">
        <v>833</v>
      </c>
      <c r="AY213" s="79" t="s">
        <v>840</v>
      </c>
      <c r="AZ213" s="82" t="s">
        <v>843</v>
      </c>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16</v>
      </c>
      <c r="BK213" s="49">
        <v>100</v>
      </c>
      <c r="BL213" s="48">
        <v>16</v>
      </c>
    </row>
    <row r="214" spans="1:64" ht="15">
      <c r="A214" s="64" t="s">
        <v>241</v>
      </c>
      <c r="B214" s="64" t="s">
        <v>253</v>
      </c>
      <c r="C214" s="65" t="s">
        <v>1795</v>
      </c>
      <c r="D214" s="66">
        <v>3</v>
      </c>
      <c r="E214" s="67" t="s">
        <v>132</v>
      </c>
      <c r="F214" s="68">
        <v>32</v>
      </c>
      <c r="G214" s="65"/>
      <c r="H214" s="69"/>
      <c r="I214" s="70"/>
      <c r="J214" s="70"/>
      <c r="K214" s="34" t="s">
        <v>65</v>
      </c>
      <c r="L214" s="77">
        <v>214</v>
      </c>
      <c r="M214" s="77"/>
      <c r="N214" s="72"/>
      <c r="O214" s="79" t="s">
        <v>266</v>
      </c>
      <c r="P214" s="81">
        <v>43514.946076388886</v>
      </c>
      <c r="Q214" s="79" t="s">
        <v>356</v>
      </c>
      <c r="R214" s="79"/>
      <c r="S214" s="79"/>
      <c r="T214" s="79" t="s">
        <v>391</v>
      </c>
      <c r="U214" s="82" t="s">
        <v>455</v>
      </c>
      <c r="V214" s="82" t="s">
        <v>455</v>
      </c>
      <c r="W214" s="81">
        <v>43514.946076388886</v>
      </c>
      <c r="X214" s="82" t="s">
        <v>606</v>
      </c>
      <c r="Y214" s="79"/>
      <c r="Z214" s="79"/>
      <c r="AA214" s="85" t="s">
        <v>761</v>
      </c>
      <c r="AB214" s="79"/>
      <c r="AC214" s="79" t="b">
        <v>0</v>
      </c>
      <c r="AD214" s="79">
        <v>5</v>
      </c>
      <c r="AE214" s="85" t="s">
        <v>793</v>
      </c>
      <c r="AF214" s="79" t="b">
        <v>0</v>
      </c>
      <c r="AG214" s="79" t="s">
        <v>803</v>
      </c>
      <c r="AH214" s="79"/>
      <c r="AI214" s="85" t="s">
        <v>793</v>
      </c>
      <c r="AJ214" s="79" t="b">
        <v>0</v>
      </c>
      <c r="AK214" s="79">
        <v>1</v>
      </c>
      <c r="AL214" s="85" t="s">
        <v>793</v>
      </c>
      <c r="AM214" s="79" t="s">
        <v>813</v>
      </c>
      <c r="AN214" s="79" t="b">
        <v>0</v>
      </c>
      <c r="AO214" s="85" t="s">
        <v>761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1</v>
      </c>
      <c r="BD214" s="48"/>
      <c r="BE214" s="49"/>
      <c r="BF214" s="48"/>
      <c r="BG214" s="49"/>
      <c r="BH214" s="48"/>
      <c r="BI214" s="49"/>
      <c r="BJ214" s="48"/>
      <c r="BK214" s="49"/>
      <c r="BL214" s="48"/>
    </row>
    <row r="215" spans="1:64" ht="15">
      <c r="A215" s="64" t="s">
        <v>249</v>
      </c>
      <c r="B215" s="64" t="s">
        <v>253</v>
      </c>
      <c r="C215" s="65" t="s">
        <v>1795</v>
      </c>
      <c r="D215" s="66">
        <v>3</v>
      </c>
      <c r="E215" s="67" t="s">
        <v>132</v>
      </c>
      <c r="F215" s="68">
        <v>32</v>
      </c>
      <c r="G215" s="65"/>
      <c r="H215" s="69"/>
      <c r="I215" s="70"/>
      <c r="J215" s="70"/>
      <c r="K215" s="34" t="s">
        <v>65</v>
      </c>
      <c r="L215" s="77">
        <v>215</v>
      </c>
      <c r="M215" s="77"/>
      <c r="N215" s="72"/>
      <c r="O215" s="79" t="s">
        <v>266</v>
      </c>
      <c r="P215" s="81">
        <v>43515.25975694445</v>
      </c>
      <c r="Q215" s="79" t="s">
        <v>357</v>
      </c>
      <c r="R215" s="79"/>
      <c r="S215" s="79"/>
      <c r="T215" s="79" t="s">
        <v>391</v>
      </c>
      <c r="U215" s="79"/>
      <c r="V215" s="82" t="s">
        <v>478</v>
      </c>
      <c r="W215" s="81">
        <v>43515.25975694445</v>
      </c>
      <c r="X215" s="82" t="s">
        <v>607</v>
      </c>
      <c r="Y215" s="79"/>
      <c r="Z215" s="79"/>
      <c r="AA215" s="85" t="s">
        <v>762</v>
      </c>
      <c r="AB215" s="79"/>
      <c r="AC215" s="79" t="b">
        <v>0</v>
      </c>
      <c r="AD215" s="79">
        <v>0</v>
      </c>
      <c r="AE215" s="85" t="s">
        <v>793</v>
      </c>
      <c r="AF215" s="79" t="b">
        <v>0</v>
      </c>
      <c r="AG215" s="79" t="s">
        <v>803</v>
      </c>
      <c r="AH215" s="79"/>
      <c r="AI215" s="85" t="s">
        <v>793</v>
      </c>
      <c r="AJ215" s="79" t="b">
        <v>0</v>
      </c>
      <c r="AK215" s="79">
        <v>1</v>
      </c>
      <c r="AL215" s="85" t="s">
        <v>761</v>
      </c>
      <c r="AM215" s="79" t="s">
        <v>813</v>
      </c>
      <c r="AN215" s="79" t="b">
        <v>0</v>
      </c>
      <c r="AO215" s="85" t="s">
        <v>761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226</v>
      </c>
      <c r="B216" s="64" t="s">
        <v>256</v>
      </c>
      <c r="C216" s="65" t="s">
        <v>1799</v>
      </c>
      <c r="D216" s="66">
        <v>10</v>
      </c>
      <c r="E216" s="67" t="s">
        <v>136</v>
      </c>
      <c r="F216" s="68">
        <v>19.866666666666667</v>
      </c>
      <c r="G216" s="65"/>
      <c r="H216" s="69"/>
      <c r="I216" s="70"/>
      <c r="J216" s="70"/>
      <c r="K216" s="34" t="s">
        <v>65</v>
      </c>
      <c r="L216" s="77">
        <v>216</v>
      </c>
      <c r="M216" s="77"/>
      <c r="N216" s="72"/>
      <c r="O216" s="79" t="s">
        <v>266</v>
      </c>
      <c r="P216" s="81">
        <v>43513.745833333334</v>
      </c>
      <c r="Q216" s="79" t="s">
        <v>359</v>
      </c>
      <c r="R216" s="82" t="s">
        <v>385</v>
      </c>
      <c r="S216" s="79" t="s">
        <v>389</v>
      </c>
      <c r="T216" s="79" t="s">
        <v>391</v>
      </c>
      <c r="U216" s="79"/>
      <c r="V216" s="82" t="s">
        <v>479</v>
      </c>
      <c r="W216" s="81">
        <v>43513.745833333334</v>
      </c>
      <c r="X216" s="82" t="s">
        <v>609</v>
      </c>
      <c r="Y216" s="79"/>
      <c r="Z216" s="79"/>
      <c r="AA216" s="85" t="s">
        <v>764</v>
      </c>
      <c r="AB216" s="79"/>
      <c r="AC216" s="79" t="b">
        <v>0</v>
      </c>
      <c r="AD216" s="79">
        <v>3</v>
      </c>
      <c r="AE216" s="85" t="s">
        <v>793</v>
      </c>
      <c r="AF216" s="79" t="b">
        <v>1</v>
      </c>
      <c r="AG216" s="79" t="s">
        <v>803</v>
      </c>
      <c r="AH216" s="79"/>
      <c r="AI216" s="85" t="s">
        <v>808</v>
      </c>
      <c r="AJ216" s="79" t="b">
        <v>0</v>
      </c>
      <c r="AK216" s="79">
        <v>0</v>
      </c>
      <c r="AL216" s="85" t="s">
        <v>793</v>
      </c>
      <c r="AM216" s="79" t="s">
        <v>813</v>
      </c>
      <c r="AN216" s="79" t="b">
        <v>0</v>
      </c>
      <c r="AO216" s="85" t="s">
        <v>764</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5</v>
      </c>
      <c r="BC216" s="78" t="str">
        <f>REPLACE(INDEX(GroupVertices[Group],MATCH(Edges[[#This Row],[Vertex 2]],GroupVertices[Vertex],0)),1,1,"")</f>
        <v>3</v>
      </c>
      <c r="BD216" s="48">
        <v>0</v>
      </c>
      <c r="BE216" s="49">
        <v>0</v>
      </c>
      <c r="BF216" s="48">
        <v>0</v>
      </c>
      <c r="BG216" s="49">
        <v>0</v>
      </c>
      <c r="BH216" s="48">
        <v>0</v>
      </c>
      <c r="BI216" s="49">
        <v>0</v>
      </c>
      <c r="BJ216" s="48">
        <v>10</v>
      </c>
      <c r="BK216" s="49">
        <v>100</v>
      </c>
      <c r="BL216" s="48">
        <v>10</v>
      </c>
    </row>
    <row r="217" spans="1:64" ht="15">
      <c r="A217" s="64" t="s">
        <v>226</v>
      </c>
      <c r="B217" s="64" t="s">
        <v>256</v>
      </c>
      <c r="C217" s="65" t="s">
        <v>1799</v>
      </c>
      <c r="D217" s="66">
        <v>10</v>
      </c>
      <c r="E217" s="67" t="s">
        <v>136</v>
      </c>
      <c r="F217" s="68">
        <v>19.866666666666667</v>
      </c>
      <c r="G217" s="65"/>
      <c r="H217" s="69"/>
      <c r="I217" s="70"/>
      <c r="J217" s="70"/>
      <c r="K217" s="34" t="s">
        <v>65</v>
      </c>
      <c r="L217" s="77">
        <v>217</v>
      </c>
      <c r="M217" s="77"/>
      <c r="N217" s="72"/>
      <c r="O217" s="79" t="s">
        <v>266</v>
      </c>
      <c r="P217" s="81">
        <v>43513.74695601852</v>
      </c>
      <c r="Q217" s="79" t="s">
        <v>360</v>
      </c>
      <c r="R217" s="82" t="s">
        <v>386</v>
      </c>
      <c r="S217" s="79" t="s">
        <v>389</v>
      </c>
      <c r="T217" s="79" t="s">
        <v>391</v>
      </c>
      <c r="U217" s="79"/>
      <c r="V217" s="82" t="s">
        <v>479</v>
      </c>
      <c r="W217" s="81">
        <v>43513.74695601852</v>
      </c>
      <c r="X217" s="82" t="s">
        <v>610</v>
      </c>
      <c r="Y217" s="79"/>
      <c r="Z217" s="79"/>
      <c r="AA217" s="85" t="s">
        <v>765</v>
      </c>
      <c r="AB217" s="79"/>
      <c r="AC217" s="79" t="b">
        <v>0</v>
      </c>
      <c r="AD217" s="79">
        <v>5</v>
      </c>
      <c r="AE217" s="85" t="s">
        <v>793</v>
      </c>
      <c r="AF217" s="79" t="b">
        <v>1</v>
      </c>
      <c r="AG217" s="79" t="s">
        <v>803</v>
      </c>
      <c r="AH217" s="79"/>
      <c r="AI217" s="85" t="s">
        <v>809</v>
      </c>
      <c r="AJ217" s="79" t="b">
        <v>0</v>
      </c>
      <c r="AK217" s="79">
        <v>1</v>
      </c>
      <c r="AL217" s="85" t="s">
        <v>793</v>
      </c>
      <c r="AM217" s="79" t="s">
        <v>813</v>
      </c>
      <c r="AN217" s="79" t="b">
        <v>0</v>
      </c>
      <c r="AO217" s="85" t="s">
        <v>765</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5</v>
      </c>
      <c r="BC217" s="78" t="str">
        <f>REPLACE(INDEX(GroupVertices[Group],MATCH(Edges[[#This Row],[Vertex 2]],GroupVertices[Vertex],0)),1,1,"")</f>
        <v>3</v>
      </c>
      <c r="BD217" s="48">
        <v>1</v>
      </c>
      <c r="BE217" s="49">
        <v>10</v>
      </c>
      <c r="BF217" s="48">
        <v>0</v>
      </c>
      <c r="BG217" s="49">
        <v>0</v>
      </c>
      <c r="BH217" s="48">
        <v>0</v>
      </c>
      <c r="BI217" s="49">
        <v>0</v>
      </c>
      <c r="BJ217" s="48">
        <v>9</v>
      </c>
      <c r="BK217" s="49">
        <v>90</v>
      </c>
      <c r="BL217" s="48">
        <v>10</v>
      </c>
    </row>
    <row r="218" spans="1:64" ht="15">
      <c r="A218" s="64" t="s">
        <v>226</v>
      </c>
      <c r="B218" s="64" t="s">
        <v>256</v>
      </c>
      <c r="C218" s="65" t="s">
        <v>1799</v>
      </c>
      <c r="D218" s="66">
        <v>10</v>
      </c>
      <c r="E218" s="67" t="s">
        <v>136</v>
      </c>
      <c r="F218" s="68">
        <v>19.866666666666667</v>
      </c>
      <c r="G218" s="65"/>
      <c r="H218" s="69"/>
      <c r="I218" s="70"/>
      <c r="J218" s="70"/>
      <c r="K218" s="34" t="s">
        <v>65</v>
      </c>
      <c r="L218" s="77">
        <v>218</v>
      </c>
      <c r="M218" s="77"/>
      <c r="N218" s="72"/>
      <c r="O218" s="79" t="s">
        <v>266</v>
      </c>
      <c r="P218" s="81">
        <v>43513.74862268518</v>
      </c>
      <c r="Q218" s="79" t="s">
        <v>361</v>
      </c>
      <c r="R218" s="82" t="s">
        <v>387</v>
      </c>
      <c r="S218" s="79" t="s">
        <v>389</v>
      </c>
      <c r="T218" s="79" t="s">
        <v>391</v>
      </c>
      <c r="U218" s="79"/>
      <c r="V218" s="82" t="s">
        <v>479</v>
      </c>
      <c r="W218" s="81">
        <v>43513.74862268518</v>
      </c>
      <c r="X218" s="82" t="s">
        <v>611</v>
      </c>
      <c r="Y218" s="79"/>
      <c r="Z218" s="79"/>
      <c r="AA218" s="85" t="s">
        <v>766</v>
      </c>
      <c r="AB218" s="79"/>
      <c r="AC218" s="79" t="b">
        <v>0</v>
      </c>
      <c r="AD218" s="79">
        <v>3</v>
      </c>
      <c r="AE218" s="85" t="s">
        <v>793</v>
      </c>
      <c r="AF218" s="79" t="b">
        <v>1</v>
      </c>
      <c r="AG218" s="79" t="s">
        <v>803</v>
      </c>
      <c r="AH218" s="79"/>
      <c r="AI218" s="85" t="s">
        <v>810</v>
      </c>
      <c r="AJ218" s="79" t="b">
        <v>0</v>
      </c>
      <c r="AK218" s="79">
        <v>0</v>
      </c>
      <c r="AL218" s="85" t="s">
        <v>793</v>
      </c>
      <c r="AM218" s="79" t="s">
        <v>813</v>
      </c>
      <c r="AN218" s="79" t="b">
        <v>0</v>
      </c>
      <c r="AO218" s="85" t="s">
        <v>766</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5</v>
      </c>
      <c r="BC218" s="78" t="str">
        <f>REPLACE(INDEX(GroupVertices[Group],MATCH(Edges[[#This Row],[Vertex 2]],GroupVertices[Vertex],0)),1,1,"")</f>
        <v>3</v>
      </c>
      <c r="BD218" s="48">
        <v>1</v>
      </c>
      <c r="BE218" s="49">
        <v>10</v>
      </c>
      <c r="BF218" s="48">
        <v>0</v>
      </c>
      <c r="BG218" s="49">
        <v>0</v>
      </c>
      <c r="BH218" s="48">
        <v>0</v>
      </c>
      <c r="BI218" s="49">
        <v>0</v>
      </c>
      <c r="BJ218" s="48">
        <v>9</v>
      </c>
      <c r="BK218" s="49">
        <v>90</v>
      </c>
      <c r="BL218" s="48">
        <v>10</v>
      </c>
    </row>
    <row r="219" spans="1:64" ht="15">
      <c r="A219" s="64" t="s">
        <v>226</v>
      </c>
      <c r="B219" s="64" t="s">
        <v>249</v>
      </c>
      <c r="C219" s="65" t="s">
        <v>1795</v>
      </c>
      <c r="D219" s="66">
        <v>3</v>
      </c>
      <c r="E219" s="67" t="s">
        <v>132</v>
      </c>
      <c r="F219" s="68">
        <v>32</v>
      </c>
      <c r="G219" s="65"/>
      <c r="H219" s="69"/>
      <c r="I219" s="70"/>
      <c r="J219" s="70"/>
      <c r="K219" s="34" t="s">
        <v>66</v>
      </c>
      <c r="L219" s="77">
        <v>219</v>
      </c>
      <c r="M219" s="77"/>
      <c r="N219" s="72"/>
      <c r="O219" s="79" t="s">
        <v>266</v>
      </c>
      <c r="P219" s="81">
        <v>43513.888761574075</v>
      </c>
      <c r="Q219" s="79" t="s">
        <v>362</v>
      </c>
      <c r="R219" s="79"/>
      <c r="S219" s="79"/>
      <c r="T219" s="79" t="s">
        <v>391</v>
      </c>
      <c r="U219" s="82" t="s">
        <v>457</v>
      </c>
      <c r="V219" s="82" t="s">
        <v>457</v>
      </c>
      <c r="W219" s="81">
        <v>43513.888761574075</v>
      </c>
      <c r="X219" s="82" t="s">
        <v>612</v>
      </c>
      <c r="Y219" s="79"/>
      <c r="Z219" s="79"/>
      <c r="AA219" s="85" t="s">
        <v>767</v>
      </c>
      <c r="AB219" s="79"/>
      <c r="AC219" s="79" t="b">
        <v>0</v>
      </c>
      <c r="AD219" s="79">
        <v>5</v>
      </c>
      <c r="AE219" s="85" t="s">
        <v>794</v>
      </c>
      <c r="AF219" s="79" t="b">
        <v>0</v>
      </c>
      <c r="AG219" s="79" t="s">
        <v>803</v>
      </c>
      <c r="AH219" s="79"/>
      <c r="AI219" s="85" t="s">
        <v>793</v>
      </c>
      <c r="AJ219" s="79" t="b">
        <v>0</v>
      </c>
      <c r="AK219" s="79">
        <v>2</v>
      </c>
      <c r="AL219" s="85" t="s">
        <v>793</v>
      </c>
      <c r="AM219" s="79" t="s">
        <v>813</v>
      </c>
      <c r="AN219" s="79" t="b">
        <v>0</v>
      </c>
      <c r="AO219" s="85" t="s">
        <v>767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1</v>
      </c>
      <c r="BD219" s="48"/>
      <c r="BE219" s="49"/>
      <c r="BF219" s="48"/>
      <c r="BG219" s="49"/>
      <c r="BH219" s="48"/>
      <c r="BI219" s="49"/>
      <c r="BJ219" s="48"/>
      <c r="BK219" s="49"/>
      <c r="BL219" s="48"/>
    </row>
    <row r="220" spans="1:64" ht="15">
      <c r="A220" s="64" t="s">
        <v>226</v>
      </c>
      <c r="B220" s="64" t="s">
        <v>256</v>
      </c>
      <c r="C220" s="65" t="s">
        <v>1801</v>
      </c>
      <c r="D220" s="66">
        <v>7</v>
      </c>
      <c r="E220" s="67" t="s">
        <v>136</v>
      </c>
      <c r="F220" s="68">
        <v>25.066666666666666</v>
      </c>
      <c r="G220" s="65"/>
      <c r="H220" s="69"/>
      <c r="I220" s="70"/>
      <c r="J220" s="70"/>
      <c r="K220" s="34" t="s">
        <v>65</v>
      </c>
      <c r="L220" s="77">
        <v>220</v>
      </c>
      <c r="M220" s="77"/>
      <c r="N220" s="72"/>
      <c r="O220" s="79" t="s">
        <v>267</v>
      </c>
      <c r="P220" s="81">
        <v>43513.888761574075</v>
      </c>
      <c r="Q220" s="79" t="s">
        <v>362</v>
      </c>
      <c r="R220" s="79"/>
      <c r="S220" s="79"/>
      <c r="T220" s="79" t="s">
        <v>391</v>
      </c>
      <c r="U220" s="82" t="s">
        <v>457</v>
      </c>
      <c r="V220" s="82" t="s">
        <v>457</v>
      </c>
      <c r="W220" s="81">
        <v>43513.888761574075</v>
      </c>
      <c r="X220" s="82" t="s">
        <v>612</v>
      </c>
      <c r="Y220" s="79"/>
      <c r="Z220" s="79"/>
      <c r="AA220" s="85" t="s">
        <v>767</v>
      </c>
      <c r="AB220" s="79"/>
      <c r="AC220" s="79" t="b">
        <v>0</v>
      </c>
      <c r="AD220" s="79">
        <v>5</v>
      </c>
      <c r="AE220" s="85" t="s">
        <v>794</v>
      </c>
      <c r="AF220" s="79" t="b">
        <v>0</v>
      </c>
      <c r="AG220" s="79" t="s">
        <v>803</v>
      </c>
      <c r="AH220" s="79"/>
      <c r="AI220" s="85" t="s">
        <v>793</v>
      </c>
      <c r="AJ220" s="79" t="b">
        <v>0</v>
      </c>
      <c r="AK220" s="79">
        <v>2</v>
      </c>
      <c r="AL220" s="85" t="s">
        <v>793</v>
      </c>
      <c r="AM220" s="79" t="s">
        <v>813</v>
      </c>
      <c r="AN220" s="79" t="b">
        <v>0</v>
      </c>
      <c r="AO220" s="85" t="s">
        <v>767</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5</v>
      </c>
      <c r="BC220" s="78" t="str">
        <f>REPLACE(INDEX(GroupVertices[Group],MATCH(Edges[[#This Row],[Vertex 2]],GroupVertices[Vertex],0)),1,1,"")</f>
        <v>3</v>
      </c>
      <c r="BD220" s="48">
        <v>0</v>
      </c>
      <c r="BE220" s="49">
        <v>0</v>
      </c>
      <c r="BF220" s="48">
        <v>0</v>
      </c>
      <c r="BG220" s="49">
        <v>0</v>
      </c>
      <c r="BH220" s="48">
        <v>0</v>
      </c>
      <c r="BI220" s="49">
        <v>0</v>
      </c>
      <c r="BJ220" s="48">
        <v>10</v>
      </c>
      <c r="BK220" s="49">
        <v>100</v>
      </c>
      <c r="BL220" s="48">
        <v>10</v>
      </c>
    </row>
    <row r="221" spans="1:64" ht="15">
      <c r="A221" s="64" t="s">
        <v>226</v>
      </c>
      <c r="B221" s="64" t="s">
        <v>256</v>
      </c>
      <c r="C221" s="65" t="s">
        <v>1801</v>
      </c>
      <c r="D221" s="66">
        <v>7</v>
      </c>
      <c r="E221" s="67" t="s">
        <v>136</v>
      </c>
      <c r="F221" s="68">
        <v>25.066666666666666</v>
      </c>
      <c r="G221" s="65"/>
      <c r="H221" s="69"/>
      <c r="I221" s="70"/>
      <c r="J221" s="70"/>
      <c r="K221" s="34" t="s">
        <v>65</v>
      </c>
      <c r="L221" s="77">
        <v>221</v>
      </c>
      <c r="M221" s="77"/>
      <c r="N221" s="72"/>
      <c r="O221" s="79" t="s">
        <v>267</v>
      </c>
      <c r="P221" s="81">
        <v>43513.88943287037</v>
      </c>
      <c r="Q221" s="79" t="s">
        <v>363</v>
      </c>
      <c r="R221" s="79"/>
      <c r="S221" s="79"/>
      <c r="T221" s="79" t="s">
        <v>391</v>
      </c>
      <c r="U221" s="82" t="s">
        <v>458</v>
      </c>
      <c r="V221" s="82" t="s">
        <v>458</v>
      </c>
      <c r="W221" s="81">
        <v>43513.88943287037</v>
      </c>
      <c r="X221" s="82" t="s">
        <v>613</v>
      </c>
      <c r="Y221" s="79"/>
      <c r="Z221" s="79"/>
      <c r="AA221" s="85" t="s">
        <v>768</v>
      </c>
      <c r="AB221" s="79"/>
      <c r="AC221" s="79" t="b">
        <v>0</v>
      </c>
      <c r="AD221" s="79">
        <v>1</v>
      </c>
      <c r="AE221" s="85" t="s">
        <v>794</v>
      </c>
      <c r="AF221" s="79" t="b">
        <v>0</v>
      </c>
      <c r="AG221" s="79" t="s">
        <v>805</v>
      </c>
      <c r="AH221" s="79"/>
      <c r="AI221" s="85" t="s">
        <v>793</v>
      </c>
      <c r="AJ221" s="79" t="b">
        <v>0</v>
      </c>
      <c r="AK221" s="79">
        <v>1</v>
      </c>
      <c r="AL221" s="85" t="s">
        <v>793</v>
      </c>
      <c r="AM221" s="79" t="s">
        <v>813</v>
      </c>
      <c r="AN221" s="79" t="b">
        <v>0</v>
      </c>
      <c r="AO221" s="85" t="s">
        <v>768</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5</v>
      </c>
      <c r="BC221" s="78" t="str">
        <f>REPLACE(INDEX(GroupVertices[Group],MATCH(Edges[[#This Row],[Vertex 2]],GroupVertices[Vertex],0)),1,1,"")</f>
        <v>3</v>
      </c>
      <c r="BD221" s="48">
        <v>0</v>
      </c>
      <c r="BE221" s="49">
        <v>0</v>
      </c>
      <c r="BF221" s="48">
        <v>1</v>
      </c>
      <c r="BG221" s="49">
        <v>7.142857142857143</v>
      </c>
      <c r="BH221" s="48">
        <v>0</v>
      </c>
      <c r="BI221" s="49">
        <v>0</v>
      </c>
      <c r="BJ221" s="48">
        <v>13</v>
      </c>
      <c r="BK221" s="49">
        <v>92.85714285714286</v>
      </c>
      <c r="BL221" s="48">
        <v>14</v>
      </c>
    </row>
    <row r="222" spans="1:64" ht="15">
      <c r="A222" s="64" t="s">
        <v>226</v>
      </c>
      <c r="B222" s="64" t="s">
        <v>256</v>
      </c>
      <c r="C222" s="65" t="s">
        <v>1801</v>
      </c>
      <c r="D222" s="66">
        <v>7</v>
      </c>
      <c r="E222" s="67" t="s">
        <v>136</v>
      </c>
      <c r="F222" s="68">
        <v>25.066666666666666</v>
      </c>
      <c r="G222" s="65"/>
      <c r="H222" s="69"/>
      <c r="I222" s="70"/>
      <c r="J222" s="70"/>
      <c r="K222" s="34" t="s">
        <v>65</v>
      </c>
      <c r="L222" s="77">
        <v>222</v>
      </c>
      <c r="M222" s="77"/>
      <c r="N222" s="72"/>
      <c r="O222" s="79" t="s">
        <v>267</v>
      </c>
      <c r="P222" s="81">
        <v>43513.89005787037</v>
      </c>
      <c r="Q222" s="79" t="s">
        <v>346</v>
      </c>
      <c r="R222" s="79"/>
      <c r="S222" s="79"/>
      <c r="T222" s="79" t="s">
        <v>391</v>
      </c>
      <c r="U222" s="82" t="s">
        <v>450</v>
      </c>
      <c r="V222" s="82" t="s">
        <v>450</v>
      </c>
      <c r="W222" s="81">
        <v>43513.89005787037</v>
      </c>
      <c r="X222" s="82" t="s">
        <v>590</v>
      </c>
      <c r="Y222" s="79"/>
      <c r="Z222" s="79"/>
      <c r="AA222" s="85" t="s">
        <v>745</v>
      </c>
      <c r="AB222" s="79"/>
      <c r="AC222" s="79" t="b">
        <v>0</v>
      </c>
      <c r="AD222" s="79">
        <v>2</v>
      </c>
      <c r="AE222" s="85" t="s">
        <v>794</v>
      </c>
      <c r="AF222" s="79" t="b">
        <v>0</v>
      </c>
      <c r="AG222" s="79" t="s">
        <v>803</v>
      </c>
      <c r="AH222" s="79"/>
      <c r="AI222" s="85" t="s">
        <v>793</v>
      </c>
      <c r="AJ222" s="79" t="b">
        <v>0</v>
      </c>
      <c r="AK222" s="79">
        <v>0</v>
      </c>
      <c r="AL222" s="85" t="s">
        <v>793</v>
      </c>
      <c r="AM222" s="79" t="s">
        <v>813</v>
      </c>
      <c r="AN222" s="79" t="b">
        <v>0</v>
      </c>
      <c r="AO222" s="85" t="s">
        <v>745</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5</v>
      </c>
      <c r="BC222" s="78" t="str">
        <f>REPLACE(INDEX(GroupVertices[Group],MATCH(Edges[[#This Row],[Vertex 2]],GroupVertices[Vertex],0)),1,1,"")</f>
        <v>3</v>
      </c>
      <c r="BD222" s="48">
        <v>0</v>
      </c>
      <c r="BE222" s="49">
        <v>0</v>
      </c>
      <c r="BF222" s="48">
        <v>0</v>
      </c>
      <c r="BG222" s="49">
        <v>0</v>
      </c>
      <c r="BH222" s="48">
        <v>0</v>
      </c>
      <c r="BI222" s="49">
        <v>0</v>
      </c>
      <c r="BJ222" s="48">
        <v>9</v>
      </c>
      <c r="BK222" s="49">
        <v>100</v>
      </c>
      <c r="BL222" s="48">
        <v>9</v>
      </c>
    </row>
    <row r="223" spans="1:64" ht="15">
      <c r="A223" s="64" t="s">
        <v>226</v>
      </c>
      <c r="B223" s="64" t="s">
        <v>256</v>
      </c>
      <c r="C223" s="65" t="s">
        <v>1801</v>
      </c>
      <c r="D223" s="66">
        <v>7</v>
      </c>
      <c r="E223" s="67" t="s">
        <v>136</v>
      </c>
      <c r="F223" s="68">
        <v>25.066666666666666</v>
      </c>
      <c r="G223" s="65"/>
      <c r="H223" s="69"/>
      <c r="I223" s="70"/>
      <c r="J223" s="70"/>
      <c r="K223" s="34" t="s">
        <v>65</v>
      </c>
      <c r="L223" s="77">
        <v>223</v>
      </c>
      <c r="M223" s="77"/>
      <c r="N223" s="72"/>
      <c r="O223" s="79" t="s">
        <v>267</v>
      </c>
      <c r="P223" s="81">
        <v>43513.92349537037</v>
      </c>
      <c r="Q223" s="79" t="s">
        <v>287</v>
      </c>
      <c r="R223" s="79"/>
      <c r="S223" s="79"/>
      <c r="T223" s="79" t="s">
        <v>391</v>
      </c>
      <c r="U223" s="82" t="s">
        <v>420</v>
      </c>
      <c r="V223" s="82" t="s">
        <v>420</v>
      </c>
      <c r="W223" s="81">
        <v>43513.92349537037</v>
      </c>
      <c r="X223" s="82" t="s">
        <v>505</v>
      </c>
      <c r="Y223" s="79"/>
      <c r="Z223" s="79"/>
      <c r="AA223" s="85" t="s">
        <v>660</v>
      </c>
      <c r="AB223" s="79"/>
      <c r="AC223" s="79" t="b">
        <v>0</v>
      </c>
      <c r="AD223" s="79">
        <v>0</v>
      </c>
      <c r="AE223" s="85" t="s">
        <v>794</v>
      </c>
      <c r="AF223" s="79" t="b">
        <v>0</v>
      </c>
      <c r="AG223" s="79" t="s">
        <v>803</v>
      </c>
      <c r="AH223" s="79"/>
      <c r="AI223" s="85" t="s">
        <v>793</v>
      </c>
      <c r="AJ223" s="79" t="b">
        <v>0</v>
      </c>
      <c r="AK223" s="79">
        <v>0</v>
      </c>
      <c r="AL223" s="85" t="s">
        <v>793</v>
      </c>
      <c r="AM223" s="79" t="s">
        <v>813</v>
      </c>
      <c r="AN223" s="79" t="b">
        <v>0</v>
      </c>
      <c r="AO223" s="85" t="s">
        <v>660</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5</v>
      </c>
      <c r="BC223" s="78" t="str">
        <f>REPLACE(INDEX(GroupVertices[Group],MATCH(Edges[[#This Row],[Vertex 2]],GroupVertices[Vertex],0)),1,1,"")</f>
        <v>3</v>
      </c>
      <c r="BD223" s="48"/>
      <c r="BE223" s="49"/>
      <c r="BF223" s="48"/>
      <c r="BG223" s="49"/>
      <c r="BH223" s="48"/>
      <c r="BI223" s="49"/>
      <c r="BJ223" s="48"/>
      <c r="BK223" s="49"/>
      <c r="BL223" s="48"/>
    </row>
    <row r="224" spans="1:64" ht="15">
      <c r="A224" s="64" t="s">
        <v>226</v>
      </c>
      <c r="B224" s="64" t="s">
        <v>256</v>
      </c>
      <c r="C224" s="65" t="s">
        <v>1801</v>
      </c>
      <c r="D224" s="66">
        <v>7</v>
      </c>
      <c r="E224" s="67" t="s">
        <v>136</v>
      </c>
      <c r="F224" s="68">
        <v>25.066666666666666</v>
      </c>
      <c r="G224" s="65"/>
      <c r="H224" s="69"/>
      <c r="I224" s="70"/>
      <c r="J224" s="70"/>
      <c r="K224" s="34" t="s">
        <v>65</v>
      </c>
      <c r="L224" s="77">
        <v>224</v>
      </c>
      <c r="M224" s="77"/>
      <c r="N224" s="72"/>
      <c r="O224" s="79" t="s">
        <v>267</v>
      </c>
      <c r="P224" s="81">
        <v>43514.82373842593</v>
      </c>
      <c r="Q224" s="79" t="s">
        <v>364</v>
      </c>
      <c r="R224" s="79"/>
      <c r="S224" s="79"/>
      <c r="T224" s="79" t="s">
        <v>391</v>
      </c>
      <c r="U224" s="82" t="s">
        <v>459</v>
      </c>
      <c r="V224" s="82" t="s">
        <v>459</v>
      </c>
      <c r="W224" s="81">
        <v>43514.82373842593</v>
      </c>
      <c r="X224" s="82" t="s">
        <v>614</v>
      </c>
      <c r="Y224" s="79"/>
      <c r="Z224" s="79"/>
      <c r="AA224" s="85" t="s">
        <v>769</v>
      </c>
      <c r="AB224" s="79"/>
      <c r="AC224" s="79" t="b">
        <v>0</v>
      </c>
      <c r="AD224" s="79">
        <v>1</v>
      </c>
      <c r="AE224" s="85" t="s">
        <v>794</v>
      </c>
      <c r="AF224" s="79" t="b">
        <v>0</v>
      </c>
      <c r="AG224" s="79" t="s">
        <v>803</v>
      </c>
      <c r="AH224" s="79"/>
      <c r="AI224" s="85" t="s">
        <v>793</v>
      </c>
      <c r="AJ224" s="79" t="b">
        <v>0</v>
      </c>
      <c r="AK224" s="79">
        <v>1</v>
      </c>
      <c r="AL224" s="85" t="s">
        <v>793</v>
      </c>
      <c r="AM224" s="79" t="s">
        <v>813</v>
      </c>
      <c r="AN224" s="79" t="b">
        <v>0</v>
      </c>
      <c r="AO224" s="85" t="s">
        <v>769</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5</v>
      </c>
      <c r="BC224" s="78" t="str">
        <f>REPLACE(INDEX(GroupVertices[Group],MATCH(Edges[[#This Row],[Vertex 2]],GroupVertices[Vertex],0)),1,1,"")</f>
        <v>3</v>
      </c>
      <c r="BD224" s="48">
        <v>0</v>
      </c>
      <c r="BE224" s="49">
        <v>0</v>
      </c>
      <c r="BF224" s="48">
        <v>0</v>
      </c>
      <c r="BG224" s="49">
        <v>0</v>
      </c>
      <c r="BH224" s="48">
        <v>0</v>
      </c>
      <c r="BI224" s="49">
        <v>0</v>
      </c>
      <c r="BJ224" s="48">
        <v>9</v>
      </c>
      <c r="BK224" s="49">
        <v>100</v>
      </c>
      <c r="BL224" s="48">
        <v>9</v>
      </c>
    </row>
    <row r="225" spans="1:64" ht="15">
      <c r="A225" s="64" t="s">
        <v>226</v>
      </c>
      <c r="B225" s="64" t="s">
        <v>256</v>
      </c>
      <c r="C225" s="65" t="s">
        <v>1799</v>
      </c>
      <c r="D225" s="66">
        <v>10</v>
      </c>
      <c r="E225" s="67" t="s">
        <v>136</v>
      </c>
      <c r="F225" s="68">
        <v>19.866666666666667</v>
      </c>
      <c r="G225" s="65"/>
      <c r="H225" s="69"/>
      <c r="I225" s="70"/>
      <c r="J225" s="70"/>
      <c r="K225" s="34" t="s">
        <v>65</v>
      </c>
      <c r="L225" s="77">
        <v>225</v>
      </c>
      <c r="M225" s="77"/>
      <c r="N225" s="72"/>
      <c r="O225" s="79" t="s">
        <v>266</v>
      </c>
      <c r="P225" s="81">
        <v>43514.82609953704</v>
      </c>
      <c r="Q225" s="79" t="s">
        <v>365</v>
      </c>
      <c r="R225" s="79"/>
      <c r="S225" s="79"/>
      <c r="T225" s="79" t="s">
        <v>391</v>
      </c>
      <c r="U225" s="82" t="s">
        <v>448</v>
      </c>
      <c r="V225" s="82" t="s">
        <v>448</v>
      </c>
      <c r="W225" s="81">
        <v>43514.82609953704</v>
      </c>
      <c r="X225" s="82" t="s">
        <v>615</v>
      </c>
      <c r="Y225" s="79"/>
      <c r="Z225" s="79"/>
      <c r="AA225" s="85" t="s">
        <v>770</v>
      </c>
      <c r="AB225" s="79"/>
      <c r="AC225" s="79" t="b">
        <v>0</v>
      </c>
      <c r="AD225" s="79">
        <v>5</v>
      </c>
      <c r="AE225" s="85" t="s">
        <v>793</v>
      </c>
      <c r="AF225" s="79" t="b">
        <v>0</v>
      </c>
      <c r="AG225" s="79" t="s">
        <v>803</v>
      </c>
      <c r="AH225" s="79"/>
      <c r="AI225" s="85" t="s">
        <v>793</v>
      </c>
      <c r="AJ225" s="79" t="b">
        <v>0</v>
      </c>
      <c r="AK225" s="79">
        <v>3</v>
      </c>
      <c r="AL225" s="85" t="s">
        <v>793</v>
      </c>
      <c r="AM225" s="79" t="s">
        <v>813</v>
      </c>
      <c r="AN225" s="79" t="b">
        <v>0</v>
      </c>
      <c r="AO225" s="85" t="s">
        <v>770</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5</v>
      </c>
      <c r="BC225" s="78" t="str">
        <f>REPLACE(INDEX(GroupVertices[Group],MATCH(Edges[[#This Row],[Vertex 2]],GroupVertices[Vertex],0)),1,1,"")</f>
        <v>3</v>
      </c>
      <c r="BD225" s="48">
        <v>0</v>
      </c>
      <c r="BE225" s="49">
        <v>0</v>
      </c>
      <c r="BF225" s="48">
        <v>0</v>
      </c>
      <c r="BG225" s="49">
        <v>0</v>
      </c>
      <c r="BH225" s="48">
        <v>0</v>
      </c>
      <c r="BI225" s="49">
        <v>0</v>
      </c>
      <c r="BJ225" s="48">
        <v>7</v>
      </c>
      <c r="BK225" s="49">
        <v>100</v>
      </c>
      <c r="BL225" s="48">
        <v>7</v>
      </c>
    </row>
    <row r="226" spans="1:64" ht="15">
      <c r="A226" s="64" t="s">
        <v>226</v>
      </c>
      <c r="B226" s="64" t="s">
        <v>256</v>
      </c>
      <c r="C226" s="65" t="s">
        <v>1799</v>
      </c>
      <c r="D226" s="66">
        <v>10</v>
      </c>
      <c r="E226" s="67" t="s">
        <v>136</v>
      </c>
      <c r="F226" s="68">
        <v>19.866666666666667</v>
      </c>
      <c r="G226" s="65"/>
      <c r="H226" s="69"/>
      <c r="I226" s="70"/>
      <c r="J226" s="70"/>
      <c r="K226" s="34" t="s">
        <v>65</v>
      </c>
      <c r="L226" s="77">
        <v>226</v>
      </c>
      <c r="M226" s="77"/>
      <c r="N226" s="72"/>
      <c r="O226" s="79" t="s">
        <v>266</v>
      </c>
      <c r="P226" s="81">
        <v>43514.909050925926</v>
      </c>
      <c r="Q226" s="79" t="s">
        <v>288</v>
      </c>
      <c r="R226" s="79"/>
      <c r="S226" s="79"/>
      <c r="T226" s="79" t="s">
        <v>391</v>
      </c>
      <c r="U226" s="82" t="s">
        <v>421</v>
      </c>
      <c r="V226" s="82" t="s">
        <v>421</v>
      </c>
      <c r="W226" s="81">
        <v>43514.909050925926</v>
      </c>
      <c r="X226" s="82" t="s">
        <v>506</v>
      </c>
      <c r="Y226" s="79"/>
      <c r="Z226" s="79"/>
      <c r="AA226" s="85" t="s">
        <v>661</v>
      </c>
      <c r="AB226" s="79"/>
      <c r="AC226" s="79" t="b">
        <v>0</v>
      </c>
      <c r="AD226" s="79">
        <v>7</v>
      </c>
      <c r="AE226" s="85" t="s">
        <v>793</v>
      </c>
      <c r="AF226" s="79" t="b">
        <v>0</v>
      </c>
      <c r="AG226" s="79" t="s">
        <v>803</v>
      </c>
      <c r="AH226" s="79"/>
      <c r="AI226" s="85" t="s">
        <v>793</v>
      </c>
      <c r="AJ226" s="79" t="b">
        <v>0</v>
      </c>
      <c r="AK226" s="79">
        <v>1</v>
      </c>
      <c r="AL226" s="85" t="s">
        <v>793</v>
      </c>
      <c r="AM226" s="79" t="s">
        <v>813</v>
      </c>
      <c r="AN226" s="79" t="b">
        <v>0</v>
      </c>
      <c r="AO226" s="85" t="s">
        <v>661</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5</v>
      </c>
      <c r="BC226" s="78" t="str">
        <f>REPLACE(INDEX(GroupVertices[Group],MATCH(Edges[[#This Row],[Vertex 2]],GroupVertices[Vertex],0)),1,1,"")</f>
        <v>3</v>
      </c>
      <c r="BD226" s="48"/>
      <c r="BE226" s="49"/>
      <c r="BF226" s="48"/>
      <c r="BG226" s="49"/>
      <c r="BH226" s="48"/>
      <c r="BI226" s="49"/>
      <c r="BJ226" s="48"/>
      <c r="BK226" s="49"/>
      <c r="BL226" s="48"/>
    </row>
    <row r="227" spans="1:64" ht="15">
      <c r="A227" s="64" t="s">
        <v>226</v>
      </c>
      <c r="B227" s="64" t="s">
        <v>256</v>
      </c>
      <c r="C227" s="65" t="s">
        <v>1799</v>
      </c>
      <c r="D227" s="66">
        <v>10</v>
      </c>
      <c r="E227" s="67" t="s">
        <v>136</v>
      </c>
      <c r="F227" s="68">
        <v>19.866666666666667</v>
      </c>
      <c r="G227" s="65"/>
      <c r="H227" s="69"/>
      <c r="I227" s="70"/>
      <c r="J227" s="70"/>
      <c r="K227" s="34" t="s">
        <v>65</v>
      </c>
      <c r="L227" s="77">
        <v>227</v>
      </c>
      <c r="M227" s="77"/>
      <c r="N227" s="72"/>
      <c r="O227" s="79" t="s">
        <v>266</v>
      </c>
      <c r="P227" s="81">
        <v>43514.97797453704</v>
      </c>
      <c r="Q227" s="79" t="s">
        <v>354</v>
      </c>
      <c r="R227" s="79"/>
      <c r="S227" s="79"/>
      <c r="T227" s="79" t="s">
        <v>391</v>
      </c>
      <c r="U227" s="82" t="s">
        <v>454</v>
      </c>
      <c r="V227" s="82" t="s">
        <v>454</v>
      </c>
      <c r="W227" s="81">
        <v>43514.97797453704</v>
      </c>
      <c r="X227" s="82" t="s">
        <v>603</v>
      </c>
      <c r="Y227" s="79"/>
      <c r="Z227" s="79"/>
      <c r="AA227" s="85" t="s">
        <v>758</v>
      </c>
      <c r="AB227" s="79"/>
      <c r="AC227" s="79" t="b">
        <v>0</v>
      </c>
      <c r="AD227" s="79">
        <v>5</v>
      </c>
      <c r="AE227" s="85" t="s">
        <v>793</v>
      </c>
      <c r="AF227" s="79" t="b">
        <v>0</v>
      </c>
      <c r="AG227" s="79" t="s">
        <v>803</v>
      </c>
      <c r="AH227" s="79"/>
      <c r="AI227" s="85" t="s">
        <v>793</v>
      </c>
      <c r="AJ227" s="79" t="b">
        <v>0</v>
      </c>
      <c r="AK227" s="79">
        <v>2</v>
      </c>
      <c r="AL227" s="85" t="s">
        <v>793</v>
      </c>
      <c r="AM227" s="79" t="s">
        <v>813</v>
      </c>
      <c r="AN227" s="79" t="b">
        <v>0</v>
      </c>
      <c r="AO227" s="85" t="s">
        <v>758</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5</v>
      </c>
      <c r="BC227" s="78" t="str">
        <f>REPLACE(INDEX(GroupVertices[Group],MATCH(Edges[[#This Row],[Vertex 2]],GroupVertices[Vertex],0)),1,1,"")</f>
        <v>3</v>
      </c>
      <c r="BD227" s="48">
        <v>0</v>
      </c>
      <c r="BE227" s="49">
        <v>0</v>
      </c>
      <c r="BF227" s="48">
        <v>0</v>
      </c>
      <c r="BG227" s="49">
        <v>0</v>
      </c>
      <c r="BH227" s="48">
        <v>0</v>
      </c>
      <c r="BI227" s="49">
        <v>0</v>
      </c>
      <c r="BJ227" s="48">
        <v>14</v>
      </c>
      <c r="BK227" s="49">
        <v>100</v>
      </c>
      <c r="BL227" s="48">
        <v>14</v>
      </c>
    </row>
    <row r="228" spans="1:64" ht="15">
      <c r="A228" s="64" t="s">
        <v>226</v>
      </c>
      <c r="B228" s="64" t="s">
        <v>256</v>
      </c>
      <c r="C228" s="65" t="s">
        <v>1799</v>
      </c>
      <c r="D228" s="66">
        <v>10</v>
      </c>
      <c r="E228" s="67" t="s">
        <v>136</v>
      </c>
      <c r="F228" s="68">
        <v>19.866666666666667</v>
      </c>
      <c r="G228" s="65"/>
      <c r="H228" s="69"/>
      <c r="I228" s="70"/>
      <c r="J228" s="70"/>
      <c r="K228" s="34" t="s">
        <v>65</v>
      </c>
      <c r="L228" s="77">
        <v>228</v>
      </c>
      <c r="M228" s="77"/>
      <c r="N228" s="72"/>
      <c r="O228" s="79" t="s">
        <v>266</v>
      </c>
      <c r="P228" s="81">
        <v>43515.05746527778</v>
      </c>
      <c r="Q228" s="79" t="s">
        <v>366</v>
      </c>
      <c r="R228" s="79"/>
      <c r="S228" s="79"/>
      <c r="T228" s="79" t="s">
        <v>391</v>
      </c>
      <c r="U228" s="82" t="s">
        <v>460</v>
      </c>
      <c r="V228" s="82" t="s">
        <v>460</v>
      </c>
      <c r="W228" s="81">
        <v>43515.05746527778</v>
      </c>
      <c r="X228" s="82" t="s">
        <v>616</v>
      </c>
      <c r="Y228" s="79"/>
      <c r="Z228" s="79"/>
      <c r="AA228" s="85" t="s">
        <v>771</v>
      </c>
      <c r="AB228" s="79"/>
      <c r="AC228" s="79" t="b">
        <v>0</v>
      </c>
      <c r="AD228" s="79">
        <v>4</v>
      </c>
      <c r="AE228" s="85" t="s">
        <v>793</v>
      </c>
      <c r="AF228" s="79" t="b">
        <v>0</v>
      </c>
      <c r="AG228" s="79" t="s">
        <v>803</v>
      </c>
      <c r="AH228" s="79"/>
      <c r="AI228" s="85" t="s">
        <v>793</v>
      </c>
      <c r="AJ228" s="79" t="b">
        <v>0</v>
      </c>
      <c r="AK228" s="79">
        <v>2</v>
      </c>
      <c r="AL228" s="85" t="s">
        <v>793</v>
      </c>
      <c r="AM228" s="79" t="s">
        <v>813</v>
      </c>
      <c r="AN228" s="79" t="b">
        <v>0</v>
      </c>
      <c r="AO228" s="85" t="s">
        <v>771</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5</v>
      </c>
      <c r="BC228" s="78" t="str">
        <f>REPLACE(INDEX(GroupVertices[Group],MATCH(Edges[[#This Row],[Vertex 2]],GroupVertices[Vertex],0)),1,1,"")</f>
        <v>3</v>
      </c>
      <c r="BD228" s="48"/>
      <c r="BE228" s="49"/>
      <c r="BF228" s="48"/>
      <c r="BG228" s="49"/>
      <c r="BH228" s="48"/>
      <c r="BI228" s="49"/>
      <c r="BJ228" s="48"/>
      <c r="BK228" s="49"/>
      <c r="BL228" s="48"/>
    </row>
    <row r="229" spans="1:64" ht="15">
      <c r="A229" s="64" t="s">
        <v>226</v>
      </c>
      <c r="B229" s="64" t="s">
        <v>241</v>
      </c>
      <c r="C229" s="65" t="s">
        <v>1795</v>
      </c>
      <c r="D229" s="66">
        <v>3</v>
      </c>
      <c r="E229" s="67" t="s">
        <v>132</v>
      </c>
      <c r="F229" s="68">
        <v>32</v>
      </c>
      <c r="G229" s="65"/>
      <c r="H229" s="69"/>
      <c r="I229" s="70"/>
      <c r="J229" s="70"/>
      <c r="K229" s="34" t="s">
        <v>66</v>
      </c>
      <c r="L229" s="77">
        <v>229</v>
      </c>
      <c r="M229" s="77"/>
      <c r="N229" s="72"/>
      <c r="O229" s="79" t="s">
        <v>266</v>
      </c>
      <c r="P229" s="81">
        <v>43515.05746527778</v>
      </c>
      <c r="Q229" s="79" t="s">
        <v>366</v>
      </c>
      <c r="R229" s="79"/>
      <c r="S229" s="79"/>
      <c r="T229" s="79" t="s">
        <v>391</v>
      </c>
      <c r="U229" s="82" t="s">
        <v>460</v>
      </c>
      <c r="V229" s="82" t="s">
        <v>460</v>
      </c>
      <c r="W229" s="81">
        <v>43515.05746527778</v>
      </c>
      <c r="X229" s="82" t="s">
        <v>616</v>
      </c>
      <c r="Y229" s="79"/>
      <c r="Z229" s="79"/>
      <c r="AA229" s="85" t="s">
        <v>771</v>
      </c>
      <c r="AB229" s="79"/>
      <c r="AC229" s="79" t="b">
        <v>0</v>
      </c>
      <c r="AD229" s="79">
        <v>4</v>
      </c>
      <c r="AE229" s="85" t="s">
        <v>793</v>
      </c>
      <c r="AF229" s="79" t="b">
        <v>0</v>
      </c>
      <c r="AG229" s="79" t="s">
        <v>803</v>
      </c>
      <c r="AH229" s="79"/>
      <c r="AI229" s="85" t="s">
        <v>793</v>
      </c>
      <c r="AJ229" s="79" t="b">
        <v>0</v>
      </c>
      <c r="AK229" s="79">
        <v>2</v>
      </c>
      <c r="AL229" s="85" t="s">
        <v>793</v>
      </c>
      <c r="AM229" s="79" t="s">
        <v>813</v>
      </c>
      <c r="AN229" s="79" t="b">
        <v>0</v>
      </c>
      <c r="AO229" s="85" t="s">
        <v>771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2</v>
      </c>
      <c r="BD229" s="48">
        <v>0</v>
      </c>
      <c r="BE229" s="49">
        <v>0</v>
      </c>
      <c r="BF229" s="48">
        <v>0</v>
      </c>
      <c r="BG229" s="49">
        <v>0</v>
      </c>
      <c r="BH229" s="48">
        <v>0</v>
      </c>
      <c r="BI229" s="49">
        <v>0</v>
      </c>
      <c r="BJ229" s="48">
        <v>13</v>
      </c>
      <c r="BK229" s="49">
        <v>100</v>
      </c>
      <c r="BL229" s="48">
        <v>13</v>
      </c>
    </row>
    <row r="230" spans="1:64" ht="15">
      <c r="A230" s="64" t="s">
        <v>226</v>
      </c>
      <c r="B230" s="64" t="s">
        <v>256</v>
      </c>
      <c r="C230" s="65" t="s">
        <v>1799</v>
      </c>
      <c r="D230" s="66">
        <v>10</v>
      </c>
      <c r="E230" s="67" t="s">
        <v>136</v>
      </c>
      <c r="F230" s="68">
        <v>19.866666666666667</v>
      </c>
      <c r="G230" s="65"/>
      <c r="H230" s="69"/>
      <c r="I230" s="70"/>
      <c r="J230" s="70"/>
      <c r="K230" s="34" t="s">
        <v>65</v>
      </c>
      <c r="L230" s="77">
        <v>230</v>
      </c>
      <c r="M230" s="77"/>
      <c r="N230" s="72"/>
      <c r="O230" s="79" t="s">
        <v>266</v>
      </c>
      <c r="P230" s="81">
        <v>43515.138645833336</v>
      </c>
      <c r="Q230" s="79" t="s">
        <v>367</v>
      </c>
      <c r="R230" s="79"/>
      <c r="S230" s="79"/>
      <c r="T230" s="79" t="s">
        <v>391</v>
      </c>
      <c r="U230" s="82" t="s">
        <v>461</v>
      </c>
      <c r="V230" s="82" t="s">
        <v>461</v>
      </c>
      <c r="W230" s="81">
        <v>43515.138645833336</v>
      </c>
      <c r="X230" s="82" t="s">
        <v>617</v>
      </c>
      <c r="Y230" s="79"/>
      <c r="Z230" s="79"/>
      <c r="AA230" s="85" t="s">
        <v>772</v>
      </c>
      <c r="AB230" s="79"/>
      <c r="AC230" s="79" t="b">
        <v>0</v>
      </c>
      <c r="AD230" s="79">
        <v>8</v>
      </c>
      <c r="AE230" s="85" t="s">
        <v>793</v>
      </c>
      <c r="AF230" s="79" t="b">
        <v>0</v>
      </c>
      <c r="AG230" s="79" t="s">
        <v>803</v>
      </c>
      <c r="AH230" s="79"/>
      <c r="AI230" s="85" t="s">
        <v>793</v>
      </c>
      <c r="AJ230" s="79" t="b">
        <v>0</v>
      </c>
      <c r="AK230" s="79">
        <v>2</v>
      </c>
      <c r="AL230" s="85" t="s">
        <v>793</v>
      </c>
      <c r="AM230" s="79" t="s">
        <v>813</v>
      </c>
      <c r="AN230" s="79" t="b">
        <v>0</v>
      </c>
      <c r="AO230" s="85" t="s">
        <v>772</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5</v>
      </c>
      <c r="BC230" s="78" t="str">
        <f>REPLACE(INDEX(GroupVertices[Group],MATCH(Edges[[#This Row],[Vertex 2]],GroupVertices[Vertex],0)),1,1,"")</f>
        <v>3</v>
      </c>
      <c r="BD230" s="48">
        <v>1</v>
      </c>
      <c r="BE230" s="49">
        <v>5.2631578947368425</v>
      </c>
      <c r="BF230" s="48">
        <v>1</v>
      </c>
      <c r="BG230" s="49">
        <v>5.2631578947368425</v>
      </c>
      <c r="BH230" s="48">
        <v>0</v>
      </c>
      <c r="BI230" s="49">
        <v>0</v>
      </c>
      <c r="BJ230" s="48">
        <v>17</v>
      </c>
      <c r="BK230" s="49">
        <v>89.47368421052632</v>
      </c>
      <c r="BL230" s="48">
        <v>19</v>
      </c>
    </row>
    <row r="231" spans="1:64" ht="15">
      <c r="A231" s="64" t="s">
        <v>241</v>
      </c>
      <c r="B231" s="64" t="s">
        <v>226</v>
      </c>
      <c r="C231" s="65" t="s">
        <v>1799</v>
      </c>
      <c r="D231" s="66">
        <v>10</v>
      </c>
      <c r="E231" s="67" t="s">
        <v>136</v>
      </c>
      <c r="F231" s="68">
        <v>19.866666666666667</v>
      </c>
      <c r="G231" s="65"/>
      <c r="H231" s="69"/>
      <c r="I231" s="70"/>
      <c r="J231" s="70"/>
      <c r="K231" s="34" t="s">
        <v>66</v>
      </c>
      <c r="L231" s="77">
        <v>231</v>
      </c>
      <c r="M231" s="77"/>
      <c r="N231" s="72"/>
      <c r="O231" s="79" t="s">
        <v>266</v>
      </c>
      <c r="P231" s="81">
        <v>43514.99138888889</v>
      </c>
      <c r="Q231" s="79" t="s">
        <v>355</v>
      </c>
      <c r="R231" s="79"/>
      <c r="S231" s="79"/>
      <c r="T231" s="79" t="s">
        <v>391</v>
      </c>
      <c r="U231" s="82" t="s">
        <v>454</v>
      </c>
      <c r="V231" s="82" t="s">
        <v>454</v>
      </c>
      <c r="W231" s="81">
        <v>43514.99138888889</v>
      </c>
      <c r="X231" s="82" t="s">
        <v>604</v>
      </c>
      <c r="Y231" s="79"/>
      <c r="Z231" s="79"/>
      <c r="AA231" s="85" t="s">
        <v>759</v>
      </c>
      <c r="AB231" s="79"/>
      <c r="AC231" s="79" t="b">
        <v>0</v>
      </c>
      <c r="AD231" s="79">
        <v>0</v>
      </c>
      <c r="AE231" s="85" t="s">
        <v>793</v>
      </c>
      <c r="AF231" s="79" t="b">
        <v>0</v>
      </c>
      <c r="AG231" s="79" t="s">
        <v>803</v>
      </c>
      <c r="AH231" s="79"/>
      <c r="AI231" s="85" t="s">
        <v>793</v>
      </c>
      <c r="AJ231" s="79" t="b">
        <v>0</v>
      </c>
      <c r="AK231" s="79">
        <v>2</v>
      </c>
      <c r="AL231" s="85" t="s">
        <v>758</v>
      </c>
      <c r="AM231" s="79" t="s">
        <v>813</v>
      </c>
      <c r="AN231" s="79" t="b">
        <v>0</v>
      </c>
      <c r="AO231" s="85" t="s">
        <v>758</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2</v>
      </c>
      <c r="BC231" s="78" t="str">
        <f>REPLACE(INDEX(GroupVertices[Group],MATCH(Edges[[#This Row],[Vertex 2]],GroupVertices[Vertex],0)),1,1,"")</f>
        <v>5</v>
      </c>
      <c r="BD231" s="48">
        <v>0</v>
      </c>
      <c r="BE231" s="49">
        <v>0</v>
      </c>
      <c r="BF231" s="48">
        <v>0</v>
      </c>
      <c r="BG231" s="49">
        <v>0</v>
      </c>
      <c r="BH231" s="48">
        <v>0</v>
      </c>
      <c r="BI231" s="49">
        <v>0</v>
      </c>
      <c r="BJ231" s="48">
        <v>16</v>
      </c>
      <c r="BK231" s="49">
        <v>100</v>
      </c>
      <c r="BL231" s="48">
        <v>16</v>
      </c>
    </row>
    <row r="232" spans="1:64" ht="15">
      <c r="A232" s="64" t="s">
        <v>241</v>
      </c>
      <c r="B232" s="64" t="s">
        <v>226</v>
      </c>
      <c r="C232" s="65" t="s">
        <v>1799</v>
      </c>
      <c r="D232" s="66">
        <v>10</v>
      </c>
      <c r="E232" s="67" t="s">
        <v>136</v>
      </c>
      <c r="F232" s="68">
        <v>19.866666666666667</v>
      </c>
      <c r="G232" s="65"/>
      <c r="H232" s="69"/>
      <c r="I232" s="70"/>
      <c r="J232" s="70"/>
      <c r="K232" s="34" t="s">
        <v>66</v>
      </c>
      <c r="L232" s="77">
        <v>232</v>
      </c>
      <c r="M232" s="77"/>
      <c r="N232" s="72"/>
      <c r="O232" s="79" t="s">
        <v>266</v>
      </c>
      <c r="P232" s="81">
        <v>43514.99208333333</v>
      </c>
      <c r="Q232" s="79" t="s">
        <v>311</v>
      </c>
      <c r="R232" s="79"/>
      <c r="S232" s="79"/>
      <c r="T232" s="79"/>
      <c r="U232" s="79"/>
      <c r="V232" s="82" t="s">
        <v>472</v>
      </c>
      <c r="W232" s="81">
        <v>43514.99208333333</v>
      </c>
      <c r="X232" s="82" t="s">
        <v>536</v>
      </c>
      <c r="Y232" s="79"/>
      <c r="Z232" s="79"/>
      <c r="AA232" s="85" t="s">
        <v>691</v>
      </c>
      <c r="AB232" s="79"/>
      <c r="AC232" s="79" t="b">
        <v>0</v>
      </c>
      <c r="AD232" s="79">
        <v>0</v>
      </c>
      <c r="AE232" s="85" t="s">
        <v>793</v>
      </c>
      <c r="AF232" s="79" t="b">
        <v>0</v>
      </c>
      <c r="AG232" s="79" t="s">
        <v>803</v>
      </c>
      <c r="AH232" s="79"/>
      <c r="AI232" s="85" t="s">
        <v>793</v>
      </c>
      <c r="AJ232" s="79" t="b">
        <v>0</v>
      </c>
      <c r="AK232" s="79">
        <v>1</v>
      </c>
      <c r="AL232" s="85" t="s">
        <v>661</v>
      </c>
      <c r="AM232" s="79" t="s">
        <v>813</v>
      </c>
      <c r="AN232" s="79" t="b">
        <v>0</v>
      </c>
      <c r="AO232" s="85" t="s">
        <v>661</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2</v>
      </c>
      <c r="BC232" s="78" t="str">
        <f>REPLACE(INDEX(GroupVertices[Group],MATCH(Edges[[#This Row],[Vertex 2]],GroupVertices[Vertex],0)),1,1,"")</f>
        <v>5</v>
      </c>
      <c r="BD232" s="48">
        <v>1</v>
      </c>
      <c r="BE232" s="49">
        <v>5</v>
      </c>
      <c r="BF232" s="48">
        <v>0</v>
      </c>
      <c r="BG232" s="49">
        <v>0</v>
      </c>
      <c r="BH232" s="48">
        <v>0</v>
      </c>
      <c r="BI232" s="49">
        <v>0</v>
      </c>
      <c r="BJ232" s="48">
        <v>19</v>
      </c>
      <c r="BK232" s="49">
        <v>95</v>
      </c>
      <c r="BL232" s="48">
        <v>20</v>
      </c>
    </row>
    <row r="233" spans="1:64" ht="15">
      <c r="A233" s="64" t="s">
        <v>241</v>
      </c>
      <c r="B233" s="64" t="s">
        <v>226</v>
      </c>
      <c r="C233" s="65" t="s">
        <v>1799</v>
      </c>
      <c r="D233" s="66">
        <v>10</v>
      </c>
      <c r="E233" s="67" t="s">
        <v>136</v>
      </c>
      <c r="F233" s="68">
        <v>19.866666666666667</v>
      </c>
      <c r="G233" s="65"/>
      <c r="H233" s="69"/>
      <c r="I233" s="70"/>
      <c r="J233" s="70"/>
      <c r="K233" s="34" t="s">
        <v>66</v>
      </c>
      <c r="L233" s="77">
        <v>233</v>
      </c>
      <c r="M233" s="77"/>
      <c r="N233" s="72"/>
      <c r="O233" s="79" t="s">
        <v>266</v>
      </c>
      <c r="P233" s="81">
        <v>43514.99275462963</v>
      </c>
      <c r="Q233" s="79" t="s">
        <v>340</v>
      </c>
      <c r="R233" s="79"/>
      <c r="S233" s="79"/>
      <c r="T233" s="79" t="s">
        <v>391</v>
      </c>
      <c r="U233" s="82" t="s">
        <v>448</v>
      </c>
      <c r="V233" s="82" t="s">
        <v>448</v>
      </c>
      <c r="W233" s="81">
        <v>43514.99275462963</v>
      </c>
      <c r="X233" s="82" t="s">
        <v>618</v>
      </c>
      <c r="Y233" s="79"/>
      <c r="Z233" s="79"/>
      <c r="AA233" s="85" t="s">
        <v>773</v>
      </c>
      <c r="AB233" s="79"/>
      <c r="AC233" s="79" t="b">
        <v>0</v>
      </c>
      <c r="AD233" s="79">
        <v>0</v>
      </c>
      <c r="AE233" s="85" t="s">
        <v>793</v>
      </c>
      <c r="AF233" s="79" t="b">
        <v>0</v>
      </c>
      <c r="AG233" s="79" t="s">
        <v>803</v>
      </c>
      <c r="AH233" s="79"/>
      <c r="AI233" s="85" t="s">
        <v>793</v>
      </c>
      <c r="AJ233" s="79" t="b">
        <v>0</v>
      </c>
      <c r="AK233" s="79">
        <v>3</v>
      </c>
      <c r="AL233" s="85" t="s">
        <v>770</v>
      </c>
      <c r="AM233" s="79" t="s">
        <v>813</v>
      </c>
      <c r="AN233" s="79" t="b">
        <v>0</v>
      </c>
      <c r="AO233" s="85" t="s">
        <v>770</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2</v>
      </c>
      <c r="BC233" s="78" t="str">
        <f>REPLACE(INDEX(GroupVertices[Group],MATCH(Edges[[#This Row],[Vertex 2]],GroupVertices[Vertex],0)),1,1,"")</f>
        <v>5</v>
      </c>
      <c r="BD233" s="48">
        <v>0</v>
      </c>
      <c r="BE233" s="49">
        <v>0</v>
      </c>
      <c r="BF233" s="48">
        <v>0</v>
      </c>
      <c r="BG233" s="49">
        <v>0</v>
      </c>
      <c r="BH233" s="48">
        <v>0</v>
      </c>
      <c r="BI233" s="49">
        <v>0</v>
      </c>
      <c r="BJ233" s="48">
        <v>9</v>
      </c>
      <c r="BK233" s="49">
        <v>100</v>
      </c>
      <c r="BL233" s="48">
        <v>9</v>
      </c>
    </row>
    <row r="234" spans="1:64" ht="15">
      <c r="A234" s="64" t="s">
        <v>241</v>
      </c>
      <c r="B234" s="64" t="s">
        <v>226</v>
      </c>
      <c r="C234" s="65" t="s">
        <v>1799</v>
      </c>
      <c r="D234" s="66">
        <v>10</v>
      </c>
      <c r="E234" s="67" t="s">
        <v>136</v>
      </c>
      <c r="F234" s="68">
        <v>19.866666666666667</v>
      </c>
      <c r="G234" s="65"/>
      <c r="H234" s="69"/>
      <c r="I234" s="70"/>
      <c r="J234" s="70"/>
      <c r="K234" s="34" t="s">
        <v>66</v>
      </c>
      <c r="L234" s="77">
        <v>234</v>
      </c>
      <c r="M234" s="77"/>
      <c r="N234" s="72"/>
      <c r="O234" s="79" t="s">
        <v>266</v>
      </c>
      <c r="P234" s="81">
        <v>43514.99288194445</v>
      </c>
      <c r="Q234" s="79" t="s">
        <v>368</v>
      </c>
      <c r="R234" s="79"/>
      <c r="S234" s="79"/>
      <c r="T234" s="79" t="s">
        <v>391</v>
      </c>
      <c r="U234" s="82" t="s">
        <v>459</v>
      </c>
      <c r="V234" s="82" t="s">
        <v>459</v>
      </c>
      <c r="W234" s="81">
        <v>43514.99288194445</v>
      </c>
      <c r="X234" s="82" t="s">
        <v>619</v>
      </c>
      <c r="Y234" s="79"/>
      <c r="Z234" s="79"/>
      <c r="AA234" s="85" t="s">
        <v>774</v>
      </c>
      <c r="AB234" s="79"/>
      <c r="AC234" s="79" t="b">
        <v>0</v>
      </c>
      <c r="AD234" s="79">
        <v>0</v>
      </c>
      <c r="AE234" s="85" t="s">
        <v>793</v>
      </c>
      <c r="AF234" s="79" t="b">
        <v>0</v>
      </c>
      <c r="AG234" s="79" t="s">
        <v>803</v>
      </c>
      <c r="AH234" s="79"/>
      <c r="AI234" s="85" t="s">
        <v>793</v>
      </c>
      <c r="AJ234" s="79" t="b">
        <v>0</v>
      </c>
      <c r="AK234" s="79">
        <v>1</v>
      </c>
      <c r="AL234" s="85" t="s">
        <v>769</v>
      </c>
      <c r="AM234" s="79" t="s">
        <v>813</v>
      </c>
      <c r="AN234" s="79" t="b">
        <v>0</v>
      </c>
      <c r="AO234" s="85" t="s">
        <v>769</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2</v>
      </c>
      <c r="BC234" s="78" t="str">
        <f>REPLACE(INDEX(GroupVertices[Group],MATCH(Edges[[#This Row],[Vertex 2]],GroupVertices[Vertex],0)),1,1,"")</f>
        <v>5</v>
      </c>
      <c r="BD234" s="48">
        <v>0</v>
      </c>
      <c r="BE234" s="49">
        <v>0</v>
      </c>
      <c r="BF234" s="48">
        <v>0</v>
      </c>
      <c r="BG234" s="49">
        <v>0</v>
      </c>
      <c r="BH234" s="48">
        <v>0</v>
      </c>
      <c r="BI234" s="49">
        <v>0</v>
      </c>
      <c r="BJ234" s="48">
        <v>11</v>
      </c>
      <c r="BK234" s="49">
        <v>100</v>
      </c>
      <c r="BL234" s="48">
        <v>11</v>
      </c>
    </row>
    <row r="235" spans="1:64" ht="15">
      <c r="A235" s="64" t="s">
        <v>241</v>
      </c>
      <c r="B235" s="64" t="s">
        <v>226</v>
      </c>
      <c r="C235" s="65" t="s">
        <v>1799</v>
      </c>
      <c r="D235" s="66">
        <v>10</v>
      </c>
      <c r="E235" s="67" t="s">
        <v>136</v>
      </c>
      <c r="F235" s="68">
        <v>19.866666666666667</v>
      </c>
      <c r="G235" s="65"/>
      <c r="H235" s="69"/>
      <c r="I235" s="70"/>
      <c r="J235" s="70"/>
      <c r="K235" s="34" t="s">
        <v>66</v>
      </c>
      <c r="L235" s="77">
        <v>235</v>
      </c>
      <c r="M235" s="77"/>
      <c r="N235" s="72"/>
      <c r="O235" s="79" t="s">
        <v>266</v>
      </c>
      <c r="P235" s="81">
        <v>43514.99317129629</v>
      </c>
      <c r="Q235" s="79" t="s">
        <v>369</v>
      </c>
      <c r="R235" s="79"/>
      <c r="S235" s="79"/>
      <c r="T235" s="79" t="s">
        <v>391</v>
      </c>
      <c r="U235" s="79"/>
      <c r="V235" s="82" t="s">
        <v>472</v>
      </c>
      <c r="W235" s="81">
        <v>43514.99317129629</v>
      </c>
      <c r="X235" s="82" t="s">
        <v>620</v>
      </c>
      <c r="Y235" s="79"/>
      <c r="Z235" s="79"/>
      <c r="AA235" s="85" t="s">
        <v>775</v>
      </c>
      <c r="AB235" s="79"/>
      <c r="AC235" s="79" t="b">
        <v>0</v>
      </c>
      <c r="AD235" s="79">
        <v>0</v>
      </c>
      <c r="AE235" s="85" t="s">
        <v>793</v>
      </c>
      <c r="AF235" s="79" t="b">
        <v>0</v>
      </c>
      <c r="AG235" s="79" t="s">
        <v>805</v>
      </c>
      <c r="AH235" s="79"/>
      <c r="AI235" s="85" t="s">
        <v>793</v>
      </c>
      <c r="AJ235" s="79" t="b">
        <v>0</v>
      </c>
      <c r="AK235" s="79">
        <v>1</v>
      </c>
      <c r="AL235" s="85" t="s">
        <v>768</v>
      </c>
      <c r="AM235" s="79" t="s">
        <v>813</v>
      </c>
      <c r="AN235" s="79" t="b">
        <v>0</v>
      </c>
      <c r="AO235" s="85" t="s">
        <v>768</v>
      </c>
      <c r="AP235" s="79" t="s">
        <v>176</v>
      </c>
      <c r="AQ235" s="79">
        <v>0</v>
      </c>
      <c r="AR235" s="79">
        <v>0</v>
      </c>
      <c r="AS235" s="79"/>
      <c r="AT235" s="79"/>
      <c r="AU235" s="79"/>
      <c r="AV235" s="79"/>
      <c r="AW235" s="79"/>
      <c r="AX235" s="79"/>
      <c r="AY235" s="79"/>
      <c r="AZ235" s="79"/>
      <c r="BA235">
        <v>8</v>
      </c>
      <c r="BB235" s="78" t="str">
        <f>REPLACE(INDEX(GroupVertices[Group],MATCH(Edges[[#This Row],[Vertex 1]],GroupVertices[Vertex],0)),1,1,"")</f>
        <v>2</v>
      </c>
      <c r="BC235" s="78" t="str">
        <f>REPLACE(INDEX(GroupVertices[Group],MATCH(Edges[[#This Row],[Vertex 2]],GroupVertices[Vertex],0)),1,1,"")</f>
        <v>5</v>
      </c>
      <c r="BD235" s="48">
        <v>0</v>
      </c>
      <c r="BE235" s="49">
        <v>0</v>
      </c>
      <c r="BF235" s="48">
        <v>1</v>
      </c>
      <c r="BG235" s="49">
        <v>5.882352941176471</v>
      </c>
      <c r="BH235" s="48">
        <v>0</v>
      </c>
      <c r="BI235" s="49">
        <v>0</v>
      </c>
      <c r="BJ235" s="48">
        <v>16</v>
      </c>
      <c r="BK235" s="49">
        <v>94.11764705882354</v>
      </c>
      <c r="BL235" s="48">
        <v>17</v>
      </c>
    </row>
    <row r="236" spans="1:64" ht="15">
      <c r="A236" s="64" t="s">
        <v>241</v>
      </c>
      <c r="B236" s="64" t="s">
        <v>226</v>
      </c>
      <c r="C236" s="65" t="s">
        <v>1799</v>
      </c>
      <c r="D236" s="66">
        <v>10</v>
      </c>
      <c r="E236" s="67" t="s">
        <v>136</v>
      </c>
      <c r="F236" s="68">
        <v>19.866666666666667</v>
      </c>
      <c r="G236" s="65"/>
      <c r="H236" s="69"/>
      <c r="I236" s="70"/>
      <c r="J236" s="70"/>
      <c r="K236" s="34" t="s">
        <v>66</v>
      </c>
      <c r="L236" s="77">
        <v>236</v>
      </c>
      <c r="M236" s="77"/>
      <c r="N236" s="72"/>
      <c r="O236" s="79" t="s">
        <v>266</v>
      </c>
      <c r="P236" s="81">
        <v>43514.99322916667</v>
      </c>
      <c r="Q236" s="79" t="s">
        <v>370</v>
      </c>
      <c r="R236" s="79"/>
      <c r="S236" s="79"/>
      <c r="T236" s="79" t="s">
        <v>391</v>
      </c>
      <c r="U236" s="82" t="s">
        <v>457</v>
      </c>
      <c r="V236" s="82" t="s">
        <v>457</v>
      </c>
      <c r="W236" s="81">
        <v>43514.99322916667</v>
      </c>
      <c r="X236" s="82" t="s">
        <v>621</v>
      </c>
      <c r="Y236" s="79"/>
      <c r="Z236" s="79"/>
      <c r="AA236" s="85" t="s">
        <v>776</v>
      </c>
      <c r="AB236" s="79"/>
      <c r="AC236" s="79" t="b">
        <v>0</v>
      </c>
      <c r="AD236" s="79">
        <v>0</v>
      </c>
      <c r="AE236" s="85" t="s">
        <v>793</v>
      </c>
      <c r="AF236" s="79" t="b">
        <v>0</v>
      </c>
      <c r="AG236" s="79" t="s">
        <v>803</v>
      </c>
      <c r="AH236" s="79"/>
      <c r="AI236" s="85" t="s">
        <v>793</v>
      </c>
      <c r="AJ236" s="79" t="b">
        <v>0</v>
      </c>
      <c r="AK236" s="79">
        <v>2</v>
      </c>
      <c r="AL236" s="85" t="s">
        <v>767</v>
      </c>
      <c r="AM236" s="79" t="s">
        <v>813</v>
      </c>
      <c r="AN236" s="79" t="b">
        <v>0</v>
      </c>
      <c r="AO236" s="85" t="s">
        <v>767</v>
      </c>
      <c r="AP236" s="79" t="s">
        <v>176</v>
      </c>
      <c r="AQ236" s="79">
        <v>0</v>
      </c>
      <c r="AR236" s="79">
        <v>0</v>
      </c>
      <c r="AS236" s="79"/>
      <c r="AT236" s="79"/>
      <c r="AU236" s="79"/>
      <c r="AV236" s="79"/>
      <c r="AW236" s="79"/>
      <c r="AX236" s="79"/>
      <c r="AY236" s="79"/>
      <c r="AZ236" s="79"/>
      <c r="BA236">
        <v>8</v>
      </c>
      <c r="BB236" s="78" t="str">
        <f>REPLACE(INDEX(GroupVertices[Group],MATCH(Edges[[#This Row],[Vertex 1]],GroupVertices[Vertex],0)),1,1,"")</f>
        <v>2</v>
      </c>
      <c r="BC236" s="78" t="str">
        <f>REPLACE(INDEX(GroupVertices[Group],MATCH(Edges[[#This Row],[Vertex 2]],GroupVertices[Vertex],0)),1,1,"")</f>
        <v>5</v>
      </c>
      <c r="BD236" s="48">
        <v>0</v>
      </c>
      <c r="BE236" s="49">
        <v>0</v>
      </c>
      <c r="BF236" s="48">
        <v>0</v>
      </c>
      <c r="BG236" s="49">
        <v>0</v>
      </c>
      <c r="BH236" s="48">
        <v>0</v>
      </c>
      <c r="BI236" s="49">
        <v>0</v>
      </c>
      <c r="BJ236" s="48">
        <v>12</v>
      </c>
      <c r="BK236" s="49">
        <v>100</v>
      </c>
      <c r="BL236" s="48">
        <v>12</v>
      </c>
    </row>
    <row r="237" spans="1:64" ht="15">
      <c r="A237" s="64" t="s">
        <v>241</v>
      </c>
      <c r="B237" s="64" t="s">
        <v>226</v>
      </c>
      <c r="C237" s="65" t="s">
        <v>1799</v>
      </c>
      <c r="D237" s="66">
        <v>10</v>
      </c>
      <c r="E237" s="67" t="s">
        <v>136</v>
      </c>
      <c r="F237" s="68">
        <v>19.866666666666667</v>
      </c>
      <c r="G237" s="65"/>
      <c r="H237" s="69"/>
      <c r="I237" s="70"/>
      <c r="J237" s="70"/>
      <c r="K237" s="34" t="s">
        <v>66</v>
      </c>
      <c r="L237" s="77">
        <v>237</v>
      </c>
      <c r="M237" s="77"/>
      <c r="N237" s="72"/>
      <c r="O237" s="79" t="s">
        <v>266</v>
      </c>
      <c r="P237" s="81">
        <v>43515.25134259259</v>
      </c>
      <c r="Q237" s="79" t="s">
        <v>371</v>
      </c>
      <c r="R237" s="79"/>
      <c r="S237" s="79"/>
      <c r="T237" s="79" t="s">
        <v>391</v>
      </c>
      <c r="U237" s="79"/>
      <c r="V237" s="82" t="s">
        <v>472</v>
      </c>
      <c r="W237" s="81">
        <v>43515.25134259259</v>
      </c>
      <c r="X237" s="82" t="s">
        <v>622</v>
      </c>
      <c r="Y237" s="79"/>
      <c r="Z237" s="79"/>
      <c r="AA237" s="85" t="s">
        <v>777</v>
      </c>
      <c r="AB237" s="79"/>
      <c r="AC237" s="79" t="b">
        <v>0</v>
      </c>
      <c r="AD237" s="79">
        <v>0</v>
      </c>
      <c r="AE237" s="85" t="s">
        <v>793</v>
      </c>
      <c r="AF237" s="79" t="b">
        <v>0</v>
      </c>
      <c r="AG237" s="79" t="s">
        <v>803</v>
      </c>
      <c r="AH237" s="79"/>
      <c r="AI237" s="85" t="s">
        <v>793</v>
      </c>
      <c r="AJ237" s="79" t="b">
        <v>0</v>
      </c>
      <c r="AK237" s="79">
        <v>2</v>
      </c>
      <c r="AL237" s="85" t="s">
        <v>771</v>
      </c>
      <c r="AM237" s="79" t="s">
        <v>813</v>
      </c>
      <c r="AN237" s="79" t="b">
        <v>0</v>
      </c>
      <c r="AO237" s="85" t="s">
        <v>771</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2</v>
      </c>
      <c r="BC237" s="78" t="str">
        <f>REPLACE(INDEX(GroupVertices[Group],MATCH(Edges[[#This Row],[Vertex 2]],GroupVertices[Vertex],0)),1,1,"")</f>
        <v>5</v>
      </c>
      <c r="BD237" s="48">
        <v>0</v>
      </c>
      <c r="BE237" s="49">
        <v>0</v>
      </c>
      <c r="BF237" s="48">
        <v>0</v>
      </c>
      <c r="BG237" s="49">
        <v>0</v>
      </c>
      <c r="BH237" s="48">
        <v>0</v>
      </c>
      <c r="BI237" s="49">
        <v>0</v>
      </c>
      <c r="BJ237" s="48">
        <v>15</v>
      </c>
      <c r="BK237" s="49">
        <v>100</v>
      </c>
      <c r="BL237" s="48">
        <v>15</v>
      </c>
    </row>
    <row r="238" spans="1:64" ht="15">
      <c r="A238" s="64" t="s">
        <v>241</v>
      </c>
      <c r="B238" s="64" t="s">
        <v>226</v>
      </c>
      <c r="C238" s="65" t="s">
        <v>1799</v>
      </c>
      <c r="D238" s="66">
        <v>10</v>
      </c>
      <c r="E238" s="67" t="s">
        <v>136</v>
      </c>
      <c r="F238" s="68">
        <v>19.866666666666667</v>
      </c>
      <c r="G238" s="65"/>
      <c r="H238" s="69"/>
      <c r="I238" s="70"/>
      <c r="J238" s="70"/>
      <c r="K238" s="34" t="s">
        <v>66</v>
      </c>
      <c r="L238" s="77">
        <v>238</v>
      </c>
      <c r="M238" s="77"/>
      <c r="N238" s="72"/>
      <c r="O238" s="79" t="s">
        <v>266</v>
      </c>
      <c r="P238" s="81">
        <v>43515.25460648148</v>
      </c>
      <c r="Q238" s="79" t="s">
        <v>372</v>
      </c>
      <c r="R238" s="79"/>
      <c r="S238" s="79"/>
      <c r="T238" s="79" t="s">
        <v>391</v>
      </c>
      <c r="U238" s="79"/>
      <c r="V238" s="82" t="s">
        <v>472</v>
      </c>
      <c r="W238" s="81">
        <v>43515.25460648148</v>
      </c>
      <c r="X238" s="82" t="s">
        <v>623</v>
      </c>
      <c r="Y238" s="79"/>
      <c r="Z238" s="79"/>
      <c r="AA238" s="85" t="s">
        <v>778</v>
      </c>
      <c r="AB238" s="79"/>
      <c r="AC238" s="79" t="b">
        <v>0</v>
      </c>
      <c r="AD238" s="79">
        <v>0</v>
      </c>
      <c r="AE238" s="85" t="s">
        <v>793</v>
      </c>
      <c r="AF238" s="79" t="b">
        <v>0</v>
      </c>
      <c r="AG238" s="79" t="s">
        <v>803</v>
      </c>
      <c r="AH238" s="79"/>
      <c r="AI238" s="85" t="s">
        <v>793</v>
      </c>
      <c r="AJ238" s="79" t="b">
        <v>0</v>
      </c>
      <c r="AK238" s="79">
        <v>2</v>
      </c>
      <c r="AL238" s="85" t="s">
        <v>772</v>
      </c>
      <c r="AM238" s="79" t="s">
        <v>813</v>
      </c>
      <c r="AN238" s="79" t="b">
        <v>0</v>
      </c>
      <c r="AO238" s="85" t="s">
        <v>772</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2</v>
      </c>
      <c r="BC238" s="78" t="str">
        <f>REPLACE(INDEX(GroupVertices[Group],MATCH(Edges[[#This Row],[Vertex 2]],GroupVertices[Vertex],0)),1,1,"")</f>
        <v>5</v>
      </c>
      <c r="BD238" s="48">
        <v>1</v>
      </c>
      <c r="BE238" s="49">
        <v>4.761904761904762</v>
      </c>
      <c r="BF238" s="48">
        <v>1</v>
      </c>
      <c r="BG238" s="49">
        <v>4.761904761904762</v>
      </c>
      <c r="BH238" s="48">
        <v>0</v>
      </c>
      <c r="BI238" s="49">
        <v>0</v>
      </c>
      <c r="BJ238" s="48">
        <v>19</v>
      </c>
      <c r="BK238" s="49">
        <v>90.47619047619048</v>
      </c>
      <c r="BL238" s="48">
        <v>21</v>
      </c>
    </row>
    <row r="239" spans="1:64" ht="15">
      <c r="A239" s="64" t="s">
        <v>249</v>
      </c>
      <c r="B239" s="64" t="s">
        <v>226</v>
      </c>
      <c r="C239" s="65" t="s">
        <v>1800</v>
      </c>
      <c r="D239" s="66">
        <v>8</v>
      </c>
      <c r="E239" s="67" t="s">
        <v>136</v>
      </c>
      <c r="F239" s="68">
        <v>23.333333333333336</v>
      </c>
      <c r="G239" s="65"/>
      <c r="H239" s="69"/>
      <c r="I239" s="70"/>
      <c r="J239" s="70"/>
      <c r="K239" s="34" t="s">
        <v>66</v>
      </c>
      <c r="L239" s="77">
        <v>239</v>
      </c>
      <c r="M239" s="77"/>
      <c r="N239" s="72"/>
      <c r="O239" s="79" t="s">
        <v>266</v>
      </c>
      <c r="P239" s="81">
        <v>43513.99542824074</v>
      </c>
      <c r="Q239" s="79" t="s">
        <v>370</v>
      </c>
      <c r="R239" s="79"/>
      <c r="S239" s="79"/>
      <c r="T239" s="79" t="s">
        <v>391</v>
      </c>
      <c r="U239" s="82" t="s">
        <v>457</v>
      </c>
      <c r="V239" s="82" t="s">
        <v>457</v>
      </c>
      <c r="W239" s="81">
        <v>43513.99542824074</v>
      </c>
      <c r="X239" s="82" t="s">
        <v>624</v>
      </c>
      <c r="Y239" s="79"/>
      <c r="Z239" s="79"/>
      <c r="AA239" s="85" t="s">
        <v>779</v>
      </c>
      <c r="AB239" s="79"/>
      <c r="AC239" s="79" t="b">
        <v>0</v>
      </c>
      <c r="AD239" s="79">
        <v>0</v>
      </c>
      <c r="AE239" s="85" t="s">
        <v>793</v>
      </c>
      <c r="AF239" s="79" t="b">
        <v>0</v>
      </c>
      <c r="AG239" s="79" t="s">
        <v>803</v>
      </c>
      <c r="AH239" s="79"/>
      <c r="AI239" s="85" t="s">
        <v>793</v>
      </c>
      <c r="AJ239" s="79" t="b">
        <v>0</v>
      </c>
      <c r="AK239" s="79">
        <v>2</v>
      </c>
      <c r="AL239" s="85" t="s">
        <v>767</v>
      </c>
      <c r="AM239" s="79" t="s">
        <v>813</v>
      </c>
      <c r="AN239" s="79" t="b">
        <v>0</v>
      </c>
      <c r="AO239" s="85" t="s">
        <v>767</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1</v>
      </c>
      <c r="BC239" s="78" t="str">
        <f>REPLACE(INDEX(GroupVertices[Group],MATCH(Edges[[#This Row],[Vertex 2]],GroupVertices[Vertex],0)),1,1,"")</f>
        <v>5</v>
      </c>
      <c r="BD239" s="48">
        <v>0</v>
      </c>
      <c r="BE239" s="49">
        <v>0</v>
      </c>
      <c r="BF239" s="48">
        <v>0</v>
      </c>
      <c r="BG239" s="49">
        <v>0</v>
      </c>
      <c r="BH239" s="48">
        <v>0</v>
      </c>
      <c r="BI239" s="49">
        <v>0</v>
      </c>
      <c r="BJ239" s="48">
        <v>12</v>
      </c>
      <c r="BK239" s="49">
        <v>100</v>
      </c>
      <c r="BL239" s="48">
        <v>12</v>
      </c>
    </row>
    <row r="240" spans="1:64" ht="15">
      <c r="A240" s="64" t="s">
        <v>249</v>
      </c>
      <c r="B240" s="64" t="s">
        <v>226</v>
      </c>
      <c r="C240" s="65" t="s">
        <v>1800</v>
      </c>
      <c r="D240" s="66">
        <v>8</v>
      </c>
      <c r="E240" s="67" t="s">
        <v>136</v>
      </c>
      <c r="F240" s="68">
        <v>23.333333333333336</v>
      </c>
      <c r="G240" s="65"/>
      <c r="H240" s="69"/>
      <c r="I240" s="70"/>
      <c r="J240" s="70"/>
      <c r="K240" s="34" t="s">
        <v>66</v>
      </c>
      <c r="L240" s="77">
        <v>240</v>
      </c>
      <c r="M240" s="77"/>
      <c r="N240" s="72"/>
      <c r="O240" s="79" t="s">
        <v>266</v>
      </c>
      <c r="P240" s="81">
        <v>43514.37666666666</v>
      </c>
      <c r="Q240" s="79" t="s">
        <v>373</v>
      </c>
      <c r="R240" s="82" t="s">
        <v>386</v>
      </c>
      <c r="S240" s="79" t="s">
        <v>389</v>
      </c>
      <c r="T240" s="79" t="s">
        <v>391</v>
      </c>
      <c r="U240" s="79"/>
      <c r="V240" s="82" t="s">
        <v>478</v>
      </c>
      <c r="W240" s="81">
        <v>43514.37666666666</v>
      </c>
      <c r="X240" s="82" t="s">
        <v>625</v>
      </c>
      <c r="Y240" s="79"/>
      <c r="Z240" s="79"/>
      <c r="AA240" s="85" t="s">
        <v>780</v>
      </c>
      <c r="AB240" s="79"/>
      <c r="AC240" s="79" t="b">
        <v>0</v>
      </c>
      <c r="AD240" s="79">
        <v>0</v>
      </c>
      <c r="AE240" s="85" t="s">
        <v>793</v>
      </c>
      <c r="AF240" s="79" t="b">
        <v>1</v>
      </c>
      <c r="AG240" s="79" t="s">
        <v>803</v>
      </c>
      <c r="AH240" s="79"/>
      <c r="AI240" s="85" t="s">
        <v>809</v>
      </c>
      <c r="AJ240" s="79" t="b">
        <v>0</v>
      </c>
      <c r="AK240" s="79">
        <v>1</v>
      </c>
      <c r="AL240" s="85" t="s">
        <v>765</v>
      </c>
      <c r="AM240" s="79" t="s">
        <v>813</v>
      </c>
      <c r="AN240" s="79" t="b">
        <v>0</v>
      </c>
      <c r="AO240" s="85" t="s">
        <v>765</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1</v>
      </c>
      <c r="BC240" s="78" t="str">
        <f>REPLACE(INDEX(GroupVertices[Group],MATCH(Edges[[#This Row],[Vertex 2]],GroupVertices[Vertex],0)),1,1,"")</f>
        <v>5</v>
      </c>
      <c r="BD240" s="48">
        <v>1</v>
      </c>
      <c r="BE240" s="49">
        <v>8.333333333333334</v>
      </c>
      <c r="BF240" s="48">
        <v>0</v>
      </c>
      <c r="BG240" s="49">
        <v>0</v>
      </c>
      <c r="BH240" s="48">
        <v>0</v>
      </c>
      <c r="BI240" s="49">
        <v>0</v>
      </c>
      <c r="BJ240" s="48">
        <v>11</v>
      </c>
      <c r="BK240" s="49">
        <v>91.66666666666667</v>
      </c>
      <c r="BL240" s="48">
        <v>12</v>
      </c>
    </row>
    <row r="241" spans="1:64" ht="15">
      <c r="A241" s="64" t="s">
        <v>249</v>
      </c>
      <c r="B241" s="64" t="s">
        <v>226</v>
      </c>
      <c r="C241" s="65" t="s">
        <v>1800</v>
      </c>
      <c r="D241" s="66">
        <v>8</v>
      </c>
      <c r="E241" s="67" t="s">
        <v>136</v>
      </c>
      <c r="F241" s="68">
        <v>23.333333333333336</v>
      </c>
      <c r="G241" s="65"/>
      <c r="H241" s="69"/>
      <c r="I241" s="70"/>
      <c r="J241" s="70"/>
      <c r="K241" s="34" t="s">
        <v>66</v>
      </c>
      <c r="L241" s="77">
        <v>241</v>
      </c>
      <c r="M241" s="77"/>
      <c r="N241" s="72"/>
      <c r="O241" s="79" t="s">
        <v>266</v>
      </c>
      <c r="P241" s="81">
        <v>43515.02758101852</v>
      </c>
      <c r="Q241" s="79" t="s">
        <v>355</v>
      </c>
      <c r="R241" s="79"/>
      <c r="S241" s="79"/>
      <c r="T241" s="79" t="s">
        <v>391</v>
      </c>
      <c r="U241" s="82" t="s">
        <v>454</v>
      </c>
      <c r="V241" s="82" t="s">
        <v>454</v>
      </c>
      <c r="W241" s="81">
        <v>43515.02758101852</v>
      </c>
      <c r="X241" s="82" t="s">
        <v>605</v>
      </c>
      <c r="Y241" s="79"/>
      <c r="Z241" s="79"/>
      <c r="AA241" s="85" t="s">
        <v>760</v>
      </c>
      <c r="AB241" s="79"/>
      <c r="AC241" s="79" t="b">
        <v>0</v>
      </c>
      <c r="AD241" s="79">
        <v>0</v>
      </c>
      <c r="AE241" s="85" t="s">
        <v>793</v>
      </c>
      <c r="AF241" s="79" t="b">
        <v>0</v>
      </c>
      <c r="AG241" s="79" t="s">
        <v>803</v>
      </c>
      <c r="AH241" s="79"/>
      <c r="AI241" s="85" t="s">
        <v>793</v>
      </c>
      <c r="AJ241" s="79" t="b">
        <v>0</v>
      </c>
      <c r="AK241" s="79">
        <v>2</v>
      </c>
      <c r="AL241" s="85" t="s">
        <v>758</v>
      </c>
      <c r="AM241" s="79" t="s">
        <v>813</v>
      </c>
      <c r="AN241" s="79" t="b">
        <v>0</v>
      </c>
      <c r="AO241" s="85" t="s">
        <v>758</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v>
      </c>
      <c r="BC241" s="78" t="str">
        <f>REPLACE(INDEX(GroupVertices[Group],MATCH(Edges[[#This Row],[Vertex 2]],GroupVertices[Vertex],0)),1,1,"")</f>
        <v>5</v>
      </c>
      <c r="BD241" s="48">
        <v>0</v>
      </c>
      <c r="BE241" s="49">
        <v>0</v>
      </c>
      <c r="BF241" s="48">
        <v>0</v>
      </c>
      <c r="BG241" s="49">
        <v>0</v>
      </c>
      <c r="BH241" s="48">
        <v>0</v>
      </c>
      <c r="BI241" s="49">
        <v>0</v>
      </c>
      <c r="BJ241" s="48">
        <v>16</v>
      </c>
      <c r="BK241" s="49">
        <v>100</v>
      </c>
      <c r="BL241" s="48">
        <v>16</v>
      </c>
    </row>
    <row r="242" spans="1:64" ht="15">
      <c r="A242" s="64" t="s">
        <v>249</v>
      </c>
      <c r="B242" s="64" t="s">
        <v>226</v>
      </c>
      <c r="C242" s="65" t="s">
        <v>1800</v>
      </c>
      <c r="D242" s="66">
        <v>8</v>
      </c>
      <c r="E242" s="67" t="s">
        <v>136</v>
      </c>
      <c r="F242" s="68">
        <v>23.333333333333336</v>
      </c>
      <c r="G242" s="65"/>
      <c r="H242" s="69"/>
      <c r="I242" s="70"/>
      <c r="J242" s="70"/>
      <c r="K242" s="34" t="s">
        <v>66</v>
      </c>
      <c r="L242" s="77">
        <v>242</v>
      </c>
      <c r="M242" s="77"/>
      <c r="N242" s="72"/>
      <c r="O242" s="79" t="s">
        <v>266</v>
      </c>
      <c r="P242" s="81">
        <v>43515.08310185185</v>
      </c>
      <c r="Q242" s="79" t="s">
        <v>371</v>
      </c>
      <c r="R242" s="79"/>
      <c r="S242" s="79"/>
      <c r="T242" s="79" t="s">
        <v>391</v>
      </c>
      <c r="U242" s="79"/>
      <c r="V242" s="82" t="s">
        <v>478</v>
      </c>
      <c r="W242" s="81">
        <v>43515.08310185185</v>
      </c>
      <c r="X242" s="82" t="s">
        <v>626</v>
      </c>
      <c r="Y242" s="79"/>
      <c r="Z242" s="79"/>
      <c r="AA242" s="85" t="s">
        <v>781</v>
      </c>
      <c r="AB242" s="79"/>
      <c r="AC242" s="79" t="b">
        <v>0</v>
      </c>
      <c r="AD242" s="79">
        <v>0</v>
      </c>
      <c r="AE242" s="85" t="s">
        <v>793</v>
      </c>
      <c r="AF242" s="79" t="b">
        <v>0</v>
      </c>
      <c r="AG242" s="79" t="s">
        <v>803</v>
      </c>
      <c r="AH242" s="79"/>
      <c r="AI242" s="85" t="s">
        <v>793</v>
      </c>
      <c r="AJ242" s="79" t="b">
        <v>0</v>
      </c>
      <c r="AK242" s="79">
        <v>2</v>
      </c>
      <c r="AL242" s="85" t="s">
        <v>771</v>
      </c>
      <c r="AM242" s="79" t="s">
        <v>813</v>
      </c>
      <c r="AN242" s="79" t="b">
        <v>0</v>
      </c>
      <c r="AO242" s="85" t="s">
        <v>771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v>
      </c>
      <c r="BC242" s="78" t="str">
        <f>REPLACE(INDEX(GroupVertices[Group],MATCH(Edges[[#This Row],[Vertex 2]],GroupVertices[Vertex],0)),1,1,"")</f>
        <v>5</v>
      </c>
      <c r="BD242" s="48">
        <v>0</v>
      </c>
      <c r="BE242" s="49">
        <v>0</v>
      </c>
      <c r="BF242" s="48">
        <v>0</v>
      </c>
      <c r="BG242" s="49">
        <v>0</v>
      </c>
      <c r="BH242" s="48">
        <v>0</v>
      </c>
      <c r="BI242" s="49">
        <v>0</v>
      </c>
      <c r="BJ242" s="48">
        <v>15</v>
      </c>
      <c r="BK242" s="49">
        <v>100</v>
      </c>
      <c r="BL242" s="48">
        <v>15</v>
      </c>
    </row>
    <row r="243" spans="1:64" ht="15">
      <c r="A243" s="64" t="s">
        <v>249</v>
      </c>
      <c r="B243" s="64" t="s">
        <v>226</v>
      </c>
      <c r="C243" s="65" t="s">
        <v>1800</v>
      </c>
      <c r="D243" s="66">
        <v>8</v>
      </c>
      <c r="E243" s="67" t="s">
        <v>136</v>
      </c>
      <c r="F243" s="68">
        <v>23.333333333333336</v>
      </c>
      <c r="G243" s="65"/>
      <c r="H243" s="69"/>
      <c r="I243" s="70"/>
      <c r="J243" s="70"/>
      <c r="K243" s="34" t="s">
        <v>66</v>
      </c>
      <c r="L243" s="77">
        <v>243</v>
      </c>
      <c r="M243" s="77"/>
      <c r="N243" s="72"/>
      <c r="O243" s="79" t="s">
        <v>266</v>
      </c>
      <c r="P243" s="81">
        <v>43515.13946759259</v>
      </c>
      <c r="Q243" s="79" t="s">
        <v>372</v>
      </c>
      <c r="R243" s="79"/>
      <c r="S243" s="79"/>
      <c r="T243" s="79" t="s">
        <v>391</v>
      </c>
      <c r="U243" s="79"/>
      <c r="V243" s="82" t="s">
        <v>478</v>
      </c>
      <c r="W243" s="81">
        <v>43515.13946759259</v>
      </c>
      <c r="X243" s="82" t="s">
        <v>627</v>
      </c>
      <c r="Y243" s="79"/>
      <c r="Z243" s="79"/>
      <c r="AA243" s="85" t="s">
        <v>782</v>
      </c>
      <c r="AB243" s="79"/>
      <c r="AC243" s="79" t="b">
        <v>0</v>
      </c>
      <c r="AD243" s="79">
        <v>0</v>
      </c>
      <c r="AE243" s="85" t="s">
        <v>793</v>
      </c>
      <c r="AF243" s="79" t="b">
        <v>0</v>
      </c>
      <c r="AG243" s="79" t="s">
        <v>803</v>
      </c>
      <c r="AH243" s="79"/>
      <c r="AI243" s="85" t="s">
        <v>793</v>
      </c>
      <c r="AJ243" s="79" t="b">
        <v>0</v>
      </c>
      <c r="AK243" s="79">
        <v>2</v>
      </c>
      <c r="AL243" s="85" t="s">
        <v>772</v>
      </c>
      <c r="AM243" s="79" t="s">
        <v>813</v>
      </c>
      <c r="AN243" s="79" t="b">
        <v>0</v>
      </c>
      <c r="AO243" s="85" t="s">
        <v>772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v>
      </c>
      <c r="BC243" s="78" t="str">
        <f>REPLACE(INDEX(GroupVertices[Group],MATCH(Edges[[#This Row],[Vertex 2]],GroupVertices[Vertex],0)),1,1,"")</f>
        <v>5</v>
      </c>
      <c r="BD243" s="48">
        <v>1</v>
      </c>
      <c r="BE243" s="49">
        <v>4.761904761904762</v>
      </c>
      <c r="BF243" s="48">
        <v>1</v>
      </c>
      <c r="BG243" s="49">
        <v>4.761904761904762</v>
      </c>
      <c r="BH243" s="48">
        <v>0</v>
      </c>
      <c r="BI243" s="49">
        <v>0</v>
      </c>
      <c r="BJ243" s="48">
        <v>19</v>
      </c>
      <c r="BK243" s="49">
        <v>90.47619047619048</v>
      </c>
      <c r="BL243" s="48">
        <v>21</v>
      </c>
    </row>
    <row r="244" spans="1:64" ht="15">
      <c r="A244" s="64" t="s">
        <v>249</v>
      </c>
      <c r="B244" s="64" t="s">
        <v>226</v>
      </c>
      <c r="C244" s="65" t="s">
        <v>1800</v>
      </c>
      <c r="D244" s="66">
        <v>8</v>
      </c>
      <c r="E244" s="67" t="s">
        <v>136</v>
      </c>
      <c r="F244" s="68">
        <v>23.333333333333336</v>
      </c>
      <c r="G244" s="65"/>
      <c r="H244" s="69"/>
      <c r="I244" s="70"/>
      <c r="J244" s="70"/>
      <c r="K244" s="34" t="s">
        <v>66</v>
      </c>
      <c r="L244" s="77">
        <v>244</v>
      </c>
      <c r="M244" s="77"/>
      <c r="N244" s="72"/>
      <c r="O244" s="79" t="s">
        <v>266</v>
      </c>
      <c r="P244" s="81">
        <v>43515.35377314815</v>
      </c>
      <c r="Q244" s="79" t="s">
        <v>340</v>
      </c>
      <c r="R244" s="79"/>
      <c r="S244" s="79"/>
      <c r="T244" s="79" t="s">
        <v>391</v>
      </c>
      <c r="U244" s="82" t="s">
        <v>448</v>
      </c>
      <c r="V244" s="82" t="s">
        <v>448</v>
      </c>
      <c r="W244" s="81">
        <v>43515.35377314815</v>
      </c>
      <c r="X244" s="82" t="s">
        <v>628</v>
      </c>
      <c r="Y244" s="79"/>
      <c r="Z244" s="79"/>
      <c r="AA244" s="85" t="s">
        <v>783</v>
      </c>
      <c r="AB244" s="79"/>
      <c r="AC244" s="79" t="b">
        <v>0</v>
      </c>
      <c r="AD244" s="79">
        <v>0</v>
      </c>
      <c r="AE244" s="85" t="s">
        <v>793</v>
      </c>
      <c r="AF244" s="79" t="b">
        <v>0</v>
      </c>
      <c r="AG244" s="79" t="s">
        <v>803</v>
      </c>
      <c r="AH244" s="79"/>
      <c r="AI244" s="85" t="s">
        <v>793</v>
      </c>
      <c r="AJ244" s="79" t="b">
        <v>0</v>
      </c>
      <c r="AK244" s="79">
        <v>3</v>
      </c>
      <c r="AL244" s="85" t="s">
        <v>770</v>
      </c>
      <c r="AM244" s="79" t="s">
        <v>813</v>
      </c>
      <c r="AN244" s="79" t="b">
        <v>0</v>
      </c>
      <c r="AO244" s="85" t="s">
        <v>770</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1</v>
      </c>
      <c r="BC244" s="78" t="str">
        <f>REPLACE(INDEX(GroupVertices[Group],MATCH(Edges[[#This Row],[Vertex 2]],GroupVertices[Vertex],0)),1,1,"")</f>
        <v>5</v>
      </c>
      <c r="BD244" s="48">
        <v>0</v>
      </c>
      <c r="BE244" s="49">
        <v>0</v>
      </c>
      <c r="BF244" s="48">
        <v>0</v>
      </c>
      <c r="BG244" s="49">
        <v>0</v>
      </c>
      <c r="BH244" s="48">
        <v>0</v>
      </c>
      <c r="BI244" s="49">
        <v>0</v>
      </c>
      <c r="BJ244" s="48">
        <v>9</v>
      </c>
      <c r="BK244" s="49">
        <v>100</v>
      </c>
      <c r="BL244" s="48">
        <v>9</v>
      </c>
    </row>
    <row r="245" spans="1:64" ht="15">
      <c r="A245" s="64" t="s">
        <v>241</v>
      </c>
      <c r="B245" s="64" t="s">
        <v>256</v>
      </c>
      <c r="C245" s="65" t="s">
        <v>1802</v>
      </c>
      <c r="D245" s="66">
        <v>10</v>
      </c>
      <c r="E245" s="67" t="s">
        <v>136</v>
      </c>
      <c r="F245" s="68">
        <v>6</v>
      </c>
      <c r="G245" s="65"/>
      <c r="H245" s="69"/>
      <c r="I245" s="70"/>
      <c r="J245" s="70"/>
      <c r="K245" s="34" t="s">
        <v>65</v>
      </c>
      <c r="L245" s="77">
        <v>245</v>
      </c>
      <c r="M245" s="77"/>
      <c r="N245" s="72"/>
      <c r="O245" s="79" t="s">
        <v>266</v>
      </c>
      <c r="P245" s="81">
        <v>43514.82938657407</v>
      </c>
      <c r="Q245" s="79" t="s">
        <v>347</v>
      </c>
      <c r="R245" s="79"/>
      <c r="S245" s="79"/>
      <c r="T245" s="79" t="s">
        <v>391</v>
      </c>
      <c r="U245" s="82" t="s">
        <v>451</v>
      </c>
      <c r="V245" s="82" t="s">
        <v>451</v>
      </c>
      <c r="W245" s="81">
        <v>43514.82938657407</v>
      </c>
      <c r="X245" s="82" t="s">
        <v>591</v>
      </c>
      <c r="Y245" s="79"/>
      <c r="Z245" s="79"/>
      <c r="AA245" s="85" t="s">
        <v>746</v>
      </c>
      <c r="AB245" s="79"/>
      <c r="AC245" s="79" t="b">
        <v>0</v>
      </c>
      <c r="AD245" s="79">
        <v>5</v>
      </c>
      <c r="AE245" s="85" t="s">
        <v>793</v>
      </c>
      <c r="AF245" s="79" t="b">
        <v>0</v>
      </c>
      <c r="AG245" s="79" t="s">
        <v>803</v>
      </c>
      <c r="AH245" s="79"/>
      <c r="AI245" s="85" t="s">
        <v>793</v>
      </c>
      <c r="AJ245" s="79" t="b">
        <v>0</v>
      </c>
      <c r="AK245" s="79">
        <v>1</v>
      </c>
      <c r="AL245" s="85" t="s">
        <v>793</v>
      </c>
      <c r="AM245" s="79" t="s">
        <v>813</v>
      </c>
      <c r="AN245" s="79" t="b">
        <v>0</v>
      </c>
      <c r="AO245" s="85" t="s">
        <v>746</v>
      </c>
      <c r="AP245" s="79" t="s">
        <v>176</v>
      </c>
      <c r="AQ245" s="79">
        <v>0</v>
      </c>
      <c r="AR245" s="79">
        <v>0</v>
      </c>
      <c r="AS245" s="79"/>
      <c r="AT245" s="79"/>
      <c r="AU245" s="79"/>
      <c r="AV245" s="79"/>
      <c r="AW245" s="79"/>
      <c r="AX245" s="79"/>
      <c r="AY245" s="79"/>
      <c r="AZ245" s="79"/>
      <c r="BA245">
        <v>16</v>
      </c>
      <c r="BB245" s="78" t="str">
        <f>REPLACE(INDEX(GroupVertices[Group],MATCH(Edges[[#This Row],[Vertex 1]],GroupVertices[Vertex],0)),1,1,"")</f>
        <v>2</v>
      </c>
      <c r="BC245" s="78" t="str">
        <f>REPLACE(INDEX(GroupVertices[Group],MATCH(Edges[[#This Row],[Vertex 2]],GroupVertices[Vertex],0)),1,1,"")</f>
        <v>3</v>
      </c>
      <c r="BD245" s="48">
        <v>0</v>
      </c>
      <c r="BE245" s="49">
        <v>0</v>
      </c>
      <c r="BF245" s="48">
        <v>0</v>
      </c>
      <c r="BG245" s="49">
        <v>0</v>
      </c>
      <c r="BH245" s="48">
        <v>0</v>
      </c>
      <c r="BI245" s="49">
        <v>0</v>
      </c>
      <c r="BJ245" s="48">
        <v>10</v>
      </c>
      <c r="BK245" s="49">
        <v>100</v>
      </c>
      <c r="BL245" s="48">
        <v>10</v>
      </c>
    </row>
    <row r="246" spans="1:64" ht="15">
      <c r="A246" s="64" t="s">
        <v>241</v>
      </c>
      <c r="B246" s="64" t="s">
        <v>256</v>
      </c>
      <c r="C246" s="65" t="s">
        <v>1802</v>
      </c>
      <c r="D246" s="66">
        <v>10</v>
      </c>
      <c r="E246" s="67" t="s">
        <v>136</v>
      </c>
      <c r="F246" s="68">
        <v>6</v>
      </c>
      <c r="G246" s="65"/>
      <c r="H246" s="69"/>
      <c r="I246" s="70"/>
      <c r="J246" s="70"/>
      <c r="K246" s="34" t="s">
        <v>65</v>
      </c>
      <c r="L246" s="77">
        <v>246</v>
      </c>
      <c r="M246" s="77"/>
      <c r="N246" s="72"/>
      <c r="O246" s="79" t="s">
        <v>266</v>
      </c>
      <c r="P246" s="81">
        <v>43514.834178240744</v>
      </c>
      <c r="Q246" s="79" t="s">
        <v>374</v>
      </c>
      <c r="R246" s="79"/>
      <c r="S246" s="79"/>
      <c r="T246" s="79" t="s">
        <v>391</v>
      </c>
      <c r="U246" s="82" t="s">
        <v>462</v>
      </c>
      <c r="V246" s="82" t="s">
        <v>462</v>
      </c>
      <c r="W246" s="81">
        <v>43514.834178240744</v>
      </c>
      <c r="X246" s="82" t="s">
        <v>629</v>
      </c>
      <c r="Y246" s="79"/>
      <c r="Z246" s="79"/>
      <c r="AA246" s="85" t="s">
        <v>784</v>
      </c>
      <c r="AB246" s="79"/>
      <c r="AC246" s="79" t="b">
        <v>0</v>
      </c>
      <c r="AD246" s="79">
        <v>8</v>
      </c>
      <c r="AE246" s="85" t="s">
        <v>793</v>
      </c>
      <c r="AF246" s="79" t="b">
        <v>0</v>
      </c>
      <c r="AG246" s="79" t="s">
        <v>803</v>
      </c>
      <c r="AH246" s="79"/>
      <c r="AI246" s="85" t="s">
        <v>793</v>
      </c>
      <c r="AJ246" s="79" t="b">
        <v>0</v>
      </c>
      <c r="AK246" s="79">
        <v>1</v>
      </c>
      <c r="AL246" s="85" t="s">
        <v>793</v>
      </c>
      <c r="AM246" s="79" t="s">
        <v>813</v>
      </c>
      <c r="AN246" s="79" t="b">
        <v>0</v>
      </c>
      <c r="AO246" s="85" t="s">
        <v>784</v>
      </c>
      <c r="AP246" s="79" t="s">
        <v>176</v>
      </c>
      <c r="AQ246" s="79">
        <v>0</v>
      </c>
      <c r="AR246" s="79">
        <v>0</v>
      </c>
      <c r="AS246" s="79"/>
      <c r="AT246" s="79"/>
      <c r="AU246" s="79"/>
      <c r="AV246" s="79"/>
      <c r="AW246" s="79"/>
      <c r="AX246" s="79"/>
      <c r="AY246" s="79"/>
      <c r="AZ246" s="79"/>
      <c r="BA246">
        <v>16</v>
      </c>
      <c r="BB246" s="78" t="str">
        <f>REPLACE(INDEX(GroupVertices[Group],MATCH(Edges[[#This Row],[Vertex 1]],GroupVertices[Vertex],0)),1,1,"")</f>
        <v>2</v>
      </c>
      <c r="BC246" s="78" t="str">
        <f>REPLACE(INDEX(GroupVertices[Group],MATCH(Edges[[#This Row],[Vertex 2]],GroupVertices[Vertex],0)),1,1,"")</f>
        <v>3</v>
      </c>
      <c r="BD246" s="48">
        <v>0</v>
      </c>
      <c r="BE246" s="49">
        <v>0</v>
      </c>
      <c r="BF246" s="48">
        <v>0</v>
      </c>
      <c r="BG246" s="49">
        <v>0</v>
      </c>
      <c r="BH246" s="48">
        <v>0</v>
      </c>
      <c r="BI246" s="49">
        <v>0</v>
      </c>
      <c r="BJ246" s="48">
        <v>10</v>
      </c>
      <c r="BK246" s="49">
        <v>100</v>
      </c>
      <c r="BL246" s="48">
        <v>10</v>
      </c>
    </row>
    <row r="247" spans="1:64" ht="15">
      <c r="A247" s="64" t="s">
        <v>241</v>
      </c>
      <c r="B247" s="64" t="s">
        <v>256</v>
      </c>
      <c r="C247" s="65" t="s">
        <v>1802</v>
      </c>
      <c r="D247" s="66">
        <v>10</v>
      </c>
      <c r="E247" s="67" t="s">
        <v>136</v>
      </c>
      <c r="F247" s="68">
        <v>6</v>
      </c>
      <c r="G247" s="65"/>
      <c r="H247" s="69"/>
      <c r="I247" s="70"/>
      <c r="J247" s="70"/>
      <c r="K247" s="34" t="s">
        <v>65</v>
      </c>
      <c r="L247" s="77">
        <v>247</v>
      </c>
      <c r="M247" s="77"/>
      <c r="N247" s="72"/>
      <c r="O247" s="79" t="s">
        <v>266</v>
      </c>
      <c r="P247" s="81">
        <v>43514.85427083333</v>
      </c>
      <c r="Q247" s="79" t="s">
        <v>348</v>
      </c>
      <c r="R247" s="79"/>
      <c r="S247" s="79"/>
      <c r="T247" s="79" t="s">
        <v>391</v>
      </c>
      <c r="U247" s="82" t="s">
        <v>452</v>
      </c>
      <c r="V247" s="82" t="s">
        <v>452</v>
      </c>
      <c r="W247" s="81">
        <v>43514.85427083333</v>
      </c>
      <c r="X247" s="82" t="s">
        <v>592</v>
      </c>
      <c r="Y247" s="79"/>
      <c r="Z247" s="79"/>
      <c r="AA247" s="85" t="s">
        <v>747</v>
      </c>
      <c r="AB247" s="79"/>
      <c r="AC247" s="79" t="b">
        <v>0</v>
      </c>
      <c r="AD247" s="79">
        <v>1</v>
      </c>
      <c r="AE247" s="85" t="s">
        <v>801</v>
      </c>
      <c r="AF247" s="79" t="b">
        <v>0</v>
      </c>
      <c r="AG247" s="79" t="s">
        <v>803</v>
      </c>
      <c r="AH247" s="79"/>
      <c r="AI247" s="85" t="s">
        <v>793</v>
      </c>
      <c r="AJ247" s="79" t="b">
        <v>0</v>
      </c>
      <c r="AK247" s="79">
        <v>1</v>
      </c>
      <c r="AL247" s="85" t="s">
        <v>793</v>
      </c>
      <c r="AM247" s="79" t="s">
        <v>813</v>
      </c>
      <c r="AN247" s="79" t="b">
        <v>0</v>
      </c>
      <c r="AO247" s="85" t="s">
        <v>747</v>
      </c>
      <c r="AP247" s="79" t="s">
        <v>176</v>
      </c>
      <c r="AQ247" s="79">
        <v>0</v>
      </c>
      <c r="AR247" s="79">
        <v>0</v>
      </c>
      <c r="AS247" s="79"/>
      <c r="AT247" s="79"/>
      <c r="AU247" s="79"/>
      <c r="AV247" s="79"/>
      <c r="AW247" s="79"/>
      <c r="AX247" s="79"/>
      <c r="AY247" s="79"/>
      <c r="AZ247" s="79"/>
      <c r="BA247">
        <v>16</v>
      </c>
      <c r="BB247" s="78" t="str">
        <f>REPLACE(INDEX(GroupVertices[Group],MATCH(Edges[[#This Row],[Vertex 1]],GroupVertices[Vertex],0)),1,1,"")</f>
        <v>2</v>
      </c>
      <c r="BC247" s="78" t="str">
        <f>REPLACE(INDEX(GroupVertices[Group],MATCH(Edges[[#This Row],[Vertex 2]],GroupVertices[Vertex],0)),1,1,"")</f>
        <v>3</v>
      </c>
      <c r="BD247" s="48">
        <v>0</v>
      </c>
      <c r="BE247" s="49">
        <v>0</v>
      </c>
      <c r="BF247" s="48">
        <v>0</v>
      </c>
      <c r="BG247" s="49">
        <v>0</v>
      </c>
      <c r="BH247" s="48">
        <v>0</v>
      </c>
      <c r="BI247" s="49">
        <v>0</v>
      </c>
      <c r="BJ247" s="48">
        <v>9</v>
      </c>
      <c r="BK247" s="49">
        <v>100</v>
      </c>
      <c r="BL247" s="48">
        <v>9</v>
      </c>
    </row>
    <row r="248" spans="1:64" ht="15">
      <c r="A248" s="64" t="s">
        <v>241</v>
      </c>
      <c r="B248" s="64" t="s">
        <v>256</v>
      </c>
      <c r="C248" s="65" t="s">
        <v>1802</v>
      </c>
      <c r="D248" s="66">
        <v>10</v>
      </c>
      <c r="E248" s="67" t="s">
        <v>136</v>
      </c>
      <c r="F248" s="68">
        <v>6</v>
      </c>
      <c r="G248" s="65"/>
      <c r="H248" s="69"/>
      <c r="I248" s="70"/>
      <c r="J248" s="70"/>
      <c r="K248" s="34" t="s">
        <v>65</v>
      </c>
      <c r="L248" s="77">
        <v>248</v>
      </c>
      <c r="M248" s="77"/>
      <c r="N248" s="72"/>
      <c r="O248" s="79" t="s">
        <v>266</v>
      </c>
      <c r="P248" s="81">
        <v>43514.946076388886</v>
      </c>
      <c r="Q248" s="79" t="s">
        <v>356</v>
      </c>
      <c r="R248" s="79"/>
      <c r="S248" s="79"/>
      <c r="T248" s="79" t="s">
        <v>391</v>
      </c>
      <c r="U248" s="82" t="s">
        <v>455</v>
      </c>
      <c r="V248" s="82" t="s">
        <v>455</v>
      </c>
      <c r="W248" s="81">
        <v>43514.946076388886</v>
      </c>
      <c r="X248" s="82" t="s">
        <v>606</v>
      </c>
      <c r="Y248" s="79"/>
      <c r="Z248" s="79"/>
      <c r="AA248" s="85" t="s">
        <v>761</v>
      </c>
      <c r="AB248" s="79"/>
      <c r="AC248" s="79" t="b">
        <v>0</v>
      </c>
      <c r="AD248" s="79">
        <v>5</v>
      </c>
      <c r="AE248" s="85" t="s">
        <v>793</v>
      </c>
      <c r="AF248" s="79" t="b">
        <v>0</v>
      </c>
      <c r="AG248" s="79" t="s">
        <v>803</v>
      </c>
      <c r="AH248" s="79"/>
      <c r="AI248" s="85" t="s">
        <v>793</v>
      </c>
      <c r="AJ248" s="79" t="b">
        <v>0</v>
      </c>
      <c r="AK248" s="79">
        <v>1</v>
      </c>
      <c r="AL248" s="85" t="s">
        <v>793</v>
      </c>
      <c r="AM248" s="79" t="s">
        <v>813</v>
      </c>
      <c r="AN248" s="79" t="b">
        <v>0</v>
      </c>
      <c r="AO248" s="85" t="s">
        <v>761</v>
      </c>
      <c r="AP248" s="79" t="s">
        <v>176</v>
      </c>
      <c r="AQ248" s="79">
        <v>0</v>
      </c>
      <c r="AR248" s="79">
        <v>0</v>
      </c>
      <c r="AS248" s="79"/>
      <c r="AT248" s="79"/>
      <c r="AU248" s="79"/>
      <c r="AV248" s="79"/>
      <c r="AW248" s="79"/>
      <c r="AX248" s="79"/>
      <c r="AY248" s="79"/>
      <c r="AZ248" s="79"/>
      <c r="BA248">
        <v>16</v>
      </c>
      <c r="BB248" s="78" t="str">
        <f>REPLACE(INDEX(GroupVertices[Group],MATCH(Edges[[#This Row],[Vertex 1]],GroupVertices[Vertex],0)),1,1,"")</f>
        <v>2</v>
      </c>
      <c r="BC248" s="78" t="str">
        <f>REPLACE(INDEX(GroupVertices[Group],MATCH(Edges[[#This Row],[Vertex 2]],GroupVertices[Vertex],0)),1,1,"")</f>
        <v>3</v>
      </c>
      <c r="BD248" s="48"/>
      <c r="BE248" s="49"/>
      <c r="BF248" s="48"/>
      <c r="BG248" s="49"/>
      <c r="BH248" s="48"/>
      <c r="BI248" s="49"/>
      <c r="BJ248" s="48"/>
      <c r="BK248" s="49"/>
      <c r="BL248" s="48"/>
    </row>
    <row r="249" spans="1:64" ht="15">
      <c r="A249" s="64" t="s">
        <v>241</v>
      </c>
      <c r="B249" s="64" t="s">
        <v>256</v>
      </c>
      <c r="C249" s="65" t="s">
        <v>1802</v>
      </c>
      <c r="D249" s="66">
        <v>10</v>
      </c>
      <c r="E249" s="67" t="s">
        <v>136</v>
      </c>
      <c r="F249" s="68">
        <v>6</v>
      </c>
      <c r="G249" s="65"/>
      <c r="H249" s="69"/>
      <c r="I249" s="70"/>
      <c r="J249" s="70"/>
      <c r="K249" s="34" t="s">
        <v>65</v>
      </c>
      <c r="L249" s="77">
        <v>249</v>
      </c>
      <c r="M249" s="77"/>
      <c r="N249" s="72"/>
      <c r="O249" s="79" t="s">
        <v>266</v>
      </c>
      <c r="P249" s="81">
        <v>43514.99138888889</v>
      </c>
      <c r="Q249" s="79" t="s">
        <v>355</v>
      </c>
      <c r="R249" s="79"/>
      <c r="S249" s="79"/>
      <c r="T249" s="79" t="s">
        <v>391</v>
      </c>
      <c r="U249" s="82" t="s">
        <v>454</v>
      </c>
      <c r="V249" s="82" t="s">
        <v>454</v>
      </c>
      <c r="W249" s="81">
        <v>43514.99138888889</v>
      </c>
      <c r="X249" s="82" t="s">
        <v>604</v>
      </c>
      <c r="Y249" s="79"/>
      <c r="Z249" s="79"/>
      <c r="AA249" s="85" t="s">
        <v>759</v>
      </c>
      <c r="AB249" s="79"/>
      <c r="AC249" s="79" t="b">
        <v>0</v>
      </c>
      <c r="AD249" s="79">
        <v>0</v>
      </c>
      <c r="AE249" s="85" t="s">
        <v>793</v>
      </c>
      <c r="AF249" s="79" t="b">
        <v>0</v>
      </c>
      <c r="AG249" s="79" t="s">
        <v>803</v>
      </c>
      <c r="AH249" s="79"/>
      <c r="AI249" s="85" t="s">
        <v>793</v>
      </c>
      <c r="AJ249" s="79" t="b">
        <v>0</v>
      </c>
      <c r="AK249" s="79">
        <v>2</v>
      </c>
      <c r="AL249" s="85" t="s">
        <v>758</v>
      </c>
      <c r="AM249" s="79" t="s">
        <v>813</v>
      </c>
      <c r="AN249" s="79" t="b">
        <v>0</v>
      </c>
      <c r="AO249" s="85" t="s">
        <v>758</v>
      </c>
      <c r="AP249" s="79" t="s">
        <v>176</v>
      </c>
      <c r="AQ249" s="79">
        <v>0</v>
      </c>
      <c r="AR249" s="79">
        <v>0</v>
      </c>
      <c r="AS249" s="79"/>
      <c r="AT249" s="79"/>
      <c r="AU249" s="79"/>
      <c r="AV249" s="79"/>
      <c r="AW249" s="79"/>
      <c r="AX249" s="79"/>
      <c r="AY249" s="79"/>
      <c r="AZ249" s="79"/>
      <c r="BA249">
        <v>16</v>
      </c>
      <c r="BB249" s="78" t="str">
        <f>REPLACE(INDEX(GroupVertices[Group],MATCH(Edges[[#This Row],[Vertex 1]],GroupVertices[Vertex],0)),1,1,"")</f>
        <v>2</v>
      </c>
      <c r="BC249" s="78" t="str">
        <f>REPLACE(INDEX(GroupVertices[Group],MATCH(Edges[[#This Row],[Vertex 2]],GroupVertices[Vertex],0)),1,1,"")</f>
        <v>3</v>
      </c>
      <c r="BD249" s="48"/>
      <c r="BE249" s="49"/>
      <c r="BF249" s="48"/>
      <c r="BG249" s="49"/>
      <c r="BH249" s="48"/>
      <c r="BI249" s="49"/>
      <c r="BJ249" s="48"/>
      <c r="BK249" s="49"/>
      <c r="BL249" s="48"/>
    </row>
    <row r="250" spans="1:64" ht="15">
      <c r="A250" s="64" t="s">
        <v>241</v>
      </c>
      <c r="B250" s="64" t="s">
        <v>256</v>
      </c>
      <c r="C250" s="65" t="s">
        <v>1802</v>
      </c>
      <c r="D250" s="66">
        <v>10</v>
      </c>
      <c r="E250" s="67" t="s">
        <v>136</v>
      </c>
      <c r="F250" s="68">
        <v>6</v>
      </c>
      <c r="G250" s="65"/>
      <c r="H250" s="69"/>
      <c r="I250" s="70"/>
      <c r="J250" s="70"/>
      <c r="K250" s="34" t="s">
        <v>65</v>
      </c>
      <c r="L250" s="77">
        <v>250</v>
      </c>
      <c r="M250" s="77"/>
      <c r="N250" s="72"/>
      <c r="O250" s="79" t="s">
        <v>266</v>
      </c>
      <c r="P250" s="81">
        <v>43514.99208333333</v>
      </c>
      <c r="Q250" s="79" t="s">
        <v>311</v>
      </c>
      <c r="R250" s="79"/>
      <c r="S250" s="79"/>
      <c r="T250" s="79"/>
      <c r="U250" s="79"/>
      <c r="V250" s="82" t="s">
        <v>472</v>
      </c>
      <c r="W250" s="81">
        <v>43514.99208333333</v>
      </c>
      <c r="X250" s="82" t="s">
        <v>536</v>
      </c>
      <c r="Y250" s="79"/>
      <c r="Z250" s="79"/>
      <c r="AA250" s="85" t="s">
        <v>691</v>
      </c>
      <c r="AB250" s="79"/>
      <c r="AC250" s="79" t="b">
        <v>0</v>
      </c>
      <c r="AD250" s="79">
        <v>0</v>
      </c>
      <c r="AE250" s="85" t="s">
        <v>793</v>
      </c>
      <c r="AF250" s="79" t="b">
        <v>0</v>
      </c>
      <c r="AG250" s="79" t="s">
        <v>803</v>
      </c>
      <c r="AH250" s="79"/>
      <c r="AI250" s="85" t="s">
        <v>793</v>
      </c>
      <c r="AJ250" s="79" t="b">
        <v>0</v>
      </c>
      <c r="AK250" s="79">
        <v>1</v>
      </c>
      <c r="AL250" s="85" t="s">
        <v>661</v>
      </c>
      <c r="AM250" s="79" t="s">
        <v>813</v>
      </c>
      <c r="AN250" s="79" t="b">
        <v>0</v>
      </c>
      <c r="AO250" s="85" t="s">
        <v>661</v>
      </c>
      <c r="AP250" s="79" t="s">
        <v>176</v>
      </c>
      <c r="AQ250" s="79">
        <v>0</v>
      </c>
      <c r="AR250" s="79">
        <v>0</v>
      </c>
      <c r="AS250" s="79"/>
      <c r="AT250" s="79"/>
      <c r="AU250" s="79"/>
      <c r="AV250" s="79"/>
      <c r="AW250" s="79"/>
      <c r="AX250" s="79"/>
      <c r="AY250" s="79"/>
      <c r="AZ250" s="79"/>
      <c r="BA250">
        <v>16</v>
      </c>
      <c r="BB250" s="78" t="str">
        <f>REPLACE(INDEX(GroupVertices[Group],MATCH(Edges[[#This Row],[Vertex 1]],GroupVertices[Vertex],0)),1,1,"")</f>
        <v>2</v>
      </c>
      <c r="BC250" s="78" t="str">
        <f>REPLACE(INDEX(GroupVertices[Group],MATCH(Edges[[#This Row],[Vertex 2]],GroupVertices[Vertex],0)),1,1,"")</f>
        <v>3</v>
      </c>
      <c r="BD250" s="48"/>
      <c r="BE250" s="49"/>
      <c r="BF250" s="48"/>
      <c r="BG250" s="49"/>
      <c r="BH250" s="48"/>
      <c r="BI250" s="49"/>
      <c r="BJ250" s="48"/>
      <c r="BK250" s="49"/>
      <c r="BL250" s="48"/>
    </row>
    <row r="251" spans="1:64" ht="15">
      <c r="A251" s="64" t="s">
        <v>241</v>
      </c>
      <c r="B251" s="64" t="s">
        <v>256</v>
      </c>
      <c r="C251" s="65" t="s">
        <v>1802</v>
      </c>
      <c r="D251" s="66">
        <v>10</v>
      </c>
      <c r="E251" s="67" t="s">
        <v>136</v>
      </c>
      <c r="F251" s="68">
        <v>6</v>
      </c>
      <c r="G251" s="65"/>
      <c r="H251" s="69"/>
      <c r="I251" s="70"/>
      <c r="J251" s="70"/>
      <c r="K251" s="34" t="s">
        <v>65</v>
      </c>
      <c r="L251" s="77">
        <v>251</v>
      </c>
      <c r="M251" s="77"/>
      <c r="N251" s="72"/>
      <c r="O251" s="79" t="s">
        <v>266</v>
      </c>
      <c r="P251" s="81">
        <v>43514.99275462963</v>
      </c>
      <c r="Q251" s="79" t="s">
        <v>340</v>
      </c>
      <c r="R251" s="79"/>
      <c r="S251" s="79"/>
      <c r="T251" s="79" t="s">
        <v>391</v>
      </c>
      <c r="U251" s="82" t="s">
        <v>448</v>
      </c>
      <c r="V251" s="82" t="s">
        <v>448</v>
      </c>
      <c r="W251" s="81">
        <v>43514.99275462963</v>
      </c>
      <c r="X251" s="82" t="s">
        <v>618</v>
      </c>
      <c r="Y251" s="79"/>
      <c r="Z251" s="79"/>
      <c r="AA251" s="85" t="s">
        <v>773</v>
      </c>
      <c r="AB251" s="79"/>
      <c r="AC251" s="79" t="b">
        <v>0</v>
      </c>
      <c r="AD251" s="79">
        <v>0</v>
      </c>
      <c r="AE251" s="85" t="s">
        <v>793</v>
      </c>
      <c r="AF251" s="79" t="b">
        <v>0</v>
      </c>
      <c r="AG251" s="79" t="s">
        <v>803</v>
      </c>
      <c r="AH251" s="79"/>
      <c r="AI251" s="85" t="s">
        <v>793</v>
      </c>
      <c r="AJ251" s="79" t="b">
        <v>0</v>
      </c>
      <c r="AK251" s="79">
        <v>3</v>
      </c>
      <c r="AL251" s="85" t="s">
        <v>770</v>
      </c>
      <c r="AM251" s="79" t="s">
        <v>813</v>
      </c>
      <c r="AN251" s="79" t="b">
        <v>0</v>
      </c>
      <c r="AO251" s="85" t="s">
        <v>770</v>
      </c>
      <c r="AP251" s="79" t="s">
        <v>176</v>
      </c>
      <c r="AQ251" s="79">
        <v>0</v>
      </c>
      <c r="AR251" s="79">
        <v>0</v>
      </c>
      <c r="AS251" s="79"/>
      <c r="AT251" s="79"/>
      <c r="AU251" s="79"/>
      <c r="AV251" s="79"/>
      <c r="AW251" s="79"/>
      <c r="AX251" s="79"/>
      <c r="AY251" s="79"/>
      <c r="AZ251" s="79"/>
      <c r="BA251">
        <v>16</v>
      </c>
      <c r="BB251" s="78" t="str">
        <f>REPLACE(INDEX(GroupVertices[Group],MATCH(Edges[[#This Row],[Vertex 1]],GroupVertices[Vertex],0)),1,1,"")</f>
        <v>2</v>
      </c>
      <c r="BC251" s="78" t="str">
        <f>REPLACE(INDEX(GroupVertices[Group],MATCH(Edges[[#This Row],[Vertex 2]],GroupVertices[Vertex],0)),1,1,"")</f>
        <v>3</v>
      </c>
      <c r="BD251" s="48"/>
      <c r="BE251" s="49"/>
      <c r="BF251" s="48"/>
      <c r="BG251" s="49"/>
      <c r="BH251" s="48"/>
      <c r="BI251" s="49"/>
      <c r="BJ251" s="48"/>
      <c r="BK251" s="49"/>
      <c r="BL251" s="48"/>
    </row>
    <row r="252" spans="1:64" ht="15">
      <c r="A252" s="64" t="s">
        <v>241</v>
      </c>
      <c r="B252" s="64" t="s">
        <v>256</v>
      </c>
      <c r="C252" s="65" t="s">
        <v>1802</v>
      </c>
      <c r="D252" s="66">
        <v>10</v>
      </c>
      <c r="E252" s="67" t="s">
        <v>136</v>
      </c>
      <c r="F252" s="68">
        <v>6</v>
      </c>
      <c r="G252" s="65"/>
      <c r="H252" s="69"/>
      <c r="I252" s="70"/>
      <c r="J252" s="70"/>
      <c r="K252" s="34" t="s">
        <v>65</v>
      </c>
      <c r="L252" s="77">
        <v>252</v>
      </c>
      <c r="M252" s="77"/>
      <c r="N252" s="72"/>
      <c r="O252" s="79" t="s">
        <v>266</v>
      </c>
      <c r="P252" s="81">
        <v>43514.99288194445</v>
      </c>
      <c r="Q252" s="79" t="s">
        <v>368</v>
      </c>
      <c r="R252" s="79"/>
      <c r="S252" s="79"/>
      <c r="T252" s="79" t="s">
        <v>391</v>
      </c>
      <c r="U252" s="82" t="s">
        <v>459</v>
      </c>
      <c r="V252" s="82" t="s">
        <v>459</v>
      </c>
      <c r="W252" s="81">
        <v>43514.99288194445</v>
      </c>
      <c r="X252" s="82" t="s">
        <v>619</v>
      </c>
      <c r="Y252" s="79"/>
      <c r="Z252" s="79"/>
      <c r="AA252" s="85" t="s">
        <v>774</v>
      </c>
      <c r="AB252" s="79"/>
      <c r="AC252" s="79" t="b">
        <v>0</v>
      </c>
      <c r="AD252" s="79">
        <v>0</v>
      </c>
      <c r="AE252" s="85" t="s">
        <v>793</v>
      </c>
      <c r="AF252" s="79" t="b">
        <v>0</v>
      </c>
      <c r="AG252" s="79" t="s">
        <v>803</v>
      </c>
      <c r="AH252" s="79"/>
      <c r="AI252" s="85" t="s">
        <v>793</v>
      </c>
      <c r="AJ252" s="79" t="b">
        <v>0</v>
      </c>
      <c r="AK252" s="79">
        <v>1</v>
      </c>
      <c r="AL252" s="85" t="s">
        <v>769</v>
      </c>
      <c r="AM252" s="79" t="s">
        <v>813</v>
      </c>
      <c r="AN252" s="79" t="b">
        <v>0</v>
      </c>
      <c r="AO252" s="85" t="s">
        <v>769</v>
      </c>
      <c r="AP252" s="79" t="s">
        <v>176</v>
      </c>
      <c r="AQ252" s="79">
        <v>0</v>
      </c>
      <c r="AR252" s="79">
        <v>0</v>
      </c>
      <c r="AS252" s="79"/>
      <c r="AT252" s="79"/>
      <c r="AU252" s="79"/>
      <c r="AV252" s="79"/>
      <c r="AW252" s="79"/>
      <c r="AX252" s="79"/>
      <c r="AY252" s="79"/>
      <c r="AZ252" s="79"/>
      <c r="BA252">
        <v>16</v>
      </c>
      <c r="BB252" s="78" t="str">
        <f>REPLACE(INDEX(GroupVertices[Group],MATCH(Edges[[#This Row],[Vertex 1]],GroupVertices[Vertex],0)),1,1,"")</f>
        <v>2</v>
      </c>
      <c r="BC252" s="78" t="str">
        <f>REPLACE(INDEX(GroupVertices[Group],MATCH(Edges[[#This Row],[Vertex 2]],GroupVertices[Vertex],0)),1,1,"")</f>
        <v>3</v>
      </c>
      <c r="BD252" s="48"/>
      <c r="BE252" s="49"/>
      <c r="BF252" s="48"/>
      <c r="BG252" s="49"/>
      <c r="BH252" s="48"/>
      <c r="BI252" s="49"/>
      <c r="BJ252" s="48"/>
      <c r="BK252" s="49"/>
      <c r="BL252" s="48"/>
    </row>
    <row r="253" spans="1:64" ht="15">
      <c r="A253" s="64" t="s">
        <v>241</v>
      </c>
      <c r="B253" s="64" t="s">
        <v>256</v>
      </c>
      <c r="C253" s="65" t="s">
        <v>1802</v>
      </c>
      <c r="D253" s="66">
        <v>10</v>
      </c>
      <c r="E253" s="67" t="s">
        <v>136</v>
      </c>
      <c r="F253" s="68">
        <v>6</v>
      </c>
      <c r="G253" s="65"/>
      <c r="H253" s="69"/>
      <c r="I253" s="70"/>
      <c r="J253" s="70"/>
      <c r="K253" s="34" t="s">
        <v>65</v>
      </c>
      <c r="L253" s="77">
        <v>253</v>
      </c>
      <c r="M253" s="77"/>
      <c r="N253" s="72"/>
      <c r="O253" s="79" t="s">
        <v>266</v>
      </c>
      <c r="P253" s="81">
        <v>43514.99317129629</v>
      </c>
      <c r="Q253" s="79" t="s">
        <v>369</v>
      </c>
      <c r="R253" s="79"/>
      <c r="S253" s="79"/>
      <c r="T253" s="79" t="s">
        <v>391</v>
      </c>
      <c r="U253" s="79"/>
      <c r="V253" s="82" t="s">
        <v>472</v>
      </c>
      <c r="W253" s="81">
        <v>43514.99317129629</v>
      </c>
      <c r="X253" s="82" t="s">
        <v>620</v>
      </c>
      <c r="Y253" s="79"/>
      <c r="Z253" s="79"/>
      <c r="AA253" s="85" t="s">
        <v>775</v>
      </c>
      <c r="AB253" s="79"/>
      <c r="AC253" s="79" t="b">
        <v>0</v>
      </c>
      <c r="AD253" s="79">
        <v>0</v>
      </c>
      <c r="AE253" s="85" t="s">
        <v>793</v>
      </c>
      <c r="AF253" s="79" t="b">
        <v>0</v>
      </c>
      <c r="AG253" s="79" t="s">
        <v>805</v>
      </c>
      <c r="AH253" s="79"/>
      <c r="AI253" s="85" t="s">
        <v>793</v>
      </c>
      <c r="AJ253" s="79" t="b">
        <v>0</v>
      </c>
      <c r="AK253" s="79">
        <v>1</v>
      </c>
      <c r="AL253" s="85" t="s">
        <v>768</v>
      </c>
      <c r="AM253" s="79" t="s">
        <v>813</v>
      </c>
      <c r="AN253" s="79" t="b">
        <v>0</v>
      </c>
      <c r="AO253" s="85" t="s">
        <v>768</v>
      </c>
      <c r="AP253" s="79" t="s">
        <v>176</v>
      </c>
      <c r="AQ253" s="79">
        <v>0</v>
      </c>
      <c r="AR253" s="79">
        <v>0</v>
      </c>
      <c r="AS253" s="79"/>
      <c r="AT253" s="79"/>
      <c r="AU253" s="79"/>
      <c r="AV253" s="79"/>
      <c r="AW253" s="79"/>
      <c r="AX253" s="79"/>
      <c r="AY253" s="79"/>
      <c r="AZ253" s="79"/>
      <c r="BA253">
        <v>16</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241</v>
      </c>
      <c r="B254" s="64" t="s">
        <v>256</v>
      </c>
      <c r="C254" s="65" t="s">
        <v>1802</v>
      </c>
      <c r="D254" s="66">
        <v>10</v>
      </c>
      <c r="E254" s="67" t="s">
        <v>136</v>
      </c>
      <c r="F254" s="68">
        <v>6</v>
      </c>
      <c r="G254" s="65"/>
      <c r="H254" s="69"/>
      <c r="I254" s="70"/>
      <c r="J254" s="70"/>
      <c r="K254" s="34" t="s">
        <v>65</v>
      </c>
      <c r="L254" s="77">
        <v>254</v>
      </c>
      <c r="M254" s="77"/>
      <c r="N254" s="72"/>
      <c r="O254" s="79" t="s">
        <v>266</v>
      </c>
      <c r="P254" s="81">
        <v>43514.99322916667</v>
      </c>
      <c r="Q254" s="79" t="s">
        <v>370</v>
      </c>
      <c r="R254" s="79"/>
      <c r="S254" s="79"/>
      <c r="T254" s="79" t="s">
        <v>391</v>
      </c>
      <c r="U254" s="82" t="s">
        <v>457</v>
      </c>
      <c r="V254" s="82" t="s">
        <v>457</v>
      </c>
      <c r="W254" s="81">
        <v>43514.99322916667</v>
      </c>
      <c r="X254" s="82" t="s">
        <v>621</v>
      </c>
      <c r="Y254" s="79"/>
      <c r="Z254" s="79"/>
      <c r="AA254" s="85" t="s">
        <v>776</v>
      </c>
      <c r="AB254" s="79"/>
      <c r="AC254" s="79" t="b">
        <v>0</v>
      </c>
      <c r="AD254" s="79">
        <v>0</v>
      </c>
      <c r="AE254" s="85" t="s">
        <v>793</v>
      </c>
      <c r="AF254" s="79" t="b">
        <v>0</v>
      </c>
      <c r="AG254" s="79" t="s">
        <v>803</v>
      </c>
      <c r="AH254" s="79"/>
      <c r="AI254" s="85" t="s">
        <v>793</v>
      </c>
      <c r="AJ254" s="79" t="b">
        <v>0</v>
      </c>
      <c r="AK254" s="79">
        <v>2</v>
      </c>
      <c r="AL254" s="85" t="s">
        <v>767</v>
      </c>
      <c r="AM254" s="79" t="s">
        <v>813</v>
      </c>
      <c r="AN254" s="79" t="b">
        <v>0</v>
      </c>
      <c r="AO254" s="85" t="s">
        <v>767</v>
      </c>
      <c r="AP254" s="79" t="s">
        <v>176</v>
      </c>
      <c r="AQ254" s="79">
        <v>0</v>
      </c>
      <c r="AR254" s="79">
        <v>0</v>
      </c>
      <c r="AS254" s="79"/>
      <c r="AT254" s="79"/>
      <c r="AU254" s="79"/>
      <c r="AV254" s="79"/>
      <c r="AW254" s="79"/>
      <c r="AX254" s="79"/>
      <c r="AY254" s="79"/>
      <c r="AZ254" s="79"/>
      <c r="BA254">
        <v>16</v>
      </c>
      <c r="BB254" s="78" t="str">
        <f>REPLACE(INDEX(GroupVertices[Group],MATCH(Edges[[#This Row],[Vertex 1]],GroupVertices[Vertex],0)),1,1,"")</f>
        <v>2</v>
      </c>
      <c r="BC254" s="78" t="str">
        <f>REPLACE(INDEX(GroupVertices[Group],MATCH(Edges[[#This Row],[Vertex 2]],GroupVertices[Vertex],0)),1,1,"")</f>
        <v>3</v>
      </c>
      <c r="BD254" s="48"/>
      <c r="BE254" s="49"/>
      <c r="BF254" s="48"/>
      <c r="BG254" s="49"/>
      <c r="BH254" s="48"/>
      <c r="BI254" s="49"/>
      <c r="BJ254" s="48"/>
      <c r="BK254" s="49"/>
      <c r="BL254" s="48"/>
    </row>
    <row r="255" spans="1:64" ht="15">
      <c r="A255" s="64" t="s">
        <v>241</v>
      </c>
      <c r="B255" s="64" t="s">
        <v>256</v>
      </c>
      <c r="C255" s="65" t="s">
        <v>1802</v>
      </c>
      <c r="D255" s="66">
        <v>10</v>
      </c>
      <c r="E255" s="67" t="s">
        <v>136</v>
      </c>
      <c r="F255" s="68">
        <v>6</v>
      </c>
      <c r="G255" s="65"/>
      <c r="H255" s="69"/>
      <c r="I255" s="70"/>
      <c r="J255" s="70"/>
      <c r="K255" s="34" t="s">
        <v>65</v>
      </c>
      <c r="L255" s="77">
        <v>255</v>
      </c>
      <c r="M255" s="77"/>
      <c r="N255" s="72"/>
      <c r="O255" s="79" t="s">
        <v>266</v>
      </c>
      <c r="P255" s="81">
        <v>43515.14042824074</v>
      </c>
      <c r="Q255" s="79" t="s">
        <v>375</v>
      </c>
      <c r="R255" s="79"/>
      <c r="S255" s="79"/>
      <c r="T255" s="79" t="s">
        <v>391</v>
      </c>
      <c r="U255" s="82" t="s">
        <v>430</v>
      </c>
      <c r="V255" s="82" t="s">
        <v>430</v>
      </c>
      <c r="W255" s="81">
        <v>43515.14042824074</v>
      </c>
      <c r="X255" s="82" t="s">
        <v>630</v>
      </c>
      <c r="Y255" s="79"/>
      <c r="Z255" s="79"/>
      <c r="AA255" s="85" t="s">
        <v>785</v>
      </c>
      <c r="AB255" s="79"/>
      <c r="AC255" s="79" t="b">
        <v>0</v>
      </c>
      <c r="AD255" s="79">
        <v>14</v>
      </c>
      <c r="AE255" s="85" t="s">
        <v>793</v>
      </c>
      <c r="AF255" s="79" t="b">
        <v>0</v>
      </c>
      <c r="AG255" s="79" t="s">
        <v>803</v>
      </c>
      <c r="AH255" s="79"/>
      <c r="AI255" s="85" t="s">
        <v>793</v>
      </c>
      <c r="AJ255" s="79" t="b">
        <v>0</v>
      </c>
      <c r="AK255" s="79">
        <v>4</v>
      </c>
      <c r="AL255" s="85" t="s">
        <v>793</v>
      </c>
      <c r="AM255" s="79" t="s">
        <v>813</v>
      </c>
      <c r="AN255" s="79" t="b">
        <v>0</v>
      </c>
      <c r="AO255" s="85" t="s">
        <v>785</v>
      </c>
      <c r="AP255" s="79" t="s">
        <v>176</v>
      </c>
      <c r="AQ255" s="79">
        <v>0</v>
      </c>
      <c r="AR255" s="79">
        <v>0</v>
      </c>
      <c r="AS255" s="79"/>
      <c r="AT255" s="79"/>
      <c r="AU255" s="79"/>
      <c r="AV255" s="79"/>
      <c r="AW255" s="79"/>
      <c r="AX255" s="79"/>
      <c r="AY255" s="79"/>
      <c r="AZ255" s="79"/>
      <c r="BA255">
        <v>16</v>
      </c>
      <c r="BB255" s="78" t="str">
        <f>REPLACE(INDEX(GroupVertices[Group],MATCH(Edges[[#This Row],[Vertex 1]],GroupVertices[Vertex],0)),1,1,"")</f>
        <v>2</v>
      </c>
      <c r="BC255" s="78" t="str">
        <f>REPLACE(INDEX(GroupVertices[Group],MATCH(Edges[[#This Row],[Vertex 2]],GroupVertices[Vertex],0)),1,1,"")</f>
        <v>3</v>
      </c>
      <c r="BD255" s="48">
        <v>0</v>
      </c>
      <c r="BE255" s="49">
        <v>0</v>
      </c>
      <c r="BF255" s="48">
        <v>0</v>
      </c>
      <c r="BG255" s="49">
        <v>0</v>
      </c>
      <c r="BH255" s="48">
        <v>0</v>
      </c>
      <c r="BI255" s="49">
        <v>0</v>
      </c>
      <c r="BJ255" s="48">
        <v>4</v>
      </c>
      <c r="BK255" s="49">
        <v>100</v>
      </c>
      <c r="BL255" s="48">
        <v>4</v>
      </c>
    </row>
    <row r="256" spans="1:64" ht="15">
      <c r="A256" s="64" t="s">
        <v>241</v>
      </c>
      <c r="B256" s="64" t="s">
        <v>256</v>
      </c>
      <c r="C256" s="65" t="s">
        <v>1802</v>
      </c>
      <c r="D256" s="66">
        <v>10</v>
      </c>
      <c r="E256" s="67" t="s">
        <v>136</v>
      </c>
      <c r="F256" s="68">
        <v>6</v>
      </c>
      <c r="G256" s="65"/>
      <c r="H256" s="69"/>
      <c r="I256" s="70"/>
      <c r="J256" s="70"/>
      <c r="K256" s="34" t="s">
        <v>65</v>
      </c>
      <c r="L256" s="77">
        <v>256</v>
      </c>
      <c r="M256" s="77"/>
      <c r="N256" s="72"/>
      <c r="O256" s="79" t="s">
        <v>266</v>
      </c>
      <c r="P256" s="81">
        <v>43515.25134259259</v>
      </c>
      <c r="Q256" s="79" t="s">
        <v>371</v>
      </c>
      <c r="R256" s="79"/>
      <c r="S256" s="79"/>
      <c r="T256" s="79" t="s">
        <v>391</v>
      </c>
      <c r="U256" s="79"/>
      <c r="V256" s="82" t="s">
        <v>472</v>
      </c>
      <c r="W256" s="81">
        <v>43515.25134259259</v>
      </c>
      <c r="X256" s="82" t="s">
        <v>622</v>
      </c>
      <c r="Y256" s="79"/>
      <c r="Z256" s="79"/>
      <c r="AA256" s="85" t="s">
        <v>777</v>
      </c>
      <c r="AB256" s="79"/>
      <c r="AC256" s="79" t="b">
        <v>0</v>
      </c>
      <c r="AD256" s="79">
        <v>0</v>
      </c>
      <c r="AE256" s="85" t="s">
        <v>793</v>
      </c>
      <c r="AF256" s="79" t="b">
        <v>0</v>
      </c>
      <c r="AG256" s="79" t="s">
        <v>803</v>
      </c>
      <c r="AH256" s="79"/>
      <c r="AI256" s="85" t="s">
        <v>793</v>
      </c>
      <c r="AJ256" s="79" t="b">
        <v>0</v>
      </c>
      <c r="AK256" s="79">
        <v>2</v>
      </c>
      <c r="AL256" s="85" t="s">
        <v>771</v>
      </c>
      <c r="AM256" s="79" t="s">
        <v>813</v>
      </c>
      <c r="AN256" s="79" t="b">
        <v>0</v>
      </c>
      <c r="AO256" s="85" t="s">
        <v>771</v>
      </c>
      <c r="AP256" s="79" t="s">
        <v>176</v>
      </c>
      <c r="AQ256" s="79">
        <v>0</v>
      </c>
      <c r="AR256" s="79">
        <v>0</v>
      </c>
      <c r="AS256" s="79"/>
      <c r="AT256" s="79"/>
      <c r="AU256" s="79"/>
      <c r="AV256" s="79"/>
      <c r="AW256" s="79"/>
      <c r="AX256" s="79"/>
      <c r="AY256" s="79"/>
      <c r="AZ256" s="79"/>
      <c r="BA256">
        <v>16</v>
      </c>
      <c r="BB256" s="78" t="str">
        <f>REPLACE(INDEX(GroupVertices[Group],MATCH(Edges[[#This Row],[Vertex 1]],GroupVertices[Vertex],0)),1,1,"")</f>
        <v>2</v>
      </c>
      <c r="BC256" s="78" t="str">
        <f>REPLACE(INDEX(GroupVertices[Group],MATCH(Edges[[#This Row],[Vertex 2]],GroupVertices[Vertex],0)),1,1,"")</f>
        <v>3</v>
      </c>
      <c r="BD256" s="48"/>
      <c r="BE256" s="49"/>
      <c r="BF256" s="48"/>
      <c r="BG256" s="49"/>
      <c r="BH256" s="48"/>
      <c r="BI256" s="49"/>
      <c r="BJ256" s="48"/>
      <c r="BK256" s="49"/>
      <c r="BL256" s="48"/>
    </row>
    <row r="257" spans="1:64" ht="15">
      <c r="A257" s="64" t="s">
        <v>241</v>
      </c>
      <c r="B257" s="64" t="s">
        <v>256</v>
      </c>
      <c r="C257" s="65" t="s">
        <v>1802</v>
      </c>
      <c r="D257" s="66">
        <v>10</v>
      </c>
      <c r="E257" s="67" t="s">
        <v>136</v>
      </c>
      <c r="F257" s="68">
        <v>6</v>
      </c>
      <c r="G257" s="65"/>
      <c r="H257" s="69"/>
      <c r="I257" s="70"/>
      <c r="J257" s="70"/>
      <c r="K257" s="34" t="s">
        <v>65</v>
      </c>
      <c r="L257" s="77">
        <v>257</v>
      </c>
      <c r="M257" s="77"/>
      <c r="N257" s="72"/>
      <c r="O257" s="79" t="s">
        <v>266</v>
      </c>
      <c r="P257" s="81">
        <v>43515.25362268519</v>
      </c>
      <c r="Q257" s="79" t="s">
        <v>283</v>
      </c>
      <c r="R257" s="79"/>
      <c r="S257" s="79"/>
      <c r="T257" s="79" t="s">
        <v>399</v>
      </c>
      <c r="U257" s="82" t="s">
        <v>416</v>
      </c>
      <c r="V257" s="82" t="s">
        <v>416</v>
      </c>
      <c r="W257" s="81">
        <v>43515.25362268519</v>
      </c>
      <c r="X257" s="82" t="s">
        <v>598</v>
      </c>
      <c r="Y257" s="79"/>
      <c r="Z257" s="79"/>
      <c r="AA257" s="85" t="s">
        <v>753</v>
      </c>
      <c r="AB257" s="79"/>
      <c r="AC257" s="79" t="b">
        <v>0</v>
      </c>
      <c r="AD257" s="79">
        <v>0</v>
      </c>
      <c r="AE257" s="85" t="s">
        <v>793</v>
      </c>
      <c r="AF257" s="79" t="b">
        <v>0</v>
      </c>
      <c r="AG257" s="79" t="s">
        <v>803</v>
      </c>
      <c r="AH257" s="79"/>
      <c r="AI257" s="85" t="s">
        <v>793</v>
      </c>
      <c r="AJ257" s="79" t="b">
        <v>0</v>
      </c>
      <c r="AK257" s="79">
        <v>6</v>
      </c>
      <c r="AL257" s="85" t="s">
        <v>751</v>
      </c>
      <c r="AM257" s="79" t="s">
        <v>813</v>
      </c>
      <c r="AN257" s="79" t="b">
        <v>0</v>
      </c>
      <c r="AO257" s="85" t="s">
        <v>751</v>
      </c>
      <c r="AP257" s="79" t="s">
        <v>176</v>
      </c>
      <c r="AQ257" s="79">
        <v>0</v>
      </c>
      <c r="AR257" s="79">
        <v>0</v>
      </c>
      <c r="AS257" s="79"/>
      <c r="AT257" s="79"/>
      <c r="AU257" s="79"/>
      <c r="AV257" s="79"/>
      <c r="AW257" s="79"/>
      <c r="AX257" s="79"/>
      <c r="AY257" s="79"/>
      <c r="AZ257" s="79"/>
      <c r="BA257">
        <v>16</v>
      </c>
      <c r="BB257" s="78" t="str">
        <f>REPLACE(INDEX(GroupVertices[Group],MATCH(Edges[[#This Row],[Vertex 1]],GroupVertices[Vertex],0)),1,1,"")</f>
        <v>2</v>
      </c>
      <c r="BC257" s="78" t="str">
        <f>REPLACE(INDEX(GroupVertices[Group],MATCH(Edges[[#This Row],[Vertex 2]],GroupVertices[Vertex],0)),1,1,"")</f>
        <v>3</v>
      </c>
      <c r="BD257" s="48"/>
      <c r="BE257" s="49"/>
      <c r="BF257" s="48"/>
      <c r="BG257" s="49"/>
      <c r="BH257" s="48"/>
      <c r="BI257" s="49"/>
      <c r="BJ257" s="48"/>
      <c r="BK257" s="49"/>
      <c r="BL257" s="48"/>
    </row>
    <row r="258" spans="1:64" ht="15">
      <c r="A258" s="64" t="s">
        <v>241</v>
      </c>
      <c r="B258" s="64" t="s">
        <v>256</v>
      </c>
      <c r="C258" s="65" t="s">
        <v>1802</v>
      </c>
      <c r="D258" s="66">
        <v>10</v>
      </c>
      <c r="E258" s="67" t="s">
        <v>136</v>
      </c>
      <c r="F258" s="68">
        <v>6</v>
      </c>
      <c r="G258" s="65"/>
      <c r="H258" s="69"/>
      <c r="I258" s="70"/>
      <c r="J258" s="70"/>
      <c r="K258" s="34" t="s">
        <v>65</v>
      </c>
      <c r="L258" s="77">
        <v>258</v>
      </c>
      <c r="M258" s="77"/>
      <c r="N258" s="72"/>
      <c r="O258" s="79" t="s">
        <v>266</v>
      </c>
      <c r="P258" s="81">
        <v>43515.25460648148</v>
      </c>
      <c r="Q258" s="79" t="s">
        <v>372</v>
      </c>
      <c r="R258" s="79"/>
      <c r="S258" s="79"/>
      <c r="T258" s="79" t="s">
        <v>391</v>
      </c>
      <c r="U258" s="79"/>
      <c r="V258" s="82" t="s">
        <v>472</v>
      </c>
      <c r="W258" s="81">
        <v>43515.25460648148</v>
      </c>
      <c r="X258" s="82" t="s">
        <v>623</v>
      </c>
      <c r="Y258" s="79"/>
      <c r="Z258" s="79"/>
      <c r="AA258" s="85" t="s">
        <v>778</v>
      </c>
      <c r="AB258" s="79"/>
      <c r="AC258" s="79" t="b">
        <v>0</v>
      </c>
      <c r="AD258" s="79">
        <v>0</v>
      </c>
      <c r="AE258" s="85" t="s">
        <v>793</v>
      </c>
      <c r="AF258" s="79" t="b">
        <v>0</v>
      </c>
      <c r="AG258" s="79" t="s">
        <v>803</v>
      </c>
      <c r="AH258" s="79"/>
      <c r="AI258" s="85" t="s">
        <v>793</v>
      </c>
      <c r="AJ258" s="79" t="b">
        <v>0</v>
      </c>
      <c r="AK258" s="79">
        <v>2</v>
      </c>
      <c r="AL258" s="85" t="s">
        <v>772</v>
      </c>
      <c r="AM258" s="79" t="s">
        <v>813</v>
      </c>
      <c r="AN258" s="79" t="b">
        <v>0</v>
      </c>
      <c r="AO258" s="85" t="s">
        <v>772</v>
      </c>
      <c r="AP258" s="79" t="s">
        <v>176</v>
      </c>
      <c r="AQ258" s="79">
        <v>0</v>
      </c>
      <c r="AR258" s="79">
        <v>0</v>
      </c>
      <c r="AS258" s="79"/>
      <c r="AT258" s="79"/>
      <c r="AU258" s="79"/>
      <c r="AV258" s="79"/>
      <c r="AW258" s="79"/>
      <c r="AX258" s="79"/>
      <c r="AY258" s="79"/>
      <c r="AZ258" s="79"/>
      <c r="BA258">
        <v>16</v>
      </c>
      <c r="BB258" s="78" t="str">
        <f>REPLACE(INDEX(GroupVertices[Group],MATCH(Edges[[#This Row],[Vertex 1]],GroupVertices[Vertex],0)),1,1,"")</f>
        <v>2</v>
      </c>
      <c r="BC258" s="78" t="str">
        <f>REPLACE(INDEX(GroupVertices[Group],MATCH(Edges[[#This Row],[Vertex 2]],GroupVertices[Vertex],0)),1,1,"")</f>
        <v>3</v>
      </c>
      <c r="BD258" s="48"/>
      <c r="BE258" s="49"/>
      <c r="BF258" s="48"/>
      <c r="BG258" s="49"/>
      <c r="BH258" s="48"/>
      <c r="BI258" s="49"/>
      <c r="BJ258" s="48"/>
      <c r="BK258" s="49"/>
      <c r="BL258" s="48"/>
    </row>
    <row r="259" spans="1:64" ht="15">
      <c r="A259" s="64" t="s">
        <v>241</v>
      </c>
      <c r="B259" s="64" t="s">
        <v>256</v>
      </c>
      <c r="C259" s="65" t="s">
        <v>1802</v>
      </c>
      <c r="D259" s="66">
        <v>10</v>
      </c>
      <c r="E259" s="67" t="s">
        <v>136</v>
      </c>
      <c r="F259" s="68">
        <v>6</v>
      </c>
      <c r="G259" s="65"/>
      <c r="H259" s="69"/>
      <c r="I259" s="70"/>
      <c r="J259" s="70"/>
      <c r="K259" s="34" t="s">
        <v>65</v>
      </c>
      <c r="L259" s="77">
        <v>259</v>
      </c>
      <c r="M259" s="77"/>
      <c r="N259" s="72"/>
      <c r="O259" s="79" t="s">
        <v>266</v>
      </c>
      <c r="P259" s="81">
        <v>43515.260729166665</v>
      </c>
      <c r="Q259" s="79" t="s">
        <v>376</v>
      </c>
      <c r="R259" s="79"/>
      <c r="S259" s="79"/>
      <c r="T259" s="79" t="s">
        <v>391</v>
      </c>
      <c r="U259" s="82" t="s">
        <v>429</v>
      </c>
      <c r="V259" s="82" t="s">
        <v>429</v>
      </c>
      <c r="W259" s="81">
        <v>43515.260729166665</v>
      </c>
      <c r="X259" s="82" t="s">
        <v>631</v>
      </c>
      <c r="Y259" s="79"/>
      <c r="Z259" s="79"/>
      <c r="AA259" s="85" t="s">
        <v>786</v>
      </c>
      <c r="AB259" s="79"/>
      <c r="AC259" s="79" t="b">
        <v>0</v>
      </c>
      <c r="AD259" s="79">
        <v>5</v>
      </c>
      <c r="AE259" s="85" t="s">
        <v>793</v>
      </c>
      <c r="AF259" s="79" t="b">
        <v>0</v>
      </c>
      <c r="AG259" s="79" t="s">
        <v>803</v>
      </c>
      <c r="AH259" s="79"/>
      <c r="AI259" s="85" t="s">
        <v>793</v>
      </c>
      <c r="AJ259" s="79" t="b">
        <v>0</v>
      </c>
      <c r="AK259" s="79">
        <v>2</v>
      </c>
      <c r="AL259" s="85" t="s">
        <v>793</v>
      </c>
      <c r="AM259" s="79" t="s">
        <v>813</v>
      </c>
      <c r="AN259" s="79" t="b">
        <v>0</v>
      </c>
      <c r="AO259" s="85" t="s">
        <v>786</v>
      </c>
      <c r="AP259" s="79" t="s">
        <v>176</v>
      </c>
      <c r="AQ259" s="79">
        <v>0</v>
      </c>
      <c r="AR259" s="79">
        <v>0</v>
      </c>
      <c r="AS259" s="79"/>
      <c r="AT259" s="79"/>
      <c r="AU259" s="79"/>
      <c r="AV259" s="79"/>
      <c r="AW259" s="79"/>
      <c r="AX259" s="79"/>
      <c r="AY259" s="79"/>
      <c r="AZ259" s="79"/>
      <c r="BA259">
        <v>16</v>
      </c>
      <c r="BB259" s="78" t="str">
        <f>REPLACE(INDEX(GroupVertices[Group],MATCH(Edges[[#This Row],[Vertex 1]],GroupVertices[Vertex],0)),1,1,"")</f>
        <v>2</v>
      </c>
      <c r="BC259" s="78" t="str">
        <f>REPLACE(INDEX(GroupVertices[Group],MATCH(Edges[[#This Row],[Vertex 2]],GroupVertices[Vertex],0)),1,1,"")</f>
        <v>3</v>
      </c>
      <c r="BD259" s="48">
        <v>1</v>
      </c>
      <c r="BE259" s="49">
        <v>14.285714285714286</v>
      </c>
      <c r="BF259" s="48">
        <v>0</v>
      </c>
      <c r="BG259" s="49">
        <v>0</v>
      </c>
      <c r="BH259" s="48">
        <v>0</v>
      </c>
      <c r="BI259" s="49">
        <v>0</v>
      </c>
      <c r="BJ259" s="48">
        <v>6</v>
      </c>
      <c r="BK259" s="49">
        <v>85.71428571428571</v>
      </c>
      <c r="BL259" s="48">
        <v>7</v>
      </c>
    </row>
    <row r="260" spans="1:64" ht="15">
      <c r="A260" s="64" t="s">
        <v>241</v>
      </c>
      <c r="B260" s="64" t="s">
        <v>256</v>
      </c>
      <c r="C260" s="65" t="s">
        <v>1802</v>
      </c>
      <c r="D260" s="66">
        <v>10</v>
      </c>
      <c r="E260" s="67" t="s">
        <v>136</v>
      </c>
      <c r="F260" s="68">
        <v>6</v>
      </c>
      <c r="G260" s="65"/>
      <c r="H260" s="69"/>
      <c r="I260" s="70"/>
      <c r="J260" s="70"/>
      <c r="K260" s="34" t="s">
        <v>65</v>
      </c>
      <c r="L260" s="77">
        <v>260</v>
      </c>
      <c r="M260" s="77"/>
      <c r="N260" s="72"/>
      <c r="O260" s="79" t="s">
        <v>266</v>
      </c>
      <c r="P260" s="81">
        <v>43515.735671296294</v>
      </c>
      <c r="Q260" s="79" t="s">
        <v>377</v>
      </c>
      <c r="R260" s="79"/>
      <c r="S260" s="79"/>
      <c r="T260" s="79" t="s">
        <v>392</v>
      </c>
      <c r="U260" s="79"/>
      <c r="V260" s="82" t="s">
        <v>472</v>
      </c>
      <c r="W260" s="81">
        <v>43515.735671296294</v>
      </c>
      <c r="X260" s="82" t="s">
        <v>632</v>
      </c>
      <c r="Y260" s="79"/>
      <c r="Z260" s="79"/>
      <c r="AA260" s="85" t="s">
        <v>787</v>
      </c>
      <c r="AB260" s="79"/>
      <c r="AC260" s="79" t="b">
        <v>0</v>
      </c>
      <c r="AD260" s="79">
        <v>4</v>
      </c>
      <c r="AE260" s="85" t="s">
        <v>793</v>
      </c>
      <c r="AF260" s="79" t="b">
        <v>0</v>
      </c>
      <c r="AG260" s="79" t="s">
        <v>803</v>
      </c>
      <c r="AH260" s="79"/>
      <c r="AI260" s="85" t="s">
        <v>793</v>
      </c>
      <c r="AJ260" s="79" t="b">
        <v>0</v>
      </c>
      <c r="AK260" s="79">
        <v>1</v>
      </c>
      <c r="AL260" s="85" t="s">
        <v>793</v>
      </c>
      <c r="AM260" s="79" t="s">
        <v>813</v>
      </c>
      <c r="AN260" s="79" t="b">
        <v>0</v>
      </c>
      <c r="AO260" s="85" t="s">
        <v>787</v>
      </c>
      <c r="AP260" s="79" t="s">
        <v>176</v>
      </c>
      <c r="AQ260" s="79">
        <v>0</v>
      </c>
      <c r="AR260" s="79">
        <v>0</v>
      </c>
      <c r="AS260" s="79"/>
      <c r="AT260" s="79"/>
      <c r="AU260" s="79"/>
      <c r="AV260" s="79"/>
      <c r="AW260" s="79"/>
      <c r="AX260" s="79"/>
      <c r="AY260" s="79"/>
      <c r="AZ260" s="79"/>
      <c r="BA260">
        <v>16</v>
      </c>
      <c r="BB260" s="78" t="str">
        <f>REPLACE(INDEX(GroupVertices[Group],MATCH(Edges[[#This Row],[Vertex 1]],GroupVertices[Vertex],0)),1,1,"")</f>
        <v>2</v>
      </c>
      <c r="BC260" s="78" t="str">
        <f>REPLACE(INDEX(GroupVertices[Group],MATCH(Edges[[#This Row],[Vertex 2]],GroupVertices[Vertex],0)),1,1,"")</f>
        <v>3</v>
      </c>
      <c r="BD260" s="48">
        <v>1</v>
      </c>
      <c r="BE260" s="49">
        <v>10</v>
      </c>
      <c r="BF260" s="48">
        <v>0</v>
      </c>
      <c r="BG260" s="49">
        <v>0</v>
      </c>
      <c r="BH260" s="48">
        <v>0</v>
      </c>
      <c r="BI260" s="49">
        <v>0</v>
      </c>
      <c r="BJ260" s="48">
        <v>9</v>
      </c>
      <c r="BK260" s="49">
        <v>90</v>
      </c>
      <c r="BL260" s="48">
        <v>10</v>
      </c>
    </row>
    <row r="261" spans="1:64" ht="15">
      <c r="A261" s="64" t="s">
        <v>249</v>
      </c>
      <c r="B261" s="64" t="s">
        <v>256</v>
      </c>
      <c r="C261" s="65" t="s">
        <v>1803</v>
      </c>
      <c r="D261" s="66">
        <v>10</v>
      </c>
      <c r="E261" s="67" t="s">
        <v>136</v>
      </c>
      <c r="F261" s="68">
        <v>11.2</v>
      </c>
      <c r="G261" s="65"/>
      <c r="H261" s="69"/>
      <c r="I261" s="70"/>
      <c r="J261" s="70"/>
      <c r="K261" s="34" t="s">
        <v>65</v>
      </c>
      <c r="L261" s="77">
        <v>261</v>
      </c>
      <c r="M261" s="77"/>
      <c r="N261" s="72"/>
      <c r="O261" s="79" t="s">
        <v>266</v>
      </c>
      <c r="P261" s="81">
        <v>43513.99542824074</v>
      </c>
      <c r="Q261" s="79" t="s">
        <v>370</v>
      </c>
      <c r="R261" s="79"/>
      <c r="S261" s="79"/>
      <c r="T261" s="79" t="s">
        <v>391</v>
      </c>
      <c r="U261" s="82" t="s">
        <v>457</v>
      </c>
      <c r="V261" s="82" t="s">
        <v>457</v>
      </c>
      <c r="W261" s="81">
        <v>43513.99542824074</v>
      </c>
      <c r="X261" s="82" t="s">
        <v>624</v>
      </c>
      <c r="Y261" s="79"/>
      <c r="Z261" s="79"/>
      <c r="AA261" s="85" t="s">
        <v>779</v>
      </c>
      <c r="AB261" s="79"/>
      <c r="AC261" s="79" t="b">
        <v>0</v>
      </c>
      <c r="AD261" s="79">
        <v>0</v>
      </c>
      <c r="AE261" s="85" t="s">
        <v>793</v>
      </c>
      <c r="AF261" s="79" t="b">
        <v>0</v>
      </c>
      <c r="AG261" s="79" t="s">
        <v>803</v>
      </c>
      <c r="AH261" s="79"/>
      <c r="AI261" s="85" t="s">
        <v>793</v>
      </c>
      <c r="AJ261" s="79" t="b">
        <v>0</v>
      </c>
      <c r="AK261" s="79">
        <v>2</v>
      </c>
      <c r="AL261" s="85" t="s">
        <v>767</v>
      </c>
      <c r="AM261" s="79" t="s">
        <v>813</v>
      </c>
      <c r="AN261" s="79" t="b">
        <v>0</v>
      </c>
      <c r="AO261" s="85" t="s">
        <v>767</v>
      </c>
      <c r="AP261" s="79" t="s">
        <v>176</v>
      </c>
      <c r="AQ261" s="79">
        <v>0</v>
      </c>
      <c r="AR261" s="79">
        <v>0</v>
      </c>
      <c r="AS261" s="79"/>
      <c r="AT261" s="79"/>
      <c r="AU261" s="79"/>
      <c r="AV261" s="79"/>
      <c r="AW261" s="79"/>
      <c r="AX261" s="79"/>
      <c r="AY261" s="79"/>
      <c r="AZ261" s="79"/>
      <c r="BA261">
        <v>13</v>
      </c>
      <c r="BB261" s="78" t="str">
        <f>REPLACE(INDEX(GroupVertices[Group],MATCH(Edges[[#This Row],[Vertex 1]],GroupVertices[Vertex],0)),1,1,"")</f>
        <v>1</v>
      </c>
      <c r="BC261" s="78" t="str">
        <f>REPLACE(INDEX(GroupVertices[Group],MATCH(Edges[[#This Row],[Vertex 2]],GroupVertices[Vertex],0)),1,1,"")</f>
        <v>3</v>
      </c>
      <c r="BD261" s="48"/>
      <c r="BE261" s="49"/>
      <c r="BF261" s="48"/>
      <c r="BG261" s="49"/>
      <c r="BH261" s="48"/>
      <c r="BI261" s="49"/>
      <c r="BJ261" s="48"/>
      <c r="BK261" s="49"/>
      <c r="BL261" s="48"/>
    </row>
    <row r="262" spans="1:64" ht="15">
      <c r="A262" s="64" t="s">
        <v>249</v>
      </c>
      <c r="B262" s="64" t="s">
        <v>256</v>
      </c>
      <c r="C262" s="65" t="s">
        <v>1803</v>
      </c>
      <c r="D262" s="66">
        <v>10</v>
      </c>
      <c r="E262" s="67" t="s">
        <v>136</v>
      </c>
      <c r="F262" s="68">
        <v>11.2</v>
      </c>
      <c r="G262" s="65"/>
      <c r="H262" s="69"/>
      <c r="I262" s="70"/>
      <c r="J262" s="70"/>
      <c r="K262" s="34" t="s">
        <v>65</v>
      </c>
      <c r="L262" s="77">
        <v>262</v>
      </c>
      <c r="M262" s="77"/>
      <c r="N262" s="72"/>
      <c r="O262" s="79" t="s">
        <v>266</v>
      </c>
      <c r="P262" s="81">
        <v>43514.37666666666</v>
      </c>
      <c r="Q262" s="79" t="s">
        <v>373</v>
      </c>
      <c r="R262" s="82" t="s">
        <v>386</v>
      </c>
      <c r="S262" s="79" t="s">
        <v>389</v>
      </c>
      <c r="T262" s="79" t="s">
        <v>391</v>
      </c>
      <c r="U262" s="79"/>
      <c r="V262" s="82" t="s">
        <v>478</v>
      </c>
      <c r="W262" s="81">
        <v>43514.37666666666</v>
      </c>
      <c r="X262" s="82" t="s">
        <v>625</v>
      </c>
      <c r="Y262" s="79"/>
      <c r="Z262" s="79"/>
      <c r="AA262" s="85" t="s">
        <v>780</v>
      </c>
      <c r="AB262" s="79"/>
      <c r="AC262" s="79" t="b">
        <v>0</v>
      </c>
      <c r="AD262" s="79">
        <v>0</v>
      </c>
      <c r="AE262" s="85" t="s">
        <v>793</v>
      </c>
      <c r="AF262" s="79" t="b">
        <v>1</v>
      </c>
      <c r="AG262" s="79" t="s">
        <v>803</v>
      </c>
      <c r="AH262" s="79"/>
      <c r="AI262" s="85" t="s">
        <v>809</v>
      </c>
      <c r="AJ262" s="79" t="b">
        <v>0</v>
      </c>
      <c r="AK262" s="79">
        <v>1</v>
      </c>
      <c r="AL262" s="85" t="s">
        <v>765</v>
      </c>
      <c r="AM262" s="79" t="s">
        <v>813</v>
      </c>
      <c r="AN262" s="79" t="b">
        <v>0</v>
      </c>
      <c r="AO262" s="85" t="s">
        <v>765</v>
      </c>
      <c r="AP262" s="79" t="s">
        <v>176</v>
      </c>
      <c r="AQ262" s="79">
        <v>0</v>
      </c>
      <c r="AR262" s="79">
        <v>0</v>
      </c>
      <c r="AS262" s="79"/>
      <c r="AT262" s="79"/>
      <c r="AU262" s="79"/>
      <c r="AV262" s="79"/>
      <c r="AW262" s="79"/>
      <c r="AX262" s="79"/>
      <c r="AY262" s="79"/>
      <c r="AZ262" s="79"/>
      <c r="BA262">
        <v>13</v>
      </c>
      <c r="BB262" s="78" t="str">
        <f>REPLACE(INDEX(GroupVertices[Group],MATCH(Edges[[#This Row],[Vertex 1]],GroupVertices[Vertex],0)),1,1,"")</f>
        <v>1</v>
      </c>
      <c r="BC262" s="78" t="str">
        <f>REPLACE(INDEX(GroupVertices[Group],MATCH(Edges[[#This Row],[Vertex 2]],GroupVertices[Vertex],0)),1,1,"")</f>
        <v>3</v>
      </c>
      <c r="BD262" s="48"/>
      <c r="BE262" s="49"/>
      <c r="BF262" s="48"/>
      <c r="BG262" s="49"/>
      <c r="BH262" s="48"/>
      <c r="BI262" s="49"/>
      <c r="BJ262" s="48"/>
      <c r="BK262" s="49"/>
      <c r="BL262" s="48"/>
    </row>
    <row r="263" spans="1:64" ht="15">
      <c r="A263" s="64" t="s">
        <v>249</v>
      </c>
      <c r="B263" s="64" t="s">
        <v>256</v>
      </c>
      <c r="C263" s="65" t="s">
        <v>1803</v>
      </c>
      <c r="D263" s="66">
        <v>10</v>
      </c>
      <c r="E263" s="67" t="s">
        <v>136</v>
      </c>
      <c r="F263" s="68">
        <v>11.2</v>
      </c>
      <c r="G263" s="65"/>
      <c r="H263" s="69"/>
      <c r="I263" s="70"/>
      <c r="J263" s="70"/>
      <c r="K263" s="34" t="s">
        <v>65</v>
      </c>
      <c r="L263" s="77">
        <v>263</v>
      </c>
      <c r="M263" s="77"/>
      <c r="N263" s="72"/>
      <c r="O263" s="79" t="s">
        <v>266</v>
      </c>
      <c r="P263" s="81">
        <v>43514.83851851852</v>
      </c>
      <c r="Q263" s="79" t="s">
        <v>378</v>
      </c>
      <c r="R263" s="79"/>
      <c r="S263" s="79"/>
      <c r="T263" s="79" t="s">
        <v>391</v>
      </c>
      <c r="U263" s="82" t="s">
        <v>462</v>
      </c>
      <c r="V263" s="82" t="s">
        <v>462</v>
      </c>
      <c r="W263" s="81">
        <v>43514.83851851852</v>
      </c>
      <c r="X263" s="82" t="s">
        <v>633</v>
      </c>
      <c r="Y263" s="79"/>
      <c r="Z263" s="79"/>
      <c r="AA263" s="85" t="s">
        <v>788</v>
      </c>
      <c r="AB263" s="79"/>
      <c r="AC263" s="79" t="b">
        <v>0</v>
      </c>
      <c r="AD263" s="79">
        <v>0</v>
      </c>
      <c r="AE263" s="85" t="s">
        <v>793</v>
      </c>
      <c r="AF263" s="79" t="b">
        <v>0</v>
      </c>
      <c r="AG263" s="79" t="s">
        <v>803</v>
      </c>
      <c r="AH263" s="79"/>
      <c r="AI263" s="85" t="s">
        <v>793</v>
      </c>
      <c r="AJ263" s="79" t="b">
        <v>0</v>
      </c>
      <c r="AK263" s="79">
        <v>1</v>
      </c>
      <c r="AL263" s="85" t="s">
        <v>784</v>
      </c>
      <c r="AM263" s="79" t="s">
        <v>813</v>
      </c>
      <c r="AN263" s="79" t="b">
        <v>0</v>
      </c>
      <c r="AO263" s="85" t="s">
        <v>784</v>
      </c>
      <c r="AP263" s="79" t="s">
        <v>176</v>
      </c>
      <c r="AQ263" s="79">
        <v>0</v>
      </c>
      <c r="AR263" s="79">
        <v>0</v>
      </c>
      <c r="AS263" s="79"/>
      <c r="AT263" s="79"/>
      <c r="AU263" s="79"/>
      <c r="AV263" s="79"/>
      <c r="AW263" s="79"/>
      <c r="AX263" s="79"/>
      <c r="AY263" s="79"/>
      <c r="AZ263" s="79"/>
      <c r="BA263">
        <v>13</v>
      </c>
      <c r="BB263" s="78" t="str">
        <f>REPLACE(INDEX(GroupVertices[Group],MATCH(Edges[[#This Row],[Vertex 1]],GroupVertices[Vertex],0)),1,1,"")</f>
        <v>1</v>
      </c>
      <c r="BC263" s="78" t="str">
        <f>REPLACE(INDEX(GroupVertices[Group],MATCH(Edges[[#This Row],[Vertex 2]],GroupVertices[Vertex],0)),1,1,"")</f>
        <v>3</v>
      </c>
      <c r="BD263" s="48">
        <v>0</v>
      </c>
      <c r="BE263" s="49">
        <v>0</v>
      </c>
      <c r="BF263" s="48">
        <v>0</v>
      </c>
      <c r="BG263" s="49">
        <v>0</v>
      </c>
      <c r="BH263" s="48">
        <v>0</v>
      </c>
      <c r="BI263" s="49">
        <v>0</v>
      </c>
      <c r="BJ263" s="48">
        <v>12</v>
      </c>
      <c r="BK263" s="49">
        <v>100</v>
      </c>
      <c r="BL263" s="48">
        <v>12</v>
      </c>
    </row>
    <row r="264" spans="1:64" ht="15">
      <c r="A264" s="64" t="s">
        <v>249</v>
      </c>
      <c r="B264" s="64" t="s">
        <v>256</v>
      </c>
      <c r="C264" s="65" t="s">
        <v>1803</v>
      </c>
      <c r="D264" s="66">
        <v>10</v>
      </c>
      <c r="E264" s="67" t="s">
        <v>136</v>
      </c>
      <c r="F264" s="68">
        <v>11.2</v>
      </c>
      <c r="G264" s="65"/>
      <c r="H264" s="69"/>
      <c r="I264" s="70"/>
      <c r="J264" s="70"/>
      <c r="K264" s="34" t="s">
        <v>65</v>
      </c>
      <c r="L264" s="77">
        <v>264</v>
      </c>
      <c r="M264" s="77"/>
      <c r="N264" s="72"/>
      <c r="O264" s="79" t="s">
        <v>266</v>
      </c>
      <c r="P264" s="81">
        <v>43514.88667824074</v>
      </c>
      <c r="Q264" s="79" t="s">
        <v>349</v>
      </c>
      <c r="R264" s="79"/>
      <c r="S264" s="79"/>
      <c r="T264" s="79" t="s">
        <v>391</v>
      </c>
      <c r="U264" s="82" t="s">
        <v>452</v>
      </c>
      <c r="V264" s="82" t="s">
        <v>452</v>
      </c>
      <c r="W264" s="81">
        <v>43514.88667824074</v>
      </c>
      <c r="X264" s="82" t="s">
        <v>593</v>
      </c>
      <c r="Y264" s="79"/>
      <c r="Z264" s="79"/>
      <c r="AA264" s="85" t="s">
        <v>748</v>
      </c>
      <c r="AB264" s="79"/>
      <c r="AC264" s="79" t="b">
        <v>0</v>
      </c>
      <c r="AD264" s="79">
        <v>0</v>
      </c>
      <c r="AE264" s="85" t="s">
        <v>793</v>
      </c>
      <c r="AF264" s="79" t="b">
        <v>0</v>
      </c>
      <c r="AG264" s="79" t="s">
        <v>803</v>
      </c>
      <c r="AH264" s="79"/>
      <c r="AI264" s="85" t="s">
        <v>793</v>
      </c>
      <c r="AJ264" s="79" t="b">
        <v>0</v>
      </c>
      <c r="AK264" s="79">
        <v>1</v>
      </c>
      <c r="AL264" s="85" t="s">
        <v>747</v>
      </c>
      <c r="AM264" s="79" t="s">
        <v>813</v>
      </c>
      <c r="AN264" s="79" t="b">
        <v>0</v>
      </c>
      <c r="AO264" s="85" t="s">
        <v>747</v>
      </c>
      <c r="AP264" s="79" t="s">
        <v>176</v>
      </c>
      <c r="AQ264" s="79">
        <v>0</v>
      </c>
      <c r="AR264" s="79">
        <v>0</v>
      </c>
      <c r="AS264" s="79"/>
      <c r="AT264" s="79"/>
      <c r="AU264" s="79"/>
      <c r="AV264" s="79"/>
      <c r="AW264" s="79"/>
      <c r="AX264" s="79"/>
      <c r="AY264" s="79"/>
      <c r="AZ264" s="79"/>
      <c r="BA264">
        <v>13</v>
      </c>
      <c r="BB264" s="78" t="str">
        <f>REPLACE(INDEX(GroupVertices[Group],MATCH(Edges[[#This Row],[Vertex 1]],GroupVertices[Vertex],0)),1,1,"")</f>
        <v>1</v>
      </c>
      <c r="BC264" s="78" t="str">
        <f>REPLACE(INDEX(GroupVertices[Group],MATCH(Edges[[#This Row],[Vertex 2]],GroupVertices[Vertex],0)),1,1,"")</f>
        <v>3</v>
      </c>
      <c r="BD264" s="48">
        <v>0</v>
      </c>
      <c r="BE264" s="49">
        <v>0</v>
      </c>
      <c r="BF264" s="48">
        <v>0</v>
      </c>
      <c r="BG264" s="49">
        <v>0</v>
      </c>
      <c r="BH264" s="48">
        <v>0</v>
      </c>
      <c r="BI264" s="49">
        <v>0</v>
      </c>
      <c r="BJ264" s="48">
        <v>11</v>
      </c>
      <c r="BK264" s="49">
        <v>100</v>
      </c>
      <c r="BL264" s="48">
        <v>11</v>
      </c>
    </row>
    <row r="265" spans="1:64" ht="15">
      <c r="A265" s="64" t="s">
        <v>249</v>
      </c>
      <c r="B265" s="64" t="s">
        <v>256</v>
      </c>
      <c r="C265" s="65" t="s">
        <v>1803</v>
      </c>
      <c r="D265" s="66">
        <v>10</v>
      </c>
      <c r="E265" s="67" t="s">
        <v>136</v>
      </c>
      <c r="F265" s="68">
        <v>11.2</v>
      </c>
      <c r="G265" s="65"/>
      <c r="H265" s="69"/>
      <c r="I265" s="70"/>
      <c r="J265" s="70"/>
      <c r="K265" s="34" t="s">
        <v>65</v>
      </c>
      <c r="L265" s="77">
        <v>265</v>
      </c>
      <c r="M265" s="77"/>
      <c r="N265" s="72"/>
      <c r="O265" s="79" t="s">
        <v>266</v>
      </c>
      <c r="P265" s="81">
        <v>43514.887141203704</v>
      </c>
      <c r="Q265" s="79" t="s">
        <v>350</v>
      </c>
      <c r="R265" s="79"/>
      <c r="S265" s="79"/>
      <c r="T265" s="79" t="s">
        <v>391</v>
      </c>
      <c r="U265" s="82" t="s">
        <v>451</v>
      </c>
      <c r="V265" s="82" t="s">
        <v>451</v>
      </c>
      <c r="W265" s="81">
        <v>43514.887141203704</v>
      </c>
      <c r="X265" s="82" t="s">
        <v>594</v>
      </c>
      <c r="Y265" s="79"/>
      <c r="Z265" s="79"/>
      <c r="AA265" s="85" t="s">
        <v>749</v>
      </c>
      <c r="AB265" s="79"/>
      <c r="AC265" s="79" t="b">
        <v>0</v>
      </c>
      <c r="AD265" s="79">
        <v>0</v>
      </c>
      <c r="AE265" s="85" t="s">
        <v>793</v>
      </c>
      <c r="AF265" s="79" t="b">
        <v>0</v>
      </c>
      <c r="AG265" s="79" t="s">
        <v>803</v>
      </c>
      <c r="AH265" s="79"/>
      <c r="AI265" s="85" t="s">
        <v>793</v>
      </c>
      <c r="AJ265" s="79" t="b">
        <v>0</v>
      </c>
      <c r="AK265" s="79">
        <v>1</v>
      </c>
      <c r="AL265" s="85" t="s">
        <v>746</v>
      </c>
      <c r="AM265" s="79" t="s">
        <v>813</v>
      </c>
      <c r="AN265" s="79" t="b">
        <v>0</v>
      </c>
      <c r="AO265" s="85" t="s">
        <v>746</v>
      </c>
      <c r="AP265" s="79" t="s">
        <v>176</v>
      </c>
      <c r="AQ265" s="79">
        <v>0</v>
      </c>
      <c r="AR265" s="79">
        <v>0</v>
      </c>
      <c r="AS265" s="79"/>
      <c r="AT265" s="79"/>
      <c r="AU265" s="79"/>
      <c r="AV265" s="79"/>
      <c r="AW265" s="79"/>
      <c r="AX265" s="79"/>
      <c r="AY265" s="79"/>
      <c r="AZ265" s="79"/>
      <c r="BA265">
        <v>13</v>
      </c>
      <c r="BB265" s="78" t="str">
        <f>REPLACE(INDEX(GroupVertices[Group],MATCH(Edges[[#This Row],[Vertex 1]],GroupVertices[Vertex],0)),1,1,"")</f>
        <v>1</v>
      </c>
      <c r="BC265" s="78" t="str">
        <f>REPLACE(INDEX(GroupVertices[Group],MATCH(Edges[[#This Row],[Vertex 2]],GroupVertices[Vertex],0)),1,1,"")</f>
        <v>3</v>
      </c>
      <c r="BD265" s="48">
        <v>0</v>
      </c>
      <c r="BE265" s="49">
        <v>0</v>
      </c>
      <c r="BF265" s="48">
        <v>0</v>
      </c>
      <c r="BG265" s="49">
        <v>0</v>
      </c>
      <c r="BH265" s="48">
        <v>0</v>
      </c>
      <c r="BI265" s="49">
        <v>0</v>
      </c>
      <c r="BJ265" s="48">
        <v>12</v>
      </c>
      <c r="BK265" s="49">
        <v>100</v>
      </c>
      <c r="BL265" s="48">
        <v>12</v>
      </c>
    </row>
    <row r="266" spans="1:64" ht="15">
      <c r="A266" s="64" t="s">
        <v>249</v>
      </c>
      <c r="B266" s="64" t="s">
        <v>256</v>
      </c>
      <c r="C266" s="65" t="s">
        <v>1803</v>
      </c>
      <c r="D266" s="66">
        <v>10</v>
      </c>
      <c r="E266" s="67" t="s">
        <v>136</v>
      </c>
      <c r="F266" s="68">
        <v>11.2</v>
      </c>
      <c r="G266" s="65"/>
      <c r="H266" s="69"/>
      <c r="I266" s="70"/>
      <c r="J266" s="70"/>
      <c r="K266" s="34" t="s">
        <v>65</v>
      </c>
      <c r="L266" s="77">
        <v>266</v>
      </c>
      <c r="M266" s="77"/>
      <c r="N266" s="72"/>
      <c r="O266" s="79" t="s">
        <v>266</v>
      </c>
      <c r="P266" s="81">
        <v>43515.02751157407</v>
      </c>
      <c r="Q266" s="79" t="s">
        <v>283</v>
      </c>
      <c r="R266" s="79"/>
      <c r="S266" s="79"/>
      <c r="T266" s="79" t="s">
        <v>399</v>
      </c>
      <c r="U266" s="82" t="s">
        <v>416</v>
      </c>
      <c r="V266" s="82" t="s">
        <v>416</v>
      </c>
      <c r="W266" s="81">
        <v>43515.02751157407</v>
      </c>
      <c r="X266" s="82" t="s">
        <v>600</v>
      </c>
      <c r="Y266" s="79"/>
      <c r="Z266" s="79"/>
      <c r="AA266" s="85" t="s">
        <v>755</v>
      </c>
      <c r="AB266" s="79"/>
      <c r="AC266" s="79" t="b">
        <v>0</v>
      </c>
      <c r="AD266" s="79">
        <v>0</v>
      </c>
      <c r="AE266" s="85" t="s">
        <v>793</v>
      </c>
      <c r="AF266" s="79" t="b">
        <v>0</v>
      </c>
      <c r="AG266" s="79" t="s">
        <v>803</v>
      </c>
      <c r="AH266" s="79"/>
      <c r="AI266" s="85" t="s">
        <v>793</v>
      </c>
      <c r="AJ266" s="79" t="b">
        <v>0</v>
      </c>
      <c r="AK266" s="79">
        <v>6</v>
      </c>
      <c r="AL266" s="85" t="s">
        <v>751</v>
      </c>
      <c r="AM266" s="79" t="s">
        <v>813</v>
      </c>
      <c r="AN266" s="79" t="b">
        <v>0</v>
      </c>
      <c r="AO266" s="85" t="s">
        <v>751</v>
      </c>
      <c r="AP266" s="79" t="s">
        <v>176</v>
      </c>
      <c r="AQ266" s="79">
        <v>0</v>
      </c>
      <c r="AR266" s="79">
        <v>0</v>
      </c>
      <c r="AS266" s="79"/>
      <c r="AT266" s="79"/>
      <c r="AU266" s="79"/>
      <c r="AV266" s="79"/>
      <c r="AW266" s="79"/>
      <c r="AX266" s="79"/>
      <c r="AY266" s="79"/>
      <c r="AZ266" s="79"/>
      <c r="BA266">
        <v>13</v>
      </c>
      <c r="BB266" s="78" t="str">
        <f>REPLACE(INDEX(GroupVertices[Group],MATCH(Edges[[#This Row],[Vertex 1]],GroupVertices[Vertex],0)),1,1,"")</f>
        <v>1</v>
      </c>
      <c r="BC266" s="78" t="str">
        <f>REPLACE(INDEX(GroupVertices[Group],MATCH(Edges[[#This Row],[Vertex 2]],GroupVertices[Vertex],0)),1,1,"")</f>
        <v>3</v>
      </c>
      <c r="BD266" s="48"/>
      <c r="BE266" s="49"/>
      <c r="BF266" s="48"/>
      <c r="BG266" s="49"/>
      <c r="BH266" s="48"/>
      <c r="BI266" s="49"/>
      <c r="BJ266" s="48"/>
      <c r="BK266" s="49"/>
      <c r="BL266" s="48"/>
    </row>
    <row r="267" spans="1:64" ht="15">
      <c r="A267" s="64" t="s">
        <v>249</v>
      </c>
      <c r="B267" s="64" t="s">
        <v>256</v>
      </c>
      <c r="C267" s="65" t="s">
        <v>1803</v>
      </c>
      <c r="D267" s="66">
        <v>10</v>
      </c>
      <c r="E267" s="67" t="s">
        <v>136</v>
      </c>
      <c r="F267" s="68">
        <v>11.2</v>
      </c>
      <c r="G267" s="65"/>
      <c r="H267" s="69"/>
      <c r="I267" s="70"/>
      <c r="J267" s="70"/>
      <c r="K267" s="34" t="s">
        <v>65</v>
      </c>
      <c r="L267" s="77">
        <v>267</v>
      </c>
      <c r="M267" s="77"/>
      <c r="N267" s="72"/>
      <c r="O267" s="79" t="s">
        <v>266</v>
      </c>
      <c r="P267" s="81">
        <v>43515.02758101852</v>
      </c>
      <c r="Q267" s="79" t="s">
        <v>355</v>
      </c>
      <c r="R267" s="79"/>
      <c r="S267" s="79"/>
      <c r="T267" s="79" t="s">
        <v>391</v>
      </c>
      <c r="U267" s="82" t="s">
        <v>454</v>
      </c>
      <c r="V267" s="82" t="s">
        <v>454</v>
      </c>
      <c r="W267" s="81">
        <v>43515.02758101852</v>
      </c>
      <c r="X267" s="82" t="s">
        <v>605</v>
      </c>
      <c r="Y267" s="79"/>
      <c r="Z267" s="79"/>
      <c r="AA267" s="85" t="s">
        <v>760</v>
      </c>
      <c r="AB267" s="79"/>
      <c r="AC267" s="79" t="b">
        <v>0</v>
      </c>
      <c r="AD267" s="79">
        <v>0</v>
      </c>
      <c r="AE267" s="85" t="s">
        <v>793</v>
      </c>
      <c r="AF267" s="79" t="b">
        <v>0</v>
      </c>
      <c r="AG267" s="79" t="s">
        <v>803</v>
      </c>
      <c r="AH267" s="79"/>
      <c r="AI267" s="85" t="s">
        <v>793</v>
      </c>
      <c r="AJ267" s="79" t="b">
        <v>0</v>
      </c>
      <c r="AK267" s="79">
        <v>2</v>
      </c>
      <c r="AL267" s="85" t="s">
        <v>758</v>
      </c>
      <c r="AM267" s="79" t="s">
        <v>813</v>
      </c>
      <c r="AN267" s="79" t="b">
        <v>0</v>
      </c>
      <c r="AO267" s="85" t="s">
        <v>758</v>
      </c>
      <c r="AP267" s="79" t="s">
        <v>176</v>
      </c>
      <c r="AQ267" s="79">
        <v>0</v>
      </c>
      <c r="AR267" s="79">
        <v>0</v>
      </c>
      <c r="AS267" s="79"/>
      <c r="AT267" s="79"/>
      <c r="AU267" s="79"/>
      <c r="AV267" s="79"/>
      <c r="AW267" s="79"/>
      <c r="AX267" s="79"/>
      <c r="AY267" s="79"/>
      <c r="AZ267" s="79"/>
      <c r="BA267">
        <v>13</v>
      </c>
      <c r="BB267" s="78" t="str">
        <f>REPLACE(INDEX(GroupVertices[Group],MATCH(Edges[[#This Row],[Vertex 1]],GroupVertices[Vertex],0)),1,1,"")</f>
        <v>1</v>
      </c>
      <c r="BC267" s="78" t="str">
        <f>REPLACE(INDEX(GroupVertices[Group],MATCH(Edges[[#This Row],[Vertex 2]],GroupVertices[Vertex],0)),1,1,"")</f>
        <v>3</v>
      </c>
      <c r="BD267" s="48"/>
      <c r="BE267" s="49"/>
      <c r="BF267" s="48"/>
      <c r="BG267" s="49"/>
      <c r="BH267" s="48"/>
      <c r="BI267" s="49"/>
      <c r="BJ267" s="48"/>
      <c r="BK267" s="49"/>
      <c r="BL267" s="48"/>
    </row>
    <row r="268" spans="1:64" ht="15">
      <c r="A268" s="64" t="s">
        <v>249</v>
      </c>
      <c r="B268" s="64" t="s">
        <v>256</v>
      </c>
      <c r="C268" s="65" t="s">
        <v>1803</v>
      </c>
      <c r="D268" s="66">
        <v>10</v>
      </c>
      <c r="E268" s="67" t="s">
        <v>136</v>
      </c>
      <c r="F268" s="68">
        <v>11.2</v>
      </c>
      <c r="G268" s="65"/>
      <c r="H268" s="69"/>
      <c r="I268" s="70"/>
      <c r="J268" s="70"/>
      <c r="K268" s="34" t="s">
        <v>65</v>
      </c>
      <c r="L268" s="77">
        <v>268</v>
      </c>
      <c r="M268" s="77"/>
      <c r="N268" s="72"/>
      <c r="O268" s="79" t="s">
        <v>266</v>
      </c>
      <c r="P268" s="81">
        <v>43515.08310185185</v>
      </c>
      <c r="Q268" s="79" t="s">
        <v>371</v>
      </c>
      <c r="R268" s="79"/>
      <c r="S268" s="79"/>
      <c r="T268" s="79" t="s">
        <v>391</v>
      </c>
      <c r="U268" s="79"/>
      <c r="V268" s="82" t="s">
        <v>478</v>
      </c>
      <c r="W268" s="81">
        <v>43515.08310185185</v>
      </c>
      <c r="X268" s="82" t="s">
        <v>626</v>
      </c>
      <c r="Y268" s="79"/>
      <c r="Z268" s="79"/>
      <c r="AA268" s="85" t="s">
        <v>781</v>
      </c>
      <c r="AB268" s="79"/>
      <c r="AC268" s="79" t="b">
        <v>0</v>
      </c>
      <c r="AD268" s="79">
        <v>0</v>
      </c>
      <c r="AE268" s="85" t="s">
        <v>793</v>
      </c>
      <c r="AF268" s="79" t="b">
        <v>0</v>
      </c>
      <c r="AG268" s="79" t="s">
        <v>803</v>
      </c>
      <c r="AH268" s="79"/>
      <c r="AI268" s="85" t="s">
        <v>793</v>
      </c>
      <c r="AJ268" s="79" t="b">
        <v>0</v>
      </c>
      <c r="AK268" s="79">
        <v>2</v>
      </c>
      <c r="AL268" s="85" t="s">
        <v>771</v>
      </c>
      <c r="AM268" s="79" t="s">
        <v>813</v>
      </c>
      <c r="AN268" s="79" t="b">
        <v>0</v>
      </c>
      <c r="AO268" s="85" t="s">
        <v>771</v>
      </c>
      <c r="AP268" s="79" t="s">
        <v>176</v>
      </c>
      <c r="AQ268" s="79">
        <v>0</v>
      </c>
      <c r="AR268" s="79">
        <v>0</v>
      </c>
      <c r="AS268" s="79"/>
      <c r="AT268" s="79"/>
      <c r="AU268" s="79"/>
      <c r="AV268" s="79"/>
      <c r="AW268" s="79"/>
      <c r="AX268" s="79"/>
      <c r="AY268" s="79"/>
      <c r="AZ268" s="79"/>
      <c r="BA268">
        <v>13</v>
      </c>
      <c r="BB268" s="78" t="str">
        <f>REPLACE(INDEX(GroupVertices[Group],MATCH(Edges[[#This Row],[Vertex 1]],GroupVertices[Vertex],0)),1,1,"")</f>
        <v>1</v>
      </c>
      <c r="BC268" s="78" t="str">
        <f>REPLACE(INDEX(GroupVertices[Group],MATCH(Edges[[#This Row],[Vertex 2]],GroupVertices[Vertex],0)),1,1,"")</f>
        <v>3</v>
      </c>
      <c r="BD268" s="48"/>
      <c r="BE268" s="49"/>
      <c r="BF268" s="48"/>
      <c r="BG268" s="49"/>
      <c r="BH268" s="48"/>
      <c r="BI268" s="49"/>
      <c r="BJ268" s="48"/>
      <c r="BK268" s="49"/>
      <c r="BL268" s="48"/>
    </row>
    <row r="269" spans="1:64" ht="15">
      <c r="A269" s="64" t="s">
        <v>249</v>
      </c>
      <c r="B269" s="64" t="s">
        <v>256</v>
      </c>
      <c r="C269" s="65" t="s">
        <v>1803</v>
      </c>
      <c r="D269" s="66">
        <v>10</v>
      </c>
      <c r="E269" s="67" t="s">
        <v>136</v>
      </c>
      <c r="F269" s="68">
        <v>11.2</v>
      </c>
      <c r="G269" s="65"/>
      <c r="H269" s="69"/>
      <c r="I269" s="70"/>
      <c r="J269" s="70"/>
      <c r="K269" s="34" t="s">
        <v>65</v>
      </c>
      <c r="L269" s="77">
        <v>269</v>
      </c>
      <c r="M269" s="77"/>
      <c r="N269" s="72"/>
      <c r="O269" s="79" t="s">
        <v>266</v>
      </c>
      <c r="P269" s="81">
        <v>43515.13946759259</v>
      </c>
      <c r="Q269" s="79" t="s">
        <v>372</v>
      </c>
      <c r="R269" s="79"/>
      <c r="S269" s="79"/>
      <c r="T269" s="79" t="s">
        <v>391</v>
      </c>
      <c r="U269" s="79"/>
      <c r="V269" s="82" t="s">
        <v>478</v>
      </c>
      <c r="W269" s="81">
        <v>43515.13946759259</v>
      </c>
      <c r="X269" s="82" t="s">
        <v>627</v>
      </c>
      <c r="Y269" s="79"/>
      <c r="Z269" s="79"/>
      <c r="AA269" s="85" t="s">
        <v>782</v>
      </c>
      <c r="AB269" s="79"/>
      <c r="AC269" s="79" t="b">
        <v>0</v>
      </c>
      <c r="AD269" s="79">
        <v>0</v>
      </c>
      <c r="AE269" s="85" t="s">
        <v>793</v>
      </c>
      <c r="AF269" s="79" t="b">
        <v>0</v>
      </c>
      <c r="AG269" s="79" t="s">
        <v>803</v>
      </c>
      <c r="AH269" s="79"/>
      <c r="AI269" s="85" t="s">
        <v>793</v>
      </c>
      <c r="AJ269" s="79" t="b">
        <v>0</v>
      </c>
      <c r="AK269" s="79">
        <v>2</v>
      </c>
      <c r="AL269" s="85" t="s">
        <v>772</v>
      </c>
      <c r="AM269" s="79" t="s">
        <v>813</v>
      </c>
      <c r="AN269" s="79" t="b">
        <v>0</v>
      </c>
      <c r="AO269" s="85" t="s">
        <v>772</v>
      </c>
      <c r="AP269" s="79" t="s">
        <v>176</v>
      </c>
      <c r="AQ269" s="79">
        <v>0</v>
      </c>
      <c r="AR269" s="79">
        <v>0</v>
      </c>
      <c r="AS269" s="79"/>
      <c r="AT269" s="79"/>
      <c r="AU269" s="79"/>
      <c r="AV269" s="79"/>
      <c r="AW269" s="79"/>
      <c r="AX269" s="79"/>
      <c r="AY269" s="79"/>
      <c r="AZ269" s="79"/>
      <c r="BA269">
        <v>13</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249</v>
      </c>
      <c r="B270" s="64" t="s">
        <v>256</v>
      </c>
      <c r="C270" s="65" t="s">
        <v>1803</v>
      </c>
      <c r="D270" s="66">
        <v>10</v>
      </c>
      <c r="E270" s="67" t="s">
        <v>136</v>
      </c>
      <c r="F270" s="68">
        <v>11.2</v>
      </c>
      <c r="G270" s="65"/>
      <c r="H270" s="69"/>
      <c r="I270" s="70"/>
      <c r="J270" s="70"/>
      <c r="K270" s="34" t="s">
        <v>65</v>
      </c>
      <c r="L270" s="77">
        <v>270</v>
      </c>
      <c r="M270" s="77"/>
      <c r="N270" s="72"/>
      <c r="O270" s="79" t="s">
        <v>266</v>
      </c>
      <c r="P270" s="81">
        <v>43515.25975694445</v>
      </c>
      <c r="Q270" s="79" t="s">
        <v>357</v>
      </c>
      <c r="R270" s="79"/>
      <c r="S270" s="79"/>
      <c r="T270" s="79" t="s">
        <v>391</v>
      </c>
      <c r="U270" s="79"/>
      <c r="V270" s="82" t="s">
        <v>478</v>
      </c>
      <c r="W270" s="81">
        <v>43515.25975694445</v>
      </c>
      <c r="X270" s="82" t="s">
        <v>607</v>
      </c>
      <c r="Y270" s="79"/>
      <c r="Z270" s="79"/>
      <c r="AA270" s="85" t="s">
        <v>762</v>
      </c>
      <c r="AB270" s="79"/>
      <c r="AC270" s="79" t="b">
        <v>0</v>
      </c>
      <c r="AD270" s="79">
        <v>0</v>
      </c>
      <c r="AE270" s="85" t="s">
        <v>793</v>
      </c>
      <c r="AF270" s="79" t="b">
        <v>0</v>
      </c>
      <c r="AG270" s="79" t="s">
        <v>803</v>
      </c>
      <c r="AH270" s="79"/>
      <c r="AI270" s="85" t="s">
        <v>793</v>
      </c>
      <c r="AJ270" s="79" t="b">
        <v>0</v>
      </c>
      <c r="AK270" s="79">
        <v>1</v>
      </c>
      <c r="AL270" s="85" t="s">
        <v>761</v>
      </c>
      <c r="AM270" s="79" t="s">
        <v>813</v>
      </c>
      <c r="AN270" s="79" t="b">
        <v>0</v>
      </c>
      <c r="AO270" s="85" t="s">
        <v>761</v>
      </c>
      <c r="AP270" s="79" t="s">
        <v>176</v>
      </c>
      <c r="AQ270" s="79">
        <v>0</v>
      </c>
      <c r="AR270" s="79">
        <v>0</v>
      </c>
      <c r="AS270" s="79"/>
      <c r="AT270" s="79"/>
      <c r="AU270" s="79"/>
      <c r="AV270" s="79"/>
      <c r="AW270" s="79"/>
      <c r="AX270" s="79"/>
      <c r="AY270" s="79"/>
      <c r="AZ270" s="79"/>
      <c r="BA270">
        <v>13</v>
      </c>
      <c r="BB270" s="78" t="str">
        <f>REPLACE(INDEX(GroupVertices[Group],MATCH(Edges[[#This Row],[Vertex 1]],GroupVertices[Vertex],0)),1,1,"")</f>
        <v>1</v>
      </c>
      <c r="BC270" s="78" t="str">
        <f>REPLACE(INDEX(GroupVertices[Group],MATCH(Edges[[#This Row],[Vertex 2]],GroupVertices[Vertex],0)),1,1,"")</f>
        <v>3</v>
      </c>
      <c r="BD270" s="48"/>
      <c r="BE270" s="49"/>
      <c r="BF270" s="48"/>
      <c r="BG270" s="49"/>
      <c r="BH270" s="48"/>
      <c r="BI270" s="49"/>
      <c r="BJ270" s="48"/>
      <c r="BK270" s="49"/>
      <c r="BL270" s="48"/>
    </row>
    <row r="271" spans="1:64" ht="15">
      <c r="A271" s="64" t="s">
        <v>249</v>
      </c>
      <c r="B271" s="64" t="s">
        <v>256</v>
      </c>
      <c r="C271" s="65" t="s">
        <v>1803</v>
      </c>
      <c r="D271" s="66">
        <v>10</v>
      </c>
      <c r="E271" s="67" t="s">
        <v>136</v>
      </c>
      <c r="F271" s="68">
        <v>11.2</v>
      </c>
      <c r="G271" s="65"/>
      <c r="H271" s="69"/>
      <c r="I271" s="70"/>
      <c r="J271" s="70"/>
      <c r="K271" s="34" t="s">
        <v>65</v>
      </c>
      <c r="L271" s="77">
        <v>271</v>
      </c>
      <c r="M271" s="77"/>
      <c r="N271" s="72"/>
      <c r="O271" s="79" t="s">
        <v>266</v>
      </c>
      <c r="P271" s="81">
        <v>43515.26125</v>
      </c>
      <c r="Q271" s="79" t="s">
        <v>296</v>
      </c>
      <c r="R271" s="79"/>
      <c r="S271" s="79"/>
      <c r="T271" s="79" t="s">
        <v>391</v>
      </c>
      <c r="U271" s="82" t="s">
        <v>429</v>
      </c>
      <c r="V271" s="82" t="s">
        <v>429</v>
      </c>
      <c r="W271" s="81">
        <v>43515.26125</v>
      </c>
      <c r="X271" s="82" t="s">
        <v>634</v>
      </c>
      <c r="Y271" s="79"/>
      <c r="Z271" s="79"/>
      <c r="AA271" s="85" t="s">
        <v>789</v>
      </c>
      <c r="AB271" s="79"/>
      <c r="AC271" s="79" t="b">
        <v>0</v>
      </c>
      <c r="AD271" s="79">
        <v>0</v>
      </c>
      <c r="AE271" s="85" t="s">
        <v>793</v>
      </c>
      <c r="AF271" s="79" t="b">
        <v>0</v>
      </c>
      <c r="AG271" s="79" t="s">
        <v>803</v>
      </c>
      <c r="AH271" s="79"/>
      <c r="AI271" s="85" t="s">
        <v>793</v>
      </c>
      <c r="AJ271" s="79" t="b">
        <v>0</v>
      </c>
      <c r="AK271" s="79">
        <v>2</v>
      </c>
      <c r="AL271" s="85" t="s">
        <v>786</v>
      </c>
      <c r="AM271" s="79" t="s">
        <v>813</v>
      </c>
      <c r="AN271" s="79" t="b">
        <v>0</v>
      </c>
      <c r="AO271" s="85" t="s">
        <v>786</v>
      </c>
      <c r="AP271" s="79" t="s">
        <v>176</v>
      </c>
      <c r="AQ271" s="79">
        <v>0</v>
      </c>
      <c r="AR271" s="79">
        <v>0</v>
      </c>
      <c r="AS271" s="79"/>
      <c r="AT271" s="79"/>
      <c r="AU271" s="79"/>
      <c r="AV271" s="79"/>
      <c r="AW271" s="79"/>
      <c r="AX271" s="79"/>
      <c r="AY271" s="79"/>
      <c r="AZ271" s="79"/>
      <c r="BA271">
        <v>13</v>
      </c>
      <c r="BB271" s="78" t="str">
        <f>REPLACE(INDEX(GroupVertices[Group],MATCH(Edges[[#This Row],[Vertex 1]],GroupVertices[Vertex],0)),1,1,"")</f>
        <v>1</v>
      </c>
      <c r="BC271" s="78" t="str">
        <f>REPLACE(INDEX(GroupVertices[Group],MATCH(Edges[[#This Row],[Vertex 2]],GroupVertices[Vertex],0)),1,1,"")</f>
        <v>3</v>
      </c>
      <c r="BD271" s="48">
        <v>1</v>
      </c>
      <c r="BE271" s="49">
        <v>11.11111111111111</v>
      </c>
      <c r="BF271" s="48">
        <v>0</v>
      </c>
      <c r="BG271" s="49">
        <v>0</v>
      </c>
      <c r="BH271" s="48">
        <v>0</v>
      </c>
      <c r="BI271" s="49">
        <v>0</v>
      </c>
      <c r="BJ271" s="48">
        <v>8</v>
      </c>
      <c r="BK271" s="49">
        <v>88.88888888888889</v>
      </c>
      <c r="BL271" s="48">
        <v>9</v>
      </c>
    </row>
    <row r="272" spans="1:64" ht="15">
      <c r="A272" s="64" t="s">
        <v>249</v>
      </c>
      <c r="B272" s="64" t="s">
        <v>256</v>
      </c>
      <c r="C272" s="65" t="s">
        <v>1803</v>
      </c>
      <c r="D272" s="66">
        <v>10</v>
      </c>
      <c r="E272" s="67" t="s">
        <v>136</v>
      </c>
      <c r="F272" s="68">
        <v>11.2</v>
      </c>
      <c r="G272" s="65"/>
      <c r="H272" s="69"/>
      <c r="I272" s="70"/>
      <c r="J272" s="70"/>
      <c r="K272" s="34" t="s">
        <v>65</v>
      </c>
      <c r="L272" s="77">
        <v>272</v>
      </c>
      <c r="M272" s="77"/>
      <c r="N272" s="72"/>
      <c r="O272" s="79" t="s">
        <v>266</v>
      </c>
      <c r="P272" s="81">
        <v>43515.35377314815</v>
      </c>
      <c r="Q272" s="79" t="s">
        <v>340</v>
      </c>
      <c r="R272" s="79"/>
      <c r="S272" s="79"/>
      <c r="T272" s="79" t="s">
        <v>391</v>
      </c>
      <c r="U272" s="82" t="s">
        <v>448</v>
      </c>
      <c r="V272" s="82" t="s">
        <v>448</v>
      </c>
      <c r="W272" s="81">
        <v>43515.35377314815</v>
      </c>
      <c r="X272" s="82" t="s">
        <v>628</v>
      </c>
      <c r="Y272" s="79"/>
      <c r="Z272" s="79"/>
      <c r="AA272" s="85" t="s">
        <v>783</v>
      </c>
      <c r="AB272" s="79"/>
      <c r="AC272" s="79" t="b">
        <v>0</v>
      </c>
      <c r="AD272" s="79">
        <v>0</v>
      </c>
      <c r="AE272" s="85" t="s">
        <v>793</v>
      </c>
      <c r="AF272" s="79" t="b">
        <v>0</v>
      </c>
      <c r="AG272" s="79" t="s">
        <v>803</v>
      </c>
      <c r="AH272" s="79"/>
      <c r="AI272" s="85" t="s">
        <v>793</v>
      </c>
      <c r="AJ272" s="79" t="b">
        <v>0</v>
      </c>
      <c r="AK272" s="79">
        <v>3</v>
      </c>
      <c r="AL272" s="85" t="s">
        <v>770</v>
      </c>
      <c r="AM272" s="79" t="s">
        <v>813</v>
      </c>
      <c r="AN272" s="79" t="b">
        <v>0</v>
      </c>
      <c r="AO272" s="85" t="s">
        <v>770</v>
      </c>
      <c r="AP272" s="79" t="s">
        <v>176</v>
      </c>
      <c r="AQ272" s="79">
        <v>0</v>
      </c>
      <c r="AR272" s="79">
        <v>0</v>
      </c>
      <c r="AS272" s="79"/>
      <c r="AT272" s="79"/>
      <c r="AU272" s="79"/>
      <c r="AV272" s="79"/>
      <c r="AW272" s="79"/>
      <c r="AX272" s="79"/>
      <c r="AY272" s="79"/>
      <c r="AZ272" s="79"/>
      <c r="BA272">
        <v>13</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249</v>
      </c>
      <c r="B273" s="64" t="s">
        <v>256</v>
      </c>
      <c r="C273" s="65" t="s">
        <v>1803</v>
      </c>
      <c r="D273" s="66">
        <v>10</v>
      </c>
      <c r="E273" s="67" t="s">
        <v>136</v>
      </c>
      <c r="F273" s="68">
        <v>11.2</v>
      </c>
      <c r="G273" s="65"/>
      <c r="H273" s="69"/>
      <c r="I273" s="70"/>
      <c r="J273" s="70"/>
      <c r="K273" s="34" t="s">
        <v>65</v>
      </c>
      <c r="L273" s="77">
        <v>273</v>
      </c>
      <c r="M273" s="77"/>
      <c r="N273" s="72"/>
      <c r="O273" s="79" t="s">
        <v>266</v>
      </c>
      <c r="P273" s="81">
        <v>43515.76609953704</v>
      </c>
      <c r="Q273" s="79" t="s">
        <v>379</v>
      </c>
      <c r="R273" s="79"/>
      <c r="S273" s="79"/>
      <c r="T273" s="79" t="s">
        <v>392</v>
      </c>
      <c r="U273" s="79"/>
      <c r="V273" s="82" t="s">
        <v>478</v>
      </c>
      <c r="W273" s="81">
        <v>43515.76609953704</v>
      </c>
      <c r="X273" s="82" t="s">
        <v>635</v>
      </c>
      <c r="Y273" s="79"/>
      <c r="Z273" s="79"/>
      <c r="AA273" s="85" t="s">
        <v>790</v>
      </c>
      <c r="AB273" s="79"/>
      <c r="AC273" s="79" t="b">
        <v>0</v>
      </c>
      <c r="AD273" s="79">
        <v>0</v>
      </c>
      <c r="AE273" s="85" t="s">
        <v>793</v>
      </c>
      <c r="AF273" s="79" t="b">
        <v>0</v>
      </c>
      <c r="AG273" s="79" t="s">
        <v>803</v>
      </c>
      <c r="AH273" s="79"/>
      <c r="AI273" s="85" t="s">
        <v>793</v>
      </c>
      <c r="AJ273" s="79" t="b">
        <v>0</v>
      </c>
      <c r="AK273" s="79">
        <v>1</v>
      </c>
      <c r="AL273" s="85" t="s">
        <v>787</v>
      </c>
      <c r="AM273" s="79" t="s">
        <v>813</v>
      </c>
      <c r="AN273" s="79" t="b">
        <v>0</v>
      </c>
      <c r="AO273" s="85" t="s">
        <v>787</v>
      </c>
      <c r="AP273" s="79" t="s">
        <v>176</v>
      </c>
      <c r="AQ273" s="79">
        <v>0</v>
      </c>
      <c r="AR273" s="79">
        <v>0</v>
      </c>
      <c r="AS273" s="79"/>
      <c r="AT273" s="79"/>
      <c r="AU273" s="79"/>
      <c r="AV273" s="79"/>
      <c r="AW273" s="79"/>
      <c r="AX273" s="79"/>
      <c r="AY273" s="79"/>
      <c r="AZ273" s="79"/>
      <c r="BA273">
        <v>13</v>
      </c>
      <c r="BB273" s="78" t="str">
        <f>REPLACE(INDEX(GroupVertices[Group],MATCH(Edges[[#This Row],[Vertex 1]],GroupVertices[Vertex],0)),1,1,"")</f>
        <v>1</v>
      </c>
      <c r="BC273" s="78" t="str">
        <f>REPLACE(INDEX(GroupVertices[Group],MATCH(Edges[[#This Row],[Vertex 2]],GroupVertices[Vertex],0)),1,1,"")</f>
        <v>3</v>
      </c>
      <c r="BD273" s="48">
        <v>1</v>
      </c>
      <c r="BE273" s="49">
        <v>8.333333333333334</v>
      </c>
      <c r="BF273" s="48">
        <v>0</v>
      </c>
      <c r="BG273" s="49">
        <v>0</v>
      </c>
      <c r="BH273" s="48">
        <v>0</v>
      </c>
      <c r="BI273" s="49">
        <v>0</v>
      </c>
      <c r="BJ273" s="48">
        <v>11</v>
      </c>
      <c r="BK273" s="49">
        <v>91.66666666666667</v>
      </c>
      <c r="BL273" s="48">
        <v>12</v>
      </c>
    </row>
    <row r="274" spans="1:64" ht="15">
      <c r="A274" s="64" t="s">
        <v>241</v>
      </c>
      <c r="B274" s="64" t="s">
        <v>249</v>
      </c>
      <c r="C274" s="65" t="s">
        <v>1801</v>
      </c>
      <c r="D274" s="66">
        <v>7</v>
      </c>
      <c r="E274" s="67" t="s">
        <v>136</v>
      </c>
      <c r="F274" s="68">
        <v>25.066666666666666</v>
      </c>
      <c r="G274" s="65"/>
      <c r="H274" s="69"/>
      <c r="I274" s="70"/>
      <c r="J274" s="70"/>
      <c r="K274" s="34" t="s">
        <v>66</v>
      </c>
      <c r="L274" s="77">
        <v>274</v>
      </c>
      <c r="M274" s="77"/>
      <c r="N274" s="72"/>
      <c r="O274" s="79" t="s">
        <v>266</v>
      </c>
      <c r="P274" s="81">
        <v>43511.06386574074</v>
      </c>
      <c r="Q274" s="79" t="s">
        <v>269</v>
      </c>
      <c r="R274" s="79"/>
      <c r="S274" s="79"/>
      <c r="T274" s="79" t="s">
        <v>391</v>
      </c>
      <c r="U274" s="82" t="s">
        <v>412</v>
      </c>
      <c r="V274" s="82" t="s">
        <v>412</v>
      </c>
      <c r="W274" s="81">
        <v>43511.06386574074</v>
      </c>
      <c r="X274" s="82" t="s">
        <v>636</v>
      </c>
      <c r="Y274" s="79"/>
      <c r="Z274" s="79"/>
      <c r="AA274" s="85" t="s">
        <v>791</v>
      </c>
      <c r="AB274" s="79"/>
      <c r="AC274" s="79" t="b">
        <v>0</v>
      </c>
      <c r="AD274" s="79">
        <v>0</v>
      </c>
      <c r="AE274" s="85" t="s">
        <v>793</v>
      </c>
      <c r="AF274" s="79" t="b">
        <v>0</v>
      </c>
      <c r="AG274" s="79" t="s">
        <v>803</v>
      </c>
      <c r="AH274" s="79"/>
      <c r="AI274" s="85" t="s">
        <v>793</v>
      </c>
      <c r="AJ274" s="79" t="b">
        <v>0</v>
      </c>
      <c r="AK274" s="79">
        <v>2</v>
      </c>
      <c r="AL274" s="85" t="s">
        <v>792</v>
      </c>
      <c r="AM274" s="79" t="s">
        <v>813</v>
      </c>
      <c r="AN274" s="79" t="b">
        <v>0</v>
      </c>
      <c r="AO274" s="85" t="s">
        <v>792</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1</v>
      </c>
      <c r="BD274" s="48">
        <v>2</v>
      </c>
      <c r="BE274" s="49">
        <v>11.764705882352942</v>
      </c>
      <c r="BF274" s="48">
        <v>0</v>
      </c>
      <c r="BG274" s="49">
        <v>0</v>
      </c>
      <c r="BH274" s="48">
        <v>0</v>
      </c>
      <c r="BI274" s="49">
        <v>0</v>
      </c>
      <c r="BJ274" s="48">
        <v>15</v>
      </c>
      <c r="BK274" s="49">
        <v>88.23529411764706</v>
      </c>
      <c r="BL274" s="48">
        <v>17</v>
      </c>
    </row>
    <row r="275" spans="1:64" ht="15">
      <c r="A275" s="64" t="s">
        <v>241</v>
      </c>
      <c r="B275" s="64" t="s">
        <v>249</v>
      </c>
      <c r="C275" s="65" t="s">
        <v>1801</v>
      </c>
      <c r="D275" s="66">
        <v>7</v>
      </c>
      <c r="E275" s="67" t="s">
        <v>136</v>
      </c>
      <c r="F275" s="68">
        <v>25.066666666666666</v>
      </c>
      <c r="G275" s="65"/>
      <c r="H275" s="69"/>
      <c r="I275" s="70"/>
      <c r="J275" s="70"/>
      <c r="K275" s="34" t="s">
        <v>66</v>
      </c>
      <c r="L275" s="77">
        <v>275</v>
      </c>
      <c r="M275" s="77"/>
      <c r="N275" s="72"/>
      <c r="O275" s="79" t="s">
        <v>266</v>
      </c>
      <c r="P275" s="81">
        <v>43514.829733796294</v>
      </c>
      <c r="Q275" s="79" t="s">
        <v>272</v>
      </c>
      <c r="R275" s="79"/>
      <c r="S275" s="79"/>
      <c r="T275" s="79" t="s">
        <v>391</v>
      </c>
      <c r="U275" s="79"/>
      <c r="V275" s="82" t="s">
        <v>472</v>
      </c>
      <c r="W275" s="81">
        <v>43514.829733796294</v>
      </c>
      <c r="X275" s="82" t="s">
        <v>547</v>
      </c>
      <c r="Y275" s="79"/>
      <c r="Z275" s="79"/>
      <c r="AA275" s="85" t="s">
        <v>702</v>
      </c>
      <c r="AB275" s="79"/>
      <c r="AC275" s="79" t="b">
        <v>0</v>
      </c>
      <c r="AD275" s="79">
        <v>0</v>
      </c>
      <c r="AE275" s="85" t="s">
        <v>793</v>
      </c>
      <c r="AF275" s="79" t="b">
        <v>0</v>
      </c>
      <c r="AG275" s="79" t="s">
        <v>803</v>
      </c>
      <c r="AH275" s="79"/>
      <c r="AI275" s="85" t="s">
        <v>793</v>
      </c>
      <c r="AJ275" s="79" t="b">
        <v>0</v>
      </c>
      <c r="AK275" s="79">
        <v>3</v>
      </c>
      <c r="AL275" s="85" t="s">
        <v>700</v>
      </c>
      <c r="AM275" s="79" t="s">
        <v>813</v>
      </c>
      <c r="AN275" s="79" t="b">
        <v>0</v>
      </c>
      <c r="AO275" s="85" t="s">
        <v>700</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1</v>
      </c>
      <c r="BD275" s="48"/>
      <c r="BE275" s="49"/>
      <c r="BF275" s="48"/>
      <c r="BG275" s="49"/>
      <c r="BH275" s="48"/>
      <c r="BI275" s="49"/>
      <c r="BJ275" s="48"/>
      <c r="BK275" s="49"/>
      <c r="BL275" s="48"/>
    </row>
    <row r="276" spans="1:64" ht="15">
      <c r="A276" s="64" t="s">
        <v>241</v>
      </c>
      <c r="B276" s="64" t="s">
        <v>249</v>
      </c>
      <c r="C276" s="65" t="s">
        <v>1795</v>
      </c>
      <c r="D276" s="66">
        <v>3</v>
      </c>
      <c r="E276" s="67" t="s">
        <v>132</v>
      </c>
      <c r="F276" s="68">
        <v>32</v>
      </c>
      <c r="G276" s="65"/>
      <c r="H276" s="69"/>
      <c r="I276" s="70"/>
      <c r="J276" s="70"/>
      <c r="K276" s="34" t="s">
        <v>66</v>
      </c>
      <c r="L276" s="77">
        <v>276</v>
      </c>
      <c r="M276" s="77"/>
      <c r="N276" s="72"/>
      <c r="O276" s="79" t="s">
        <v>267</v>
      </c>
      <c r="P276" s="81">
        <v>43514.85427083333</v>
      </c>
      <c r="Q276" s="79" t="s">
        <v>348</v>
      </c>
      <c r="R276" s="79"/>
      <c r="S276" s="79"/>
      <c r="T276" s="79" t="s">
        <v>391</v>
      </c>
      <c r="U276" s="82" t="s">
        <v>452</v>
      </c>
      <c r="V276" s="82" t="s">
        <v>452</v>
      </c>
      <c r="W276" s="81">
        <v>43514.85427083333</v>
      </c>
      <c r="X276" s="82" t="s">
        <v>592</v>
      </c>
      <c r="Y276" s="79"/>
      <c r="Z276" s="79"/>
      <c r="AA276" s="85" t="s">
        <v>747</v>
      </c>
      <c r="AB276" s="79"/>
      <c r="AC276" s="79" t="b">
        <v>0</v>
      </c>
      <c r="AD276" s="79">
        <v>1</v>
      </c>
      <c r="AE276" s="85" t="s">
        <v>801</v>
      </c>
      <c r="AF276" s="79" t="b">
        <v>0</v>
      </c>
      <c r="AG276" s="79" t="s">
        <v>803</v>
      </c>
      <c r="AH276" s="79"/>
      <c r="AI276" s="85" t="s">
        <v>793</v>
      </c>
      <c r="AJ276" s="79" t="b">
        <v>0</v>
      </c>
      <c r="AK276" s="79">
        <v>1</v>
      </c>
      <c r="AL276" s="85" t="s">
        <v>793</v>
      </c>
      <c r="AM276" s="79" t="s">
        <v>813</v>
      </c>
      <c r="AN276" s="79" t="b">
        <v>0</v>
      </c>
      <c r="AO276" s="85" t="s">
        <v>747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241</v>
      </c>
      <c r="B277" s="64" t="s">
        <v>249</v>
      </c>
      <c r="C277" s="65" t="s">
        <v>1801</v>
      </c>
      <c r="D277" s="66">
        <v>7</v>
      </c>
      <c r="E277" s="67" t="s">
        <v>136</v>
      </c>
      <c r="F277" s="68">
        <v>25.066666666666666</v>
      </c>
      <c r="G277" s="65"/>
      <c r="H277" s="69"/>
      <c r="I277" s="70"/>
      <c r="J277" s="70"/>
      <c r="K277" s="34" t="s">
        <v>66</v>
      </c>
      <c r="L277" s="77">
        <v>277</v>
      </c>
      <c r="M277" s="77"/>
      <c r="N277" s="72"/>
      <c r="O277" s="79" t="s">
        <v>266</v>
      </c>
      <c r="P277" s="81">
        <v>43514.99232638889</v>
      </c>
      <c r="Q277" s="79" t="s">
        <v>325</v>
      </c>
      <c r="R277" s="79"/>
      <c r="S277" s="79"/>
      <c r="T277" s="79" t="s">
        <v>398</v>
      </c>
      <c r="U277" s="79"/>
      <c r="V277" s="82" t="s">
        <v>472</v>
      </c>
      <c r="W277" s="81">
        <v>43514.99232638889</v>
      </c>
      <c r="X277" s="82" t="s">
        <v>558</v>
      </c>
      <c r="Y277" s="79"/>
      <c r="Z277" s="79"/>
      <c r="AA277" s="85" t="s">
        <v>713</v>
      </c>
      <c r="AB277" s="79"/>
      <c r="AC277" s="79" t="b">
        <v>0</v>
      </c>
      <c r="AD277" s="79">
        <v>0</v>
      </c>
      <c r="AE277" s="85" t="s">
        <v>793</v>
      </c>
      <c r="AF277" s="79" t="b">
        <v>0</v>
      </c>
      <c r="AG277" s="79" t="s">
        <v>803</v>
      </c>
      <c r="AH277" s="79"/>
      <c r="AI277" s="85" t="s">
        <v>793</v>
      </c>
      <c r="AJ277" s="79" t="b">
        <v>0</v>
      </c>
      <c r="AK277" s="79">
        <v>2</v>
      </c>
      <c r="AL277" s="85" t="s">
        <v>711</v>
      </c>
      <c r="AM277" s="79" t="s">
        <v>813</v>
      </c>
      <c r="AN277" s="79" t="b">
        <v>0</v>
      </c>
      <c r="AO277" s="85" t="s">
        <v>711</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1</v>
      </c>
      <c r="BD277" s="48">
        <v>0</v>
      </c>
      <c r="BE277" s="49">
        <v>0</v>
      </c>
      <c r="BF277" s="48">
        <v>0</v>
      </c>
      <c r="BG277" s="49">
        <v>0</v>
      </c>
      <c r="BH277" s="48">
        <v>0</v>
      </c>
      <c r="BI277" s="49">
        <v>0</v>
      </c>
      <c r="BJ277" s="48">
        <v>13</v>
      </c>
      <c r="BK277" s="49">
        <v>100</v>
      </c>
      <c r="BL277" s="48">
        <v>13</v>
      </c>
    </row>
    <row r="278" spans="1:64" ht="15">
      <c r="A278" s="64" t="s">
        <v>241</v>
      </c>
      <c r="B278" s="64" t="s">
        <v>249</v>
      </c>
      <c r="C278" s="65" t="s">
        <v>1801</v>
      </c>
      <c r="D278" s="66">
        <v>7</v>
      </c>
      <c r="E278" s="67" t="s">
        <v>136</v>
      </c>
      <c r="F278" s="68">
        <v>25.066666666666666</v>
      </c>
      <c r="G278" s="65"/>
      <c r="H278" s="69"/>
      <c r="I278" s="70"/>
      <c r="J278" s="70"/>
      <c r="K278" s="34" t="s">
        <v>66</v>
      </c>
      <c r="L278" s="77">
        <v>278</v>
      </c>
      <c r="M278" s="77"/>
      <c r="N278" s="72"/>
      <c r="O278" s="79" t="s">
        <v>266</v>
      </c>
      <c r="P278" s="81">
        <v>43514.99238425926</v>
      </c>
      <c r="Q278" s="79" t="s">
        <v>330</v>
      </c>
      <c r="R278" s="79"/>
      <c r="S278" s="79"/>
      <c r="T278" s="79" t="s">
        <v>406</v>
      </c>
      <c r="U278" s="82" t="s">
        <v>444</v>
      </c>
      <c r="V278" s="82" t="s">
        <v>444</v>
      </c>
      <c r="W278" s="81">
        <v>43514.99238425926</v>
      </c>
      <c r="X278" s="82" t="s">
        <v>566</v>
      </c>
      <c r="Y278" s="79"/>
      <c r="Z278" s="79"/>
      <c r="AA278" s="85" t="s">
        <v>721</v>
      </c>
      <c r="AB278" s="79"/>
      <c r="AC278" s="79" t="b">
        <v>0</v>
      </c>
      <c r="AD278" s="79">
        <v>0</v>
      </c>
      <c r="AE278" s="85" t="s">
        <v>793</v>
      </c>
      <c r="AF278" s="79" t="b">
        <v>0</v>
      </c>
      <c r="AG278" s="79" t="s">
        <v>803</v>
      </c>
      <c r="AH278" s="79"/>
      <c r="AI278" s="85" t="s">
        <v>793</v>
      </c>
      <c r="AJ278" s="79" t="b">
        <v>0</v>
      </c>
      <c r="AK278" s="79">
        <v>2</v>
      </c>
      <c r="AL278" s="85" t="s">
        <v>729</v>
      </c>
      <c r="AM278" s="79" t="s">
        <v>813</v>
      </c>
      <c r="AN278" s="79" t="b">
        <v>0</v>
      </c>
      <c r="AO278" s="85" t="s">
        <v>729</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1</v>
      </c>
      <c r="BD278" s="48">
        <v>0</v>
      </c>
      <c r="BE278" s="49">
        <v>0</v>
      </c>
      <c r="BF278" s="48">
        <v>0</v>
      </c>
      <c r="BG278" s="49">
        <v>0</v>
      </c>
      <c r="BH278" s="48">
        <v>0</v>
      </c>
      <c r="BI278" s="49">
        <v>0</v>
      </c>
      <c r="BJ278" s="48">
        <v>11</v>
      </c>
      <c r="BK278" s="49">
        <v>100</v>
      </c>
      <c r="BL278" s="48">
        <v>11</v>
      </c>
    </row>
    <row r="279" spans="1:64" ht="15">
      <c r="A279" s="64" t="s">
        <v>241</v>
      </c>
      <c r="B279" s="64" t="s">
        <v>249</v>
      </c>
      <c r="C279" s="65" t="s">
        <v>1801</v>
      </c>
      <c r="D279" s="66">
        <v>7</v>
      </c>
      <c r="E279" s="67" t="s">
        <v>136</v>
      </c>
      <c r="F279" s="68">
        <v>25.066666666666666</v>
      </c>
      <c r="G279" s="65"/>
      <c r="H279" s="69"/>
      <c r="I279" s="70"/>
      <c r="J279" s="70"/>
      <c r="K279" s="34" t="s">
        <v>66</v>
      </c>
      <c r="L279" s="77">
        <v>279</v>
      </c>
      <c r="M279" s="77"/>
      <c r="N279" s="72"/>
      <c r="O279" s="79" t="s">
        <v>266</v>
      </c>
      <c r="P279" s="81">
        <v>43514.99322916667</v>
      </c>
      <c r="Q279" s="79" t="s">
        <v>370</v>
      </c>
      <c r="R279" s="79"/>
      <c r="S279" s="79"/>
      <c r="T279" s="79" t="s">
        <v>391</v>
      </c>
      <c r="U279" s="82" t="s">
        <v>457</v>
      </c>
      <c r="V279" s="82" t="s">
        <v>457</v>
      </c>
      <c r="W279" s="81">
        <v>43514.99322916667</v>
      </c>
      <c r="X279" s="82" t="s">
        <v>621</v>
      </c>
      <c r="Y279" s="79"/>
      <c r="Z279" s="79"/>
      <c r="AA279" s="85" t="s">
        <v>776</v>
      </c>
      <c r="AB279" s="79"/>
      <c r="AC279" s="79" t="b">
        <v>0</v>
      </c>
      <c r="AD279" s="79">
        <v>0</v>
      </c>
      <c r="AE279" s="85" t="s">
        <v>793</v>
      </c>
      <c r="AF279" s="79" t="b">
        <v>0</v>
      </c>
      <c r="AG279" s="79" t="s">
        <v>803</v>
      </c>
      <c r="AH279" s="79"/>
      <c r="AI279" s="85" t="s">
        <v>793</v>
      </c>
      <c r="AJ279" s="79" t="b">
        <v>0</v>
      </c>
      <c r="AK279" s="79">
        <v>2</v>
      </c>
      <c r="AL279" s="85" t="s">
        <v>767</v>
      </c>
      <c r="AM279" s="79" t="s">
        <v>813</v>
      </c>
      <c r="AN279" s="79" t="b">
        <v>0</v>
      </c>
      <c r="AO279" s="85" t="s">
        <v>767</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249</v>
      </c>
      <c r="B280" s="64" t="s">
        <v>241</v>
      </c>
      <c r="C280" s="65" t="s">
        <v>1804</v>
      </c>
      <c r="D280" s="66">
        <v>10</v>
      </c>
      <c r="E280" s="67" t="s">
        <v>136</v>
      </c>
      <c r="F280" s="68">
        <v>18.133333333333333</v>
      </c>
      <c r="G280" s="65"/>
      <c r="H280" s="69"/>
      <c r="I280" s="70"/>
      <c r="J280" s="70"/>
      <c r="K280" s="34" t="s">
        <v>66</v>
      </c>
      <c r="L280" s="77">
        <v>280</v>
      </c>
      <c r="M280" s="77"/>
      <c r="N280" s="72"/>
      <c r="O280" s="79" t="s">
        <v>266</v>
      </c>
      <c r="P280" s="81">
        <v>43514.82037037037</v>
      </c>
      <c r="Q280" s="79" t="s">
        <v>272</v>
      </c>
      <c r="R280" s="79"/>
      <c r="S280" s="79"/>
      <c r="T280" s="79" t="s">
        <v>391</v>
      </c>
      <c r="U280" s="79"/>
      <c r="V280" s="82" t="s">
        <v>478</v>
      </c>
      <c r="W280" s="81">
        <v>43514.82037037037</v>
      </c>
      <c r="X280" s="82" t="s">
        <v>549</v>
      </c>
      <c r="Y280" s="79"/>
      <c r="Z280" s="79"/>
      <c r="AA280" s="85" t="s">
        <v>704</v>
      </c>
      <c r="AB280" s="79"/>
      <c r="AC280" s="79" t="b">
        <v>0</v>
      </c>
      <c r="AD280" s="79">
        <v>0</v>
      </c>
      <c r="AE280" s="85" t="s">
        <v>793</v>
      </c>
      <c r="AF280" s="79" t="b">
        <v>0</v>
      </c>
      <c r="AG280" s="79" t="s">
        <v>803</v>
      </c>
      <c r="AH280" s="79"/>
      <c r="AI280" s="85" t="s">
        <v>793</v>
      </c>
      <c r="AJ280" s="79" t="b">
        <v>0</v>
      </c>
      <c r="AK280" s="79">
        <v>3</v>
      </c>
      <c r="AL280" s="85" t="s">
        <v>700</v>
      </c>
      <c r="AM280" s="79" t="s">
        <v>813</v>
      </c>
      <c r="AN280" s="79" t="b">
        <v>0</v>
      </c>
      <c r="AO280" s="85" t="s">
        <v>700</v>
      </c>
      <c r="AP280" s="79" t="s">
        <v>176</v>
      </c>
      <c r="AQ280" s="79">
        <v>0</v>
      </c>
      <c r="AR280" s="79">
        <v>0</v>
      </c>
      <c r="AS280" s="79"/>
      <c r="AT280" s="79"/>
      <c r="AU280" s="79"/>
      <c r="AV280" s="79"/>
      <c r="AW280" s="79"/>
      <c r="AX280" s="79"/>
      <c r="AY280" s="79"/>
      <c r="AZ280" s="79"/>
      <c r="BA280">
        <v>9</v>
      </c>
      <c r="BB280" s="78" t="str">
        <f>REPLACE(INDEX(GroupVertices[Group],MATCH(Edges[[#This Row],[Vertex 1]],GroupVertices[Vertex],0)),1,1,"")</f>
        <v>1</v>
      </c>
      <c r="BC280" s="78" t="str">
        <f>REPLACE(INDEX(GroupVertices[Group],MATCH(Edges[[#This Row],[Vertex 2]],GroupVertices[Vertex],0)),1,1,"")</f>
        <v>2</v>
      </c>
      <c r="BD280" s="48"/>
      <c r="BE280" s="49"/>
      <c r="BF280" s="48"/>
      <c r="BG280" s="49"/>
      <c r="BH280" s="48"/>
      <c r="BI280" s="49"/>
      <c r="BJ280" s="48"/>
      <c r="BK280" s="49"/>
      <c r="BL280" s="48"/>
    </row>
    <row r="281" spans="1:64" ht="15">
      <c r="A281" s="64" t="s">
        <v>249</v>
      </c>
      <c r="B281" s="64" t="s">
        <v>241</v>
      </c>
      <c r="C281" s="65" t="s">
        <v>1804</v>
      </c>
      <c r="D281" s="66">
        <v>10</v>
      </c>
      <c r="E281" s="67" t="s">
        <v>136</v>
      </c>
      <c r="F281" s="68">
        <v>18.133333333333333</v>
      </c>
      <c r="G281" s="65"/>
      <c r="H281" s="69"/>
      <c r="I281" s="70"/>
      <c r="J281" s="70"/>
      <c r="K281" s="34" t="s">
        <v>66</v>
      </c>
      <c r="L281" s="77">
        <v>281</v>
      </c>
      <c r="M281" s="77"/>
      <c r="N281" s="72"/>
      <c r="O281" s="79" t="s">
        <v>266</v>
      </c>
      <c r="P281" s="81">
        <v>43514.82340277778</v>
      </c>
      <c r="Q281" s="79" t="s">
        <v>271</v>
      </c>
      <c r="R281" s="79"/>
      <c r="S281" s="79"/>
      <c r="T281" s="79" t="s">
        <v>393</v>
      </c>
      <c r="U281" s="82" t="s">
        <v>414</v>
      </c>
      <c r="V281" s="82" t="s">
        <v>414</v>
      </c>
      <c r="W281" s="81">
        <v>43514.82340277778</v>
      </c>
      <c r="X281" s="82" t="s">
        <v>599</v>
      </c>
      <c r="Y281" s="79"/>
      <c r="Z281" s="79"/>
      <c r="AA281" s="85" t="s">
        <v>754</v>
      </c>
      <c r="AB281" s="79"/>
      <c r="AC281" s="79" t="b">
        <v>0</v>
      </c>
      <c r="AD281" s="79">
        <v>0</v>
      </c>
      <c r="AE281" s="85" t="s">
        <v>793</v>
      </c>
      <c r="AF281" s="79" t="b">
        <v>0</v>
      </c>
      <c r="AG281" s="79" t="s">
        <v>803</v>
      </c>
      <c r="AH281" s="79"/>
      <c r="AI281" s="85" t="s">
        <v>793</v>
      </c>
      <c r="AJ281" s="79" t="b">
        <v>0</v>
      </c>
      <c r="AK281" s="79">
        <v>5</v>
      </c>
      <c r="AL281" s="85" t="s">
        <v>750</v>
      </c>
      <c r="AM281" s="79" t="s">
        <v>813</v>
      </c>
      <c r="AN281" s="79" t="b">
        <v>0</v>
      </c>
      <c r="AO281" s="85" t="s">
        <v>750</v>
      </c>
      <c r="AP281" s="79" t="s">
        <v>176</v>
      </c>
      <c r="AQ281" s="79">
        <v>0</v>
      </c>
      <c r="AR281" s="79">
        <v>0</v>
      </c>
      <c r="AS281" s="79"/>
      <c r="AT281" s="79"/>
      <c r="AU281" s="79"/>
      <c r="AV281" s="79"/>
      <c r="AW281" s="79"/>
      <c r="AX281" s="79"/>
      <c r="AY281" s="79"/>
      <c r="AZ281" s="79"/>
      <c r="BA281">
        <v>9</v>
      </c>
      <c r="BB281" s="78" t="str">
        <f>REPLACE(INDEX(GroupVertices[Group],MATCH(Edges[[#This Row],[Vertex 1]],GroupVertices[Vertex],0)),1,1,"")</f>
        <v>1</v>
      </c>
      <c r="BC281" s="78" t="str">
        <f>REPLACE(INDEX(GroupVertices[Group],MATCH(Edges[[#This Row],[Vertex 2]],GroupVertices[Vertex],0)),1,1,"")</f>
        <v>2</v>
      </c>
      <c r="BD281" s="48">
        <v>0</v>
      </c>
      <c r="BE281" s="49">
        <v>0</v>
      </c>
      <c r="BF281" s="48">
        <v>0</v>
      </c>
      <c r="BG281" s="49">
        <v>0</v>
      </c>
      <c r="BH281" s="48">
        <v>0</v>
      </c>
      <c r="BI281" s="49">
        <v>0</v>
      </c>
      <c r="BJ281" s="48">
        <v>16</v>
      </c>
      <c r="BK281" s="49">
        <v>100</v>
      </c>
      <c r="BL281" s="48">
        <v>16</v>
      </c>
    </row>
    <row r="282" spans="1:64" ht="15">
      <c r="A282" s="64" t="s">
        <v>249</v>
      </c>
      <c r="B282" s="64" t="s">
        <v>241</v>
      </c>
      <c r="C282" s="65" t="s">
        <v>1804</v>
      </c>
      <c r="D282" s="66">
        <v>10</v>
      </c>
      <c r="E282" s="67" t="s">
        <v>136</v>
      </c>
      <c r="F282" s="68">
        <v>18.133333333333333</v>
      </c>
      <c r="G282" s="65"/>
      <c r="H282" s="69"/>
      <c r="I282" s="70"/>
      <c r="J282" s="70"/>
      <c r="K282" s="34" t="s">
        <v>66</v>
      </c>
      <c r="L282" s="77">
        <v>282</v>
      </c>
      <c r="M282" s="77"/>
      <c r="N282" s="72"/>
      <c r="O282" s="79" t="s">
        <v>266</v>
      </c>
      <c r="P282" s="81">
        <v>43514.83851851852</v>
      </c>
      <c r="Q282" s="79" t="s">
        <v>378</v>
      </c>
      <c r="R282" s="79"/>
      <c r="S282" s="79"/>
      <c r="T282" s="79" t="s">
        <v>391</v>
      </c>
      <c r="U282" s="82" t="s">
        <v>462</v>
      </c>
      <c r="V282" s="82" t="s">
        <v>462</v>
      </c>
      <c r="W282" s="81">
        <v>43514.83851851852</v>
      </c>
      <c r="X282" s="82" t="s">
        <v>633</v>
      </c>
      <c r="Y282" s="79"/>
      <c r="Z282" s="79"/>
      <c r="AA282" s="85" t="s">
        <v>788</v>
      </c>
      <c r="AB282" s="79"/>
      <c r="AC282" s="79" t="b">
        <v>0</v>
      </c>
      <c r="AD282" s="79">
        <v>0</v>
      </c>
      <c r="AE282" s="85" t="s">
        <v>793</v>
      </c>
      <c r="AF282" s="79" t="b">
        <v>0</v>
      </c>
      <c r="AG282" s="79" t="s">
        <v>803</v>
      </c>
      <c r="AH282" s="79"/>
      <c r="AI282" s="85" t="s">
        <v>793</v>
      </c>
      <c r="AJ282" s="79" t="b">
        <v>0</v>
      </c>
      <c r="AK282" s="79">
        <v>1</v>
      </c>
      <c r="AL282" s="85" t="s">
        <v>784</v>
      </c>
      <c r="AM282" s="79" t="s">
        <v>813</v>
      </c>
      <c r="AN282" s="79" t="b">
        <v>0</v>
      </c>
      <c r="AO282" s="85" t="s">
        <v>784</v>
      </c>
      <c r="AP282" s="79" t="s">
        <v>176</v>
      </c>
      <c r="AQ282" s="79">
        <v>0</v>
      </c>
      <c r="AR282" s="79">
        <v>0</v>
      </c>
      <c r="AS282" s="79"/>
      <c r="AT282" s="79"/>
      <c r="AU282" s="79"/>
      <c r="AV282" s="79"/>
      <c r="AW282" s="79"/>
      <c r="AX282" s="79"/>
      <c r="AY282" s="79"/>
      <c r="AZ282" s="79"/>
      <c r="BA282">
        <v>9</v>
      </c>
      <c r="BB282" s="78" t="str">
        <f>REPLACE(INDEX(GroupVertices[Group],MATCH(Edges[[#This Row],[Vertex 1]],GroupVertices[Vertex],0)),1,1,"")</f>
        <v>1</v>
      </c>
      <c r="BC282" s="78" t="str">
        <f>REPLACE(INDEX(GroupVertices[Group],MATCH(Edges[[#This Row],[Vertex 2]],GroupVertices[Vertex],0)),1,1,"")</f>
        <v>2</v>
      </c>
      <c r="BD282" s="48"/>
      <c r="BE282" s="49"/>
      <c r="BF282" s="48"/>
      <c r="BG282" s="49"/>
      <c r="BH282" s="48"/>
      <c r="BI282" s="49"/>
      <c r="BJ282" s="48"/>
      <c r="BK282" s="49"/>
      <c r="BL282" s="48"/>
    </row>
    <row r="283" spans="1:64" ht="15">
      <c r="A283" s="64" t="s">
        <v>249</v>
      </c>
      <c r="B283" s="64" t="s">
        <v>241</v>
      </c>
      <c r="C283" s="65" t="s">
        <v>1804</v>
      </c>
      <c r="D283" s="66">
        <v>10</v>
      </c>
      <c r="E283" s="67" t="s">
        <v>136</v>
      </c>
      <c r="F283" s="68">
        <v>18.133333333333333</v>
      </c>
      <c r="G283" s="65"/>
      <c r="H283" s="69"/>
      <c r="I283" s="70"/>
      <c r="J283" s="70"/>
      <c r="K283" s="34" t="s">
        <v>66</v>
      </c>
      <c r="L283" s="77">
        <v>283</v>
      </c>
      <c r="M283" s="77"/>
      <c r="N283" s="72"/>
      <c r="O283" s="79" t="s">
        <v>266</v>
      </c>
      <c r="P283" s="81">
        <v>43514.88667824074</v>
      </c>
      <c r="Q283" s="79" t="s">
        <v>349</v>
      </c>
      <c r="R283" s="79"/>
      <c r="S283" s="79"/>
      <c r="T283" s="79" t="s">
        <v>391</v>
      </c>
      <c r="U283" s="82" t="s">
        <v>452</v>
      </c>
      <c r="V283" s="82" t="s">
        <v>452</v>
      </c>
      <c r="W283" s="81">
        <v>43514.88667824074</v>
      </c>
      <c r="X283" s="82" t="s">
        <v>593</v>
      </c>
      <c r="Y283" s="79"/>
      <c r="Z283" s="79"/>
      <c r="AA283" s="85" t="s">
        <v>748</v>
      </c>
      <c r="AB283" s="79"/>
      <c r="AC283" s="79" t="b">
        <v>0</v>
      </c>
      <c r="AD283" s="79">
        <v>0</v>
      </c>
      <c r="AE283" s="85" t="s">
        <v>793</v>
      </c>
      <c r="AF283" s="79" t="b">
        <v>0</v>
      </c>
      <c r="AG283" s="79" t="s">
        <v>803</v>
      </c>
      <c r="AH283" s="79"/>
      <c r="AI283" s="85" t="s">
        <v>793</v>
      </c>
      <c r="AJ283" s="79" t="b">
        <v>0</v>
      </c>
      <c r="AK283" s="79">
        <v>1</v>
      </c>
      <c r="AL283" s="85" t="s">
        <v>747</v>
      </c>
      <c r="AM283" s="79" t="s">
        <v>813</v>
      </c>
      <c r="AN283" s="79" t="b">
        <v>0</v>
      </c>
      <c r="AO283" s="85" t="s">
        <v>747</v>
      </c>
      <c r="AP283" s="79" t="s">
        <v>176</v>
      </c>
      <c r="AQ283" s="79">
        <v>0</v>
      </c>
      <c r="AR283" s="79">
        <v>0</v>
      </c>
      <c r="AS283" s="79"/>
      <c r="AT283" s="79"/>
      <c r="AU283" s="79"/>
      <c r="AV283" s="79"/>
      <c r="AW283" s="79"/>
      <c r="AX283" s="79"/>
      <c r="AY283" s="79"/>
      <c r="AZ283" s="79"/>
      <c r="BA283">
        <v>9</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249</v>
      </c>
      <c r="B284" s="64" t="s">
        <v>241</v>
      </c>
      <c r="C284" s="65" t="s">
        <v>1804</v>
      </c>
      <c r="D284" s="66">
        <v>10</v>
      </c>
      <c r="E284" s="67" t="s">
        <v>136</v>
      </c>
      <c r="F284" s="68">
        <v>18.133333333333333</v>
      </c>
      <c r="G284" s="65"/>
      <c r="H284" s="69"/>
      <c r="I284" s="70"/>
      <c r="J284" s="70"/>
      <c r="K284" s="34" t="s">
        <v>66</v>
      </c>
      <c r="L284" s="77">
        <v>284</v>
      </c>
      <c r="M284" s="77"/>
      <c r="N284" s="72"/>
      <c r="O284" s="79" t="s">
        <v>266</v>
      </c>
      <c r="P284" s="81">
        <v>43514.887141203704</v>
      </c>
      <c r="Q284" s="79" t="s">
        <v>350</v>
      </c>
      <c r="R284" s="79"/>
      <c r="S284" s="79"/>
      <c r="T284" s="79" t="s">
        <v>391</v>
      </c>
      <c r="U284" s="82" t="s">
        <v>451</v>
      </c>
      <c r="V284" s="82" t="s">
        <v>451</v>
      </c>
      <c r="W284" s="81">
        <v>43514.887141203704</v>
      </c>
      <c r="X284" s="82" t="s">
        <v>594</v>
      </c>
      <c r="Y284" s="79"/>
      <c r="Z284" s="79"/>
      <c r="AA284" s="85" t="s">
        <v>749</v>
      </c>
      <c r="AB284" s="79"/>
      <c r="AC284" s="79" t="b">
        <v>0</v>
      </c>
      <c r="AD284" s="79">
        <v>0</v>
      </c>
      <c r="AE284" s="85" t="s">
        <v>793</v>
      </c>
      <c r="AF284" s="79" t="b">
        <v>0</v>
      </c>
      <c r="AG284" s="79" t="s">
        <v>803</v>
      </c>
      <c r="AH284" s="79"/>
      <c r="AI284" s="85" t="s">
        <v>793</v>
      </c>
      <c r="AJ284" s="79" t="b">
        <v>0</v>
      </c>
      <c r="AK284" s="79">
        <v>1</v>
      </c>
      <c r="AL284" s="85" t="s">
        <v>746</v>
      </c>
      <c r="AM284" s="79" t="s">
        <v>813</v>
      </c>
      <c r="AN284" s="79" t="b">
        <v>0</v>
      </c>
      <c r="AO284" s="85" t="s">
        <v>746</v>
      </c>
      <c r="AP284" s="79" t="s">
        <v>176</v>
      </c>
      <c r="AQ284" s="79">
        <v>0</v>
      </c>
      <c r="AR284" s="79">
        <v>0</v>
      </c>
      <c r="AS284" s="79"/>
      <c r="AT284" s="79"/>
      <c r="AU284" s="79"/>
      <c r="AV284" s="79"/>
      <c r="AW284" s="79"/>
      <c r="AX284" s="79"/>
      <c r="AY284" s="79"/>
      <c r="AZ284" s="79"/>
      <c r="BA284">
        <v>9</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249</v>
      </c>
      <c r="B285" s="64" t="s">
        <v>241</v>
      </c>
      <c r="C285" s="65" t="s">
        <v>1804</v>
      </c>
      <c r="D285" s="66">
        <v>10</v>
      </c>
      <c r="E285" s="67" t="s">
        <v>136</v>
      </c>
      <c r="F285" s="68">
        <v>18.133333333333333</v>
      </c>
      <c r="G285" s="65"/>
      <c r="H285" s="69"/>
      <c r="I285" s="70"/>
      <c r="J285" s="70"/>
      <c r="K285" s="34" t="s">
        <v>66</v>
      </c>
      <c r="L285" s="77">
        <v>285</v>
      </c>
      <c r="M285" s="77"/>
      <c r="N285" s="72"/>
      <c r="O285" s="79" t="s">
        <v>266</v>
      </c>
      <c r="P285" s="81">
        <v>43515.08310185185</v>
      </c>
      <c r="Q285" s="79" t="s">
        <v>371</v>
      </c>
      <c r="R285" s="79"/>
      <c r="S285" s="79"/>
      <c r="T285" s="79" t="s">
        <v>391</v>
      </c>
      <c r="U285" s="79"/>
      <c r="V285" s="82" t="s">
        <v>478</v>
      </c>
      <c r="W285" s="81">
        <v>43515.08310185185</v>
      </c>
      <c r="X285" s="82" t="s">
        <v>626</v>
      </c>
      <c r="Y285" s="79"/>
      <c r="Z285" s="79"/>
      <c r="AA285" s="85" t="s">
        <v>781</v>
      </c>
      <c r="AB285" s="79"/>
      <c r="AC285" s="79" t="b">
        <v>0</v>
      </c>
      <c r="AD285" s="79">
        <v>0</v>
      </c>
      <c r="AE285" s="85" t="s">
        <v>793</v>
      </c>
      <c r="AF285" s="79" t="b">
        <v>0</v>
      </c>
      <c r="AG285" s="79" t="s">
        <v>803</v>
      </c>
      <c r="AH285" s="79"/>
      <c r="AI285" s="85" t="s">
        <v>793</v>
      </c>
      <c r="AJ285" s="79" t="b">
        <v>0</v>
      </c>
      <c r="AK285" s="79">
        <v>2</v>
      </c>
      <c r="AL285" s="85" t="s">
        <v>771</v>
      </c>
      <c r="AM285" s="79" t="s">
        <v>813</v>
      </c>
      <c r="AN285" s="79" t="b">
        <v>0</v>
      </c>
      <c r="AO285" s="85" t="s">
        <v>771</v>
      </c>
      <c r="AP285" s="79" t="s">
        <v>176</v>
      </c>
      <c r="AQ285" s="79">
        <v>0</v>
      </c>
      <c r="AR285" s="79">
        <v>0</v>
      </c>
      <c r="AS285" s="79"/>
      <c r="AT285" s="79"/>
      <c r="AU285" s="79"/>
      <c r="AV285" s="79"/>
      <c r="AW285" s="79"/>
      <c r="AX285" s="79"/>
      <c r="AY285" s="79"/>
      <c r="AZ285" s="79"/>
      <c r="BA285">
        <v>9</v>
      </c>
      <c r="BB285" s="78" t="str">
        <f>REPLACE(INDEX(GroupVertices[Group],MATCH(Edges[[#This Row],[Vertex 1]],GroupVertices[Vertex],0)),1,1,"")</f>
        <v>1</v>
      </c>
      <c r="BC285" s="78" t="str">
        <f>REPLACE(INDEX(GroupVertices[Group],MATCH(Edges[[#This Row],[Vertex 2]],GroupVertices[Vertex],0)),1,1,"")</f>
        <v>2</v>
      </c>
      <c r="BD285" s="48"/>
      <c r="BE285" s="49"/>
      <c r="BF285" s="48"/>
      <c r="BG285" s="49"/>
      <c r="BH285" s="48"/>
      <c r="BI285" s="49"/>
      <c r="BJ285" s="48"/>
      <c r="BK285" s="49"/>
      <c r="BL285" s="48"/>
    </row>
    <row r="286" spans="1:64" ht="15">
      <c r="A286" s="64" t="s">
        <v>249</v>
      </c>
      <c r="B286" s="64" t="s">
        <v>241</v>
      </c>
      <c r="C286" s="65" t="s">
        <v>1804</v>
      </c>
      <c r="D286" s="66">
        <v>10</v>
      </c>
      <c r="E286" s="67" t="s">
        <v>136</v>
      </c>
      <c r="F286" s="68">
        <v>18.133333333333333</v>
      </c>
      <c r="G286" s="65"/>
      <c r="H286" s="69"/>
      <c r="I286" s="70"/>
      <c r="J286" s="70"/>
      <c r="K286" s="34" t="s">
        <v>66</v>
      </c>
      <c r="L286" s="77">
        <v>286</v>
      </c>
      <c r="M286" s="77"/>
      <c r="N286" s="72"/>
      <c r="O286" s="79" t="s">
        <v>266</v>
      </c>
      <c r="P286" s="81">
        <v>43515.25975694445</v>
      </c>
      <c r="Q286" s="79" t="s">
        <v>357</v>
      </c>
      <c r="R286" s="79"/>
      <c r="S286" s="79"/>
      <c r="T286" s="79" t="s">
        <v>391</v>
      </c>
      <c r="U286" s="79"/>
      <c r="V286" s="82" t="s">
        <v>478</v>
      </c>
      <c r="W286" s="81">
        <v>43515.25975694445</v>
      </c>
      <c r="X286" s="82" t="s">
        <v>607</v>
      </c>
      <c r="Y286" s="79"/>
      <c r="Z286" s="79"/>
      <c r="AA286" s="85" t="s">
        <v>762</v>
      </c>
      <c r="AB286" s="79"/>
      <c r="AC286" s="79" t="b">
        <v>0</v>
      </c>
      <c r="AD286" s="79">
        <v>0</v>
      </c>
      <c r="AE286" s="85" t="s">
        <v>793</v>
      </c>
      <c r="AF286" s="79" t="b">
        <v>0</v>
      </c>
      <c r="AG286" s="79" t="s">
        <v>803</v>
      </c>
      <c r="AH286" s="79"/>
      <c r="AI286" s="85" t="s">
        <v>793</v>
      </c>
      <c r="AJ286" s="79" t="b">
        <v>0</v>
      </c>
      <c r="AK286" s="79">
        <v>1</v>
      </c>
      <c r="AL286" s="85" t="s">
        <v>761</v>
      </c>
      <c r="AM286" s="79" t="s">
        <v>813</v>
      </c>
      <c r="AN286" s="79" t="b">
        <v>0</v>
      </c>
      <c r="AO286" s="85" t="s">
        <v>761</v>
      </c>
      <c r="AP286" s="79" t="s">
        <v>176</v>
      </c>
      <c r="AQ286" s="79">
        <v>0</v>
      </c>
      <c r="AR286" s="79">
        <v>0</v>
      </c>
      <c r="AS286" s="79"/>
      <c r="AT286" s="79"/>
      <c r="AU286" s="79"/>
      <c r="AV286" s="79"/>
      <c r="AW286" s="79"/>
      <c r="AX286" s="79"/>
      <c r="AY286" s="79"/>
      <c r="AZ286" s="79"/>
      <c r="BA286">
        <v>9</v>
      </c>
      <c r="BB286" s="78" t="str">
        <f>REPLACE(INDEX(GroupVertices[Group],MATCH(Edges[[#This Row],[Vertex 1]],GroupVertices[Vertex],0)),1,1,"")</f>
        <v>1</v>
      </c>
      <c r="BC286" s="78" t="str">
        <f>REPLACE(INDEX(GroupVertices[Group],MATCH(Edges[[#This Row],[Vertex 2]],GroupVertices[Vertex],0)),1,1,"")</f>
        <v>2</v>
      </c>
      <c r="BD286" s="48"/>
      <c r="BE286" s="49"/>
      <c r="BF286" s="48"/>
      <c r="BG286" s="49"/>
      <c r="BH286" s="48"/>
      <c r="BI286" s="49"/>
      <c r="BJ286" s="48"/>
      <c r="BK286" s="49"/>
      <c r="BL286" s="48"/>
    </row>
    <row r="287" spans="1:64" ht="15">
      <c r="A287" s="64" t="s">
        <v>249</v>
      </c>
      <c r="B287" s="64" t="s">
        <v>241</v>
      </c>
      <c r="C287" s="65" t="s">
        <v>1804</v>
      </c>
      <c r="D287" s="66">
        <v>10</v>
      </c>
      <c r="E287" s="67" t="s">
        <v>136</v>
      </c>
      <c r="F287" s="68">
        <v>18.133333333333333</v>
      </c>
      <c r="G287" s="65"/>
      <c r="H287" s="69"/>
      <c r="I287" s="70"/>
      <c r="J287" s="70"/>
      <c r="K287" s="34" t="s">
        <v>66</v>
      </c>
      <c r="L287" s="77">
        <v>287</v>
      </c>
      <c r="M287" s="77"/>
      <c r="N287" s="72"/>
      <c r="O287" s="79" t="s">
        <v>266</v>
      </c>
      <c r="P287" s="81">
        <v>43515.26125</v>
      </c>
      <c r="Q287" s="79" t="s">
        <v>296</v>
      </c>
      <c r="R287" s="79"/>
      <c r="S287" s="79"/>
      <c r="T287" s="79" t="s">
        <v>391</v>
      </c>
      <c r="U287" s="82" t="s">
        <v>429</v>
      </c>
      <c r="V287" s="82" t="s">
        <v>429</v>
      </c>
      <c r="W287" s="81">
        <v>43515.26125</v>
      </c>
      <c r="X287" s="82" t="s">
        <v>634</v>
      </c>
      <c r="Y287" s="79"/>
      <c r="Z287" s="79"/>
      <c r="AA287" s="85" t="s">
        <v>789</v>
      </c>
      <c r="AB287" s="79"/>
      <c r="AC287" s="79" t="b">
        <v>0</v>
      </c>
      <c r="AD287" s="79">
        <v>0</v>
      </c>
      <c r="AE287" s="85" t="s">
        <v>793</v>
      </c>
      <c r="AF287" s="79" t="b">
        <v>0</v>
      </c>
      <c r="AG287" s="79" t="s">
        <v>803</v>
      </c>
      <c r="AH287" s="79"/>
      <c r="AI287" s="85" t="s">
        <v>793</v>
      </c>
      <c r="AJ287" s="79" t="b">
        <v>0</v>
      </c>
      <c r="AK287" s="79">
        <v>2</v>
      </c>
      <c r="AL287" s="85" t="s">
        <v>786</v>
      </c>
      <c r="AM287" s="79" t="s">
        <v>813</v>
      </c>
      <c r="AN287" s="79" t="b">
        <v>0</v>
      </c>
      <c r="AO287" s="85" t="s">
        <v>786</v>
      </c>
      <c r="AP287" s="79" t="s">
        <v>176</v>
      </c>
      <c r="AQ287" s="79">
        <v>0</v>
      </c>
      <c r="AR287" s="79">
        <v>0</v>
      </c>
      <c r="AS287" s="79"/>
      <c r="AT287" s="79"/>
      <c r="AU287" s="79"/>
      <c r="AV287" s="79"/>
      <c r="AW287" s="79"/>
      <c r="AX287" s="79"/>
      <c r="AY287" s="79"/>
      <c r="AZ287" s="79"/>
      <c r="BA287">
        <v>9</v>
      </c>
      <c r="BB287" s="78" t="str">
        <f>REPLACE(INDEX(GroupVertices[Group],MATCH(Edges[[#This Row],[Vertex 1]],GroupVertices[Vertex],0)),1,1,"")</f>
        <v>1</v>
      </c>
      <c r="BC287" s="78" t="str">
        <f>REPLACE(INDEX(GroupVertices[Group],MATCH(Edges[[#This Row],[Vertex 2]],GroupVertices[Vertex],0)),1,1,"")</f>
        <v>2</v>
      </c>
      <c r="BD287" s="48"/>
      <c r="BE287" s="49"/>
      <c r="BF287" s="48"/>
      <c r="BG287" s="49"/>
      <c r="BH287" s="48"/>
      <c r="BI287" s="49"/>
      <c r="BJ287" s="48"/>
      <c r="BK287" s="49"/>
      <c r="BL287" s="48"/>
    </row>
    <row r="288" spans="1:64" ht="15">
      <c r="A288" s="64" t="s">
        <v>249</v>
      </c>
      <c r="B288" s="64" t="s">
        <v>241</v>
      </c>
      <c r="C288" s="65" t="s">
        <v>1804</v>
      </c>
      <c r="D288" s="66">
        <v>10</v>
      </c>
      <c r="E288" s="67" t="s">
        <v>136</v>
      </c>
      <c r="F288" s="68">
        <v>18.133333333333333</v>
      </c>
      <c r="G288" s="65"/>
      <c r="H288" s="69"/>
      <c r="I288" s="70"/>
      <c r="J288" s="70"/>
      <c r="K288" s="34" t="s">
        <v>66</v>
      </c>
      <c r="L288" s="77">
        <v>288</v>
      </c>
      <c r="M288" s="77"/>
      <c r="N288" s="72"/>
      <c r="O288" s="79" t="s">
        <v>266</v>
      </c>
      <c r="P288" s="81">
        <v>43515.76609953704</v>
      </c>
      <c r="Q288" s="79" t="s">
        <v>379</v>
      </c>
      <c r="R288" s="79"/>
      <c r="S288" s="79"/>
      <c r="T288" s="79" t="s">
        <v>392</v>
      </c>
      <c r="U288" s="79"/>
      <c r="V288" s="82" t="s">
        <v>478</v>
      </c>
      <c r="W288" s="81">
        <v>43515.76609953704</v>
      </c>
      <c r="X288" s="82" t="s">
        <v>635</v>
      </c>
      <c r="Y288" s="79"/>
      <c r="Z288" s="79"/>
      <c r="AA288" s="85" t="s">
        <v>790</v>
      </c>
      <c r="AB288" s="79"/>
      <c r="AC288" s="79" t="b">
        <v>0</v>
      </c>
      <c r="AD288" s="79">
        <v>0</v>
      </c>
      <c r="AE288" s="85" t="s">
        <v>793</v>
      </c>
      <c r="AF288" s="79" t="b">
        <v>0</v>
      </c>
      <c r="AG288" s="79" t="s">
        <v>803</v>
      </c>
      <c r="AH288" s="79"/>
      <c r="AI288" s="85" t="s">
        <v>793</v>
      </c>
      <c r="AJ288" s="79" t="b">
        <v>0</v>
      </c>
      <c r="AK288" s="79">
        <v>1</v>
      </c>
      <c r="AL288" s="85" t="s">
        <v>787</v>
      </c>
      <c r="AM288" s="79" t="s">
        <v>813</v>
      </c>
      <c r="AN288" s="79" t="b">
        <v>0</v>
      </c>
      <c r="AO288" s="85" t="s">
        <v>787</v>
      </c>
      <c r="AP288" s="79" t="s">
        <v>176</v>
      </c>
      <c r="AQ288" s="79">
        <v>0</v>
      </c>
      <c r="AR288" s="79">
        <v>0</v>
      </c>
      <c r="AS288" s="79"/>
      <c r="AT288" s="79"/>
      <c r="AU288" s="79"/>
      <c r="AV288" s="79"/>
      <c r="AW288" s="79"/>
      <c r="AX288" s="79"/>
      <c r="AY288" s="79"/>
      <c r="AZ288" s="79"/>
      <c r="BA288">
        <v>9</v>
      </c>
      <c r="BB288" s="78" t="str">
        <f>REPLACE(INDEX(GroupVertices[Group],MATCH(Edges[[#This Row],[Vertex 1]],GroupVertices[Vertex],0)),1,1,"")</f>
        <v>1</v>
      </c>
      <c r="BC288" s="78" t="str">
        <f>REPLACE(INDEX(GroupVertices[Group],MATCH(Edges[[#This Row],[Vertex 2]],GroupVertices[Vertex],0)),1,1,"")</f>
        <v>2</v>
      </c>
      <c r="BD288" s="48"/>
      <c r="BE288" s="49"/>
      <c r="BF288" s="48"/>
      <c r="BG288" s="49"/>
      <c r="BH288" s="48"/>
      <c r="BI288" s="49"/>
      <c r="BJ288" s="48"/>
      <c r="BK288" s="49"/>
      <c r="BL288" s="48"/>
    </row>
    <row r="289" spans="1:64" ht="15">
      <c r="A289" s="64" t="s">
        <v>249</v>
      </c>
      <c r="B289" s="64" t="s">
        <v>249</v>
      </c>
      <c r="C289" s="65" t="s">
        <v>1795</v>
      </c>
      <c r="D289" s="66">
        <v>3</v>
      </c>
      <c r="E289" s="67" t="s">
        <v>132</v>
      </c>
      <c r="F289" s="68">
        <v>32</v>
      </c>
      <c r="G289" s="65"/>
      <c r="H289" s="69"/>
      <c r="I289" s="70"/>
      <c r="J289" s="70"/>
      <c r="K289" s="34" t="s">
        <v>65</v>
      </c>
      <c r="L289" s="77">
        <v>289</v>
      </c>
      <c r="M289" s="77"/>
      <c r="N289" s="72"/>
      <c r="O289" s="79" t="s">
        <v>176</v>
      </c>
      <c r="P289" s="81">
        <v>43511.063622685186</v>
      </c>
      <c r="Q289" s="79" t="s">
        <v>380</v>
      </c>
      <c r="R289" s="79"/>
      <c r="S289" s="79"/>
      <c r="T289" s="79" t="s">
        <v>391</v>
      </c>
      <c r="U289" s="82" t="s">
        <v>412</v>
      </c>
      <c r="V289" s="82" t="s">
        <v>412</v>
      </c>
      <c r="W289" s="81">
        <v>43511.063622685186</v>
      </c>
      <c r="X289" s="82" t="s">
        <v>637</v>
      </c>
      <c r="Y289" s="79"/>
      <c r="Z289" s="79"/>
      <c r="AA289" s="85" t="s">
        <v>792</v>
      </c>
      <c r="AB289" s="79"/>
      <c r="AC289" s="79" t="b">
        <v>0</v>
      </c>
      <c r="AD289" s="79">
        <v>5</v>
      </c>
      <c r="AE289" s="85" t="s">
        <v>793</v>
      </c>
      <c r="AF289" s="79" t="b">
        <v>0</v>
      </c>
      <c r="AG289" s="79" t="s">
        <v>803</v>
      </c>
      <c r="AH289" s="79"/>
      <c r="AI289" s="85" t="s">
        <v>793</v>
      </c>
      <c r="AJ289" s="79" t="b">
        <v>0</v>
      </c>
      <c r="AK289" s="79">
        <v>2</v>
      </c>
      <c r="AL289" s="85" t="s">
        <v>793</v>
      </c>
      <c r="AM289" s="79" t="s">
        <v>813</v>
      </c>
      <c r="AN289" s="79" t="b">
        <v>0</v>
      </c>
      <c r="AO289" s="85" t="s">
        <v>792</v>
      </c>
      <c r="AP289" s="79" t="s">
        <v>176</v>
      </c>
      <c r="AQ289" s="79">
        <v>0</v>
      </c>
      <c r="AR289" s="79">
        <v>0</v>
      </c>
      <c r="AS289" s="79" t="s">
        <v>823</v>
      </c>
      <c r="AT289" s="79" t="s">
        <v>826</v>
      </c>
      <c r="AU289" s="79" t="s">
        <v>829</v>
      </c>
      <c r="AV289" s="79" t="s">
        <v>832</v>
      </c>
      <c r="AW289" s="79" t="s">
        <v>835</v>
      </c>
      <c r="AX289" s="79" t="s">
        <v>838</v>
      </c>
      <c r="AY289" s="79" t="s">
        <v>839</v>
      </c>
      <c r="AZ289" s="82" t="s">
        <v>842</v>
      </c>
      <c r="BA289">
        <v>1</v>
      </c>
      <c r="BB289" s="78" t="str">
        <f>REPLACE(INDEX(GroupVertices[Group],MATCH(Edges[[#This Row],[Vertex 1]],GroupVertices[Vertex],0)),1,1,"")</f>
        <v>1</v>
      </c>
      <c r="BC289" s="78" t="str">
        <f>REPLACE(INDEX(GroupVertices[Group],MATCH(Edges[[#This Row],[Vertex 2]],GroupVertices[Vertex],0)),1,1,"")</f>
        <v>1</v>
      </c>
      <c r="BD289" s="48">
        <v>2</v>
      </c>
      <c r="BE289" s="49">
        <v>13.333333333333334</v>
      </c>
      <c r="BF289" s="48">
        <v>0</v>
      </c>
      <c r="BG289" s="49">
        <v>0</v>
      </c>
      <c r="BH289" s="48">
        <v>0</v>
      </c>
      <c r="BI289" s="49">
        <v>0</v>
      </c>
      <c r="BJ289" s="48">
        <v>13</v>
      </c>
      <c r="BK289" s="49">
        <v>86.66666666666667</v>
      </c>
      <c r="BL289"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ErrorMessage="1" sqref="N2:N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Color" prompt="To select an optional edge color, right-click and select Select Color on the right-click menu." sqref="C3:C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Opacity" prompt="Enter an optional edge opacity between 0 (transparent) and 100 (opaque)." errorTitle="Invalid Edge Opacity" error="The optional edge opacity must be a whole number between 0 and 10." sqref="F3:F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showErrorMessage="1" promptTitle="Vertex 1 Name" prompt="Enter the name of the edge's first vertex." sqref="A3:A289"/>
    <dataValidation allowBlank="1" showInputMessage="1" showErrorMessage="1" promptTitle="Vertex 2 Name" prompt="Enter the name of the edge's second vertex." sqref="B3:B289"/>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9"/>
  </dataValidations>
  <hyperlinks>
    <hyperlink ref="R18" r:id="rId1" display="http://difinity.co.nz/?utm_campaign=Events&amp;utm_content=84890500&amp;utm_medium=social&amp;utm_source=twitter&amp;hss_channel=tw-187906124"/>
    <hyperlink ref="R19" r:id="rId2" display="http://difinity.co.nz/?utm_campaign=Events&amp;utm_content=84890501&amp;utm_medium=social&amp;utm_source=twitter&amp;hss_channel=tw-187906124"/>
    <hyperlink ref="R22" r:id="rId3" display="https://twitter.com/sqlmelody/status/1097587772662079488"/>
    <hyperlink ref="R26" r:id="rId4" display="https://twitter.com/marc_smith/status/1097533449080991744"/>
    <hyperlink ref="R29" r:id="rId5" display="https://twitter.com/sqlmelody/status/1097587772662079488"/>
    <hyperlink ref="R79" r:id="rId6" display="https://twitter.com/sqlmelody/status/1097587772662079488"/>
    <hyperlink ref="R105" r:id="rId7" display="https://twitter.com/sqlmelody/status/1097587772662079488"/>
    <hyperlink ref="R109" r:id="rId8" display="https://twitter.com/sqlmelody/status/1097587772662079488"/>
    <hyperlink ref="R110" r:id="rId9" display="https://twitter.com/sqlmelody/status/1097587772662079488"/>
    <hyperlink ref="R111" r:id="rId10" display="https://twitter.com/sqlmelody/status/1097587772662079488"/>
    <hyperlink ref="R216" r:id="rId11" display="https://twitter.com/DifinityConf/status/1096227930341064705"/>
    <hyperlink ref="R217" r:id="rId12" display="https://twitter.com/DifinityConf/status/1095845348889821185"/>
    <hyperlink ref="R218" r:id="rId13" display="https://twitter.com/DifinityConf/status/1094718022084947968"/>
    <hyperlink ref="R240" r:id="rId14" display="https://twitter.com/DifinityConf/status/1095845348889821185"/>
    <hyperlink ref="R262" r:id="rId15" display="https://twitter.com/DifinityConf/status/1095845348889821185"/>
    <hyperlink ref="U5" r:id="rId16" display="https://pbs.twimg.com/media/DzaOrwDU0AAs4Yh.jpg"/>
    <hyperlink ref="U6" r:id="rId17" display="https://pbs.twimg.com/media/DztixuUVsAI9V-X.jpg"/>
    <hyperlink ref="U7" r:id="rId18" display="https://pbs.twimg.com/media/DztixuUVsAI9V-X.jpg"/>
    <hyperlink ref="U8" r:id="rId19" display="https://pbs.twimg.com/media/DztixuUVsAI9V-X.jpg"/>
    <hyperlink ref="U9" r:id="rId20" display="https://pbs.twimg.com/media/DztixuUVsAI9V-X.jpg"/>
    <hyperlink ref="U10" r:id="rId21" display="https://pbs.twimg.com/media/DztixuUVsAI9V-X.jpg"/>
    <hyperlink ref="U11" r:id="rId22" display="https://pbs.twimg.com/media/DzthLDiU0AAexV1.jpg"/>
    <hyperlink ref="U12" r:id="rId23" display="https://pbs.twimg.com/media/DzthLDiU0AAexV1.jpg"/>
    <hyperlink ref="U16" r:id="rId24" display="https://pbs.twimg.com/media/DzthLDiU0AAexV1.jpg"/>
    <hyperlink ref="U17" r:id="rId25" display="https://pbs.twimg.com/media/DzthLDiU0AAexV1.jpg"/>
    <hyperlink ref="U27" r:id="rId26" display="https://pbs.twimg.com/media/DzuVV9DVYAERROR.jpg"/>
    <hyperlink ref="U28" r:id="rId27" display="https://pbs.twimg.com/media/DzuVV9DVYAERROR.jpg"/>
    <hyperlink ref="U33" r:id="rId28" display="https://pbs.twimg.com/media/Dzujl6AUcAAoJcE.jpg"/>
    <hyperlink ref="U34" r:id="rId29" display="https://pbs.twimg.com/media/Dzujl6AUcAAoJcE.jpg"/>
    <hyperlink ref="U35" r:id="rId30" display="https://pbs.twimg.com/media/Dzujl6AUcAAoJcE.jpg"/>
    <hyperlink ref="U36" r:id="rId31" display="https://pbs.twimg.com/media/Dzuq-owUUAAz2qG.jpg"/>
    <hyperlink ref="U37" r:id="rId32" display="https://pbs.twimg.com/media/DztyFB-VsAA1BkG.jpg"/>
    <hyperlink ref="U38" r:id="rId33" display="https://pbs.twimg.com/media/DzvHunIU8AAJMvO.jpg"/>
    <hyperlink ref="U39" r:id="rId34" display="https://pbs.twimg.com/media/Dzo9QX2UUAAOhYE.jpg"/>
    <hyperlink ref="U40" r:id="rId35" display="https://pbs.twimg.com/media/DzuCF9VV4AAk4fc.jpg"/>
    <hyperlink ref="U41" r:id="rId36" display="https://pbs.twimg.com/media/DzvT9iHUwAAF2-9.jpg"/>
    <hyperlink ref="U42" r:id="rId37" display="https://pbs.twimg.com/media/DzvWi_WVYAATDVr.jpg"/>
    <hyperlink ref="U43" r:id="rId38" display="https://pbs.twimg.com/media/DzvfODeUYAEd1ko.png"/>
    <hyperlink ref="U44" r:id="rId39" display="https://pbs.twimg.com/media/DzvkaRMVAAA8kr9.jpg"/>
    <hyperlink ref="U45" r:id="rId40" display="https://pbs.twimg.com/media/DzvmnFJU8AANBQb.jpg"/>
    <hyperlink ref="U46" r:id="rId41" display="https://pbs.twimg.com/media/DzvpWVgU8AEKtyT.jpg"/>
    <hyperlink ref="U47" r:id="rId42" display="https://pbs.twimg.com/media/DzvtP36UwAEo4Uc.jpg"/>
    <hyperlink ref="U48" r:id="rId43" display="https://pbs.twimg.com/media/Dzujl6AUcAAoJcE.jpg"/>
    <hyperlink ref="U49" r:id="rId44" display="https://pbs.twimg.com/media/Dzujl6AUcAAoJcE.jpg"/>
    <hyperlink ref="U50" r:id="rId45" display="https://pbs.twimg.com/media/Dzujl6AUcAAoJcE.jpg"/>
    <hyperlink ref="U51" r:id="rId46" display="https://pbs.twimg.com/media/Dzujl6AUcAAoJcE.jpg"/>
    <hyperlink ref="U52" r:id="rId47" display="https://pbs.twimg.com/media/Dzujl6AUcAAoJcE.jpg"/>
    <hyperlink ref="U53" r:id="rId48" display="https://pbs.twimg.com/media/Dzujl6AUcAAoJcE.jpg"/>
    <hyperlink ref="U54" r:id="rId49" display="https://pbs.twimg.com/media/Dzv2Aa5VYAAvQvL.jpg"/>
    <hyperlink ref="U55" r:id="rId50" display="https://pbs.twimg.com/media/Dzv2Aa5VYAAvQvL.jpg"/>
    <hyperlink ref="U56" r:id="rId51" display="https://pbs.twimg.com/media/DzvOVnVVYAIaQvr.jpg"/>
    <hyperlink ref="U57" r:id="rId52" display="https://pbs.twimg.com/media/DzvOVnVVYAIaQvr.jpg"/>
    <hyperlink ref="U58" r:id="rId53" display="https://pbs.twimg.com/media/DztyFB-VsAA1BkG.jpg"/>
    <hyperlink ref="U59" r:id="rId54" display="https://pbs.twimg.com/media/DztyFB-VsAA1BkG.jpg"/>
    <hyperlink ref="U60" r:id="rId55" display="https://pbs.twimg.com/media/DzuE61IVsAAratU.jpg"/>
    <hyperlink ref="U61" r:id="rId56" display="https://pbs.twimg.com/media/DzuVV9DVYAERROR.jpg"/>
    <hyperlink ref="U62" r:id="rId57" display="https://pbs.twimg.com/media/DzuVV9DVYAERROR.jpg"/>
    <hyperlink ref="U63" r:id="rId58" display="https://pbs.twimg.com/media/DzuE61IVsAAratU.jpg"/>
    <hyperlink ref="U64" r:id="rId59" display="https://pbs.twimg.com/media/Dzt_ufzVAAA1W9s.jpg"/>
    <hyperlink ref="U65" r:id="rId60" display="https://pbs.twimg.com/media/DzuCF9VV4AAk4fc.jpg"/>
    <hyperlink ref="U66" r:id="rId61" display="https://pbs.twimg.com/media/Dzt_ufzVAAA1W9s.jpg"/>
    <hyperlink ref="U67" r:id="rId62" display="https://pbs.twimg.com/media/DzttUN9VsAA80hF.jpg"/>
    <hyperlink ref="U69" r:id="rId63" display="https://pbs.twimg.com/media/DzttUN9VsAA80hF.jpg"/>
    <hyperlink ref="U71" r:id="rId64" display="https://pbs.twimg.com/media/DzttUN9VsAA80hF.jpg"/>
    <hyperlink ref="U73" r:id="rId65" display="https://pbs.twimg.com/media/DztmdAfVYAA36Sx.jpg"/>
    <hyperlink ref="U74" r:id="rId66" display="https://pbs.twimg.com/media/DztmdAfVYAA36Sx.jpg"/>
    <hyperlink ref="U76" r:id="rId67" display="https://pbs.twimg.com/media/Dzt9Nc3U0AAjZ0K.jpg"/>
    <hyperlink ref="U77" r:id="rId68" display="https://pbs.twimg.com/media/Dzt9Nc3U0AAjZ0K.jpg"/>
    <hyperlink ref="U82" r:id="rId69" display="https://pbs.twimg.com/media/DzuCF9VV4AAk4fc.jpg"/>
    <hyperlink ref="U96" r:id="rId70" display="https://pbs.twimg.com/media/Dzp6YujU0AARZTM.jpg"/>
    <hyperlink ref="U97" r:id="rId71" display="https://pbs.twimg.com/media/Dzp6YujU0AARZTM.jpg"/>
    <hyperlink ref="U99" r:id="rId72" display="https://pbs.twimg.com/media/DzvKHIRUYAIs5DJ.jpg"/>
    <hyperlink ref="U100" r:id="rId73" display="https://pbs.twimg.com/media/DzvKHIRUYAIs5DJ.jpg"/>
    <hyperlink ref="U102" r:id="rId74" display="https://pbs.twimg.com/media/DztkfLdU0AER8y5.jpg"/>
    <hyperlink ref="U103" r:id="rId75" display="https://pbs.twimg.com/media/DztkfLdU0AER8y5.jpg"/>
    <hyperlink ref="U104" r:id="rId76" display="https://pbs.twimg.com/media/DztoBJcVsAA342A.jpg"/>
    <hyperlink ref="U115" r:id="rId77" display="https://pbs.twimg.com/media/Dzo642EUUAEnKIs.jpg"/>
    <hyperlink ref="U117" r:id="rId78" display="https://pbs.twimg.com/media/DztnvCyVsAcSD0w.jpg"/>
    <hyperlink ref="U118" r:id="rId79" display="https://pbs.twimg.com/media/DztnvCyVsAcSD0w.jpg"/>
    <hyperlink ref="U120" r:id="rId80" display="https://pbs.twimg.com/media/DzvOVnVVYAIaQvr.jpg"/>
    <hyperlink ref="U121" r:id="rId81" display="https://pbs.twimg.com/media/DzvOVnVVYAIaQvr.jpg"/>
    <hyperlink ref="U122" r:id="rId82" display="https://pbs.twimg.com/media/DzuVV9DVYAERROR.jpg"/>
    <hyperlink ref="U123" r:id="rId83" display="https://pbs.twimg.com/media/DzuE61IVsAAratU.jpg"/>
    <hyperlink ref="U125" r:id="rId84" display="https://pbs.twimg.com/media/DztnvCyVsAcSD0w.jpg"/>
    <hyperlink ref="U129" r:id="rId85" display="https://pbs.twimg.com/media/DztixuUVsAI9V-X.jpg"/>
    <hyperlink ref="U130" r:id="rId86" display="https://pbs.twimg.com/media/DzuTLHXU8AA_0EJ.jpg"/>
    <hyperlink ref="U131" r:id="rId87" display="https://pbs.twimg.com/media/Dzt9302VAAAMkRN.jpg"/>
    <hyperlink ref="U132" r:id="rId88" display="https://pbs.twimg.com/media/Dzt9Nc3U0AAjZ0K.jpg"/>
    <hyperlink ref="U133" r:id="rId89" display="https://pbs.twimg.com/media/DztuUjVUcAAfveo.jpg"/>
    <hyperlink ref="U134" r:id="rId90" display="https://pbs.twimg.com/media/Dzts2u-VsAAjLh9.jpg"/>
    <hyperlink ref="U135" r:id="rId91" display="https://pbs.twimg.com/media/DztnUw3U8AA5Yue.jpg"/>
    <hyperlink ref="U136" r:id="rId92" display="https://pbs.twimg.com/media/Dzu_xuCVYAA6S6_.jpg"/>
    <hyperlink ref="U137" r:id="rId93" display="https://pbs.twimg.com/media/DzvKHIRUYAIs5DJ.jpg"/>
    <hyperlink ref="U138" r:id="rId94" display="https://pbs.twimg.com/media/DztixuUVsAI9V-X.jpg"/>
    <hyperlink ref="U139" r:id="rId95" display="https://pbs.twimg.com/media/DztixuUVsAI9V-X.jpg"/>
    <hyperlink ref="U140" r:id="rId96" display="https://pbs.twimg.com/media/DztixuUVsAI9V-X.jpg"/>
    <hyperlink ref="U141" r:id="rId97" display="https://pbs.twimg.com/media/DztixuUVsAI9V-X.jpg"/>
    <hyperlink ref="U142" r:id="rId98" display="https://pbs.twimg.com/media/DzthLDiU0AAexV1.jpg"/>
    <hyperlink ref="U143" r:id="rId99" display="https://pbs.twimg.com/media/DzthLDiU0AAexV1.jpg"/>
    <hyperlink ref="U144" r:id="rId100" display="https://pbs.twimg.com/media/DztnUw3U8AA5Yue.jpg"/>
    <hyperlink ref="U145" r:id="rId101" display="https://pbs.twimg.com/media/DztnUw3U8AA5Yue.jpg"/>
    <hyperlink ref="U146" r:id="rId102" display="https://pbs.twimg.com/media/Dzts2u-VsAAjLh9.jpg"/>
    <hyperlink ref="U147" r:id="rId103" display="https://pbs.twimg.com/media/DztuUjVUcAAfveo.jpg"/>
    <hyperlink ref="U148" r:id="rId104" display="https://pbs.twimg.com/media/Dzt9302VAAAMkRN.jpg"/>
    <hyperlink ref="U149" r:id="rId105" display="https://pbs.twimg.com/media/DzuTLHXU8AA_0EJ.jpg"/>
    <hyperlink ref="U150" r:id="rId106" display="https://pbs.twimg.com/media/DztmwvTU8AAnXCb.jpg"/>
    <hyperlink ref="U151" r:id="rId107" display="https://pbs.twimg.com/media/DztmwvTU8AAnXCb.jpg"/>
    <hyperlink ref="U152" r:id="rId108" display="https://pbs.twimg.com/media/Dzu_xuCVYAA6S6_.jpg"/>
    <hyperlink ref="U153" r:id="rId109" display="https://pbs.twimg.com/media/DzvOVnVVYAIaQvr.jpg"/>
    <hyperlink ref="U154" r:id="rId110" display="https://pbs.twimg.com/media/DzvOVnVVYAIaQvr.jpg"/>
    <hyperlink ref="U155" r:id="rId111" display="https://pbs.twimg.com/media/DztixuUVsAI9V-X.jpg"/>
    <hyperlink ref="U156" r:id="rId112" display="https://pbs.twimg.com/media/DztuUjVUcAAfveo.jpg"/>
    <hyperlink ref="U159" r:id="rId113" display="https://pbs.twimg.com/media/Dztnh4pUYAA-Kv8.jpg"/>
    <hyperlink ref="U160" r:id="rId114" display="https://pbs.twimg.com/media/DzttUN9VsAA80hF.jpg"/>
    <hyperlink ref="U161" r:id="rId115" display="https://pbs.twimg.com/media/DztyFB-VsAA1BkG.jpg"/>
    <hyperlink ref="U162" r:id="rId116" display="https://pbs.twimg.com/media/Dzt_ufzVAAA1W9s.jpg"/>
    <hyperlink ref="U163" r:id="rId117" display="https://pbs.twimg.com/media/DztyFB-VsAA1BkG.jpg"/>
    <hyperlink ref="U166" r:id="rId118" display="https://pbs.twimg.com/media/DztyFB-VsAA1BkG.jpg"/>
    <hyperlink ref="U168" r:id="rId119" display="https://pbs.twimg.com/media/DztixuUVsAI9V-X.jpg"/>
    <hyperlink ref="U169" r:id="rId120" display="https://pbs.twimg.com/media/DztmdAfVYAA36Sx.jpg"/>
    <hyperlink ref="U171" r:id="rId121" display="https://pbs.twimg.com/media/DzoyPyDUwAAcFtz.jpg"/>
    <hyperlink ref="U172" r:id="rId122" display="https://pbs.twimg.com/media/Dztn1wvVsAAd526.jpg"/>
    <hyperlink ref="U173" r:id="rId123" display="https://pbs.twimg.com/media/DztwBbSU8AA0F-Q.jpg"/>
    <hyperlink ref="U174" r:id="rId124" display="https://pbs.twimg.com/media/Dzt9302VAAAMkRN.jpg"/>
    <hyperlink ref="U176" r:id="rId125" display="https://pbs.twimg.com/media/DztnvCyVsAcSD0w.jpg"/>
    <hyperlink ref="U178" r:id="rId126" display="https://pbs.twimg.com/media/DztnUw3U8AA5Yue.jpg"/>
    <hyperlink ref="U179" r:id="rId127" display="https://pbs.twimg.com/media/DztmdAfVYAA36Sx.jpg"/>
    <hyperlink ref="U180" r:id="rId128" display="https://pbs.twimg.com/media/DztixuUVsAI9V-X.jpg"/>
    <hyperlink ref="U181" r:id="rId129" display="https://pbs.twimg.com/media/DztwBbSU8AA0F-Q.jpg"/>
    <hyperlink ref="U183" r:id="rId130" display="https://pbs.twimg.com/media/Dztn1wvVsAAd526.jpg"/>
    <hyperlink ref="U184" r:id="rId131" display="https://pbs.twimg.com/media/DztixuUVsAI9V-X.jpg"/>
    <hyperlink ref="U185" r:id="rId132" display="https://pbs.twimg.com/media/DzthLDiU0AAexV1.jpg"/>
    <hyperlink ref="U186" r:id="rId133" display="https://pbs.twimg.com/media/Dzujl6AUcAAoJcE.jpg"/>
    <hyperlink ref="U187" r:id="rId134" display="https://pbs.twimg.com/media/Dztn1wvVsAAd526.jpg"/>
    <hyperlink ref="U188" r:id="rId135" display="https://pbs.twimg.com/media/DzthLDiU0AAexV1.jpg"/>
    <hyperlink ref="U189" r:id="rId136" display="https://pbs.twimg.com/media/DztnvCyVsAcSD0w.jpg"/>
    <hyperlink ref="U190" r:id="rId137" display="https://pbs.twimg.com/media/DztnUw3U8AA5Yue.jpg"/>
    <hyperlink ref="U191" r:id="rId138" display="https://pbs.twimg.com/media/DztmdAfVYAA36Sx.jpg"/>
    <hyperlink ref="U192" r:id="rId139" display="https://pbs.twimg.com/media/Dzujl6AUcAAoJcE.jpg"/>
    <hyperlink ref="U193" r:id="rId140" display="https://pbs.twimg.com/media/DztixuUVsAI9V-X.jpg"/>
    <hyperlink ref="U194" r:id="rId141" display="https://pbs.twimg.com/media/DzthLDiU0AAexV1.jpg"/>
    <hyperlink ref="U195" r:id="rId142" display="https://pbs.twimg.com/media/Dztn1wvVsAAd526.jpg"/>
    <hyperlink ref="U196" r:id="rId143" display="https://pbs.twimg.com/media/Dzujl6AUcAAoJcE.jpg"/>
    <hyperlink ref="U197" r:id="rId144" display="https://pbs.twimg.com/media/DzlxHiQUUAETh2f.jpg"/>
    <hyperlink ref="U198" r:id="rId145" display="https://pbs.twimg.com/media/Dzujl6AUcAAoJcE.jpg"/>
    <hyperlink ref="U199" r:id="rId146" display="https://pbs.twimg.com/media/DzvOVnVVYAIaQvr.jpg"/>
    <hyperlink ref="U200" r:id="rId147" display="https://pbs.twimg.com/media/DzvOVnVVYAIaQvr.jpg"/>
    <hyperlink ref="U201" r:id="rId148" display="https://pbs.twimg.com/media/Dzujl6AUcAAoJcE.jpg"/>
    <hyperlink ref="U202" r:id="rId149" display="https://pbs.twimg.com/media/Dzujl6AUcAAoJcE.jpg"/>
    <hyperlink ref="U203" r:id="rId150" display="https://pbs.twimg.com/media/DztixuUVsAI9V-X.jpg"/>
    <hyperlink ref="U204" r:id="rId151" display="https://pbs.twimg.com/media/DzuYz_-U0AAMNhV.jpg"/>
    <hyperlink ref="U205" r:id="rId152" display="https://pbs.twimg.com/media/DzuTLHXU8AA_0EJ.jpg"/>
    <hyperlink ref="U206" r:id="rId153" display="https://pbs.twimg.com/media/DzuYz_-U0AAMNhV.jpg"/>
    <hyperlink ref="U207" r:id="rId154" display="https://pbs.twimg.com/media/Dzts2u-VsAAjLh9.jpg"/>
    <hyperlink ref="U208" r:id="rId155" display="https://pbs.twimg.com/media/DztixuUVsAI9V-X.jpg"/>
    <hyperlink ref="U209" r:id="rId156" display="https://pbs.twimg.com/media/DzuYz_-U0AAMNhV.jpg"/>
    <hyperlink ref="U210" r:id="rId157" display="https://pbs.twimg.com/media/DztixuUVsAI9V-X.jpg"/>
    <hyperlink ref="U211" r:id="rId158" display="https://pbs.twimg.com/media/DzuORtdV4AE_Kxj.jpg"/>
    <hyperlink ref="U213" r:id="rId159" display="https://pbs.twimg.com/media/DzelCLCUUAA_DEa.jpg"/>
    <hyperlink ref="U214" r:id="rId160" display="https://pbs.twimg.com/media/DzuORtdV4AE_Kxj.jpg"/>
    <hyperlink ref="U219" r:id="rId161" display="https://pbs.twimg.com/media/Dzox0lsUcAE4HqD.jpg"/>
    <hyperlink ref="U220" r:id="rId162" display="https://pbs.twimg.com/media/Dzox0lsUcAE4HqD.jpg"/>
    <hyperlink ref="U221" r:id="rId163" display="https://pbs.twimg.com/media/DzoyC4GUcAALvcJ.jpg"/>
    <hyperlink ref="U222" r:id="rId164" display="https://pbs.twimg.com/media/DzoyPyDUwAAcFtz.jpg"/>
    <hyperlink ref="U223" r:id="rId165" display="https://pbs.twimg.com/media/Dzo9QX2UUAAOhYE.jpg"/>
    <hyperlink ref="U224" r:id="rId166" display="https://pbs.twimg.com/media/Dztl-u3UYAEASch.jpg"/>
    <hyperlink ref="U225" r:id="rId167" display="https://pbs.twimg.com/media/DztmwvTU8AAnXCb.jpg"/>
    <hyperlink ref="U226" r:id="rId168" display="https://pbs.twimg.com/media/DzuCF9VV4AAk4fc.jpg"/>
    <hyperlink ref="U227" r:id="rId169" display="https://pbs.twimg.com/media/DzuYz_-U0AAMNhV.jpg"/>
    <hyperlink ref="U228" r:id="rId170" display="https://pbs.twimg.com/media/DzuzA2gV4AAwFQd.jpg"/>
    <hyperlink ref="U229" r:id="rId171" display="https://pbs.twimg.com/media/DzuzA2gV4AAwFQd.jpg"/>
    <hyperlink ref="U230" r:id="rId172" display="https://pbs.twimg.com/media/DzvNxPUUUAAwEFY.jpg"/>
    <hyperlink ref="U231" r:id="rId173" display="https://pbs.twimg.com/media/DzuYz_-U0AAMNhV.jpg"/>
    <hyperlink ref="U233" r:id="rId174" display="https://pbs.twimg.com/media/DztmwvTU8AAnXCb.jpg"/>
    <hyperlink ref="U234" r:id="rId175" display="https://pbs.twimg.com/media/Dztl-u3UYAEASch.jpg"/>
    <hyperlink ref="U236" r:id="rId176" display="https://pbs.twimg.com/media/Dzox0lsUcAE4HqD.jpg"/>
    <hyperlink ref="U239" r:id="rId177" display="https://pbs.twimg.com/media/Dzox0lsUcAE4HqD.jpg"/>
    <hyperlink ref="U241" r:id="rId178" display="https://pbs.twimg.com/media/DzuYz_-U0AAMNhV.jpg"/>
    <hyperlink ref="U244" r:id="rId179" display="https://pbs.twimg.com/media/DztmwvTU8AAnXCb.jpg"/>
    <hyperlink ref="U245" r:id="rId180" display="https://pbs.twimg.com/media/Dztn1wvVsAAd526.jpg"/>
    <hyperlink ref="U246" r:id="rId181" display="https://pbs.twimg.com/media/DztpbELU8AAbeAi.jpg"/>
    <hyperlink ref="U247" r:id="rId182" display="https://pbs.twimg.com/media/DztwBbSU8AA0F-Q.jpg"/>
    <hyperlink ref="U248" r:id="rId183" display="https://pbs.twimg.com/media/DzuORtdV4AE_Kxj.jpg"/>
    <hyperlink ref="U249" r:id="rId184" display="https://pbs.twimg.com/media/DzuYz_-U0AAMNhV.jpg"/>
    <hyperlink ref="U251" r:id="rId185" display="https://pbs.twimg.com/media/DztmwvTU8AAnXCb.jpg"/>
    <hyperlink ref="U252" r:id="rId186" display="https://pbs.twimg.com/media/Dztl-u3UYAEASch.jpg"/>
    <hyperlink ref="U254" r:id="rId187" display="https://pbs.twimg.com/media/Dzox0lsUcAE4HqD.jpg"/>
    <hyperlink ref="U255" r:id="rId188" display="https://pbs.twimg.com/media/DzvOVnVVYAIaQvr.jpg"/>
    <hyperlink ref="U257" r:id="rId189" display="https://pbs.twimg.com/media/Dzujl6AUcAAoJcE.jpg"/>
    <hyperlink ref="U259" r:id="rId190" display="https://pbs.twimg.com/media/Dzv2Aa5VYAAvQvL.jpg"/>
    <hyperlink ref="U261" r:id="rId191" display="https://pbs.twimg.com/media/Dzox0lsUcAE4HqD.jpg"/>
    <hyperlink ref="U263" r:id="rId192" display="https://pbs.twimg.com/media/DztpbELU8AAbeAi.jpg"/>
    <hyperlink ref="U264" r:id="rId193" display="https://pbs.twimg.com/media/DztwBbSU8AA0F-Q.jpg"/>
    <hyperlink ref="U265" r:id="rId194" display="https://pbs.twimg.com/media/Dztn1wvVsAAd526.jpg"/>
    <hyperlink ref="U266" r:id="rId195" display="https://pbs.twimg.com/media/Dzujl6AUcAAoJcE.jpg"/>
    <hyperlink ref="U267" r:id="rId196" display="https://pbs.twimg.com/media/DzuYz_-U0AAMNhV.jpg"/>
    <hyperlink ref="U271" r:id="rId197" display="https://pbs.twimg.com/media/Dzv2Aa5VYAAvQvL.jpg"/>
    <hyperlink ref="U272" r:id="rId198" display="https://pbs.twimg.com/media/DztmwvTU8AAnXCb.jpg"/>
    <hyperlink ref="U274" r:id="rId199" display="https://pbs.twimg.com/media/DzaOrwDU0AAs4Yh.jpg"/>
    <hyperlink ref="U276" r:id="rId200" display="https://pbs.twimg.com/media/DztwBbSU8AA0F-Q.jpg"/>
    <hyperlink ref="U278" r:id="rId201" display="https://pbs.twimg.com/media/DztuUjVUcAAfveo.jpg"/>
    <hyperlink ref="U279" r:id="rId202" display="https://pbs.twimg.com/media/Dzox0lsUcAE4HqD.jpg"/>
    <hyperlink ref="U281" r:id="rId203" display="https://pbs.twimg.com/media/DzthLDiU0AAexV1.jpg"/>
    <hyperlink ref="U282" r:id="rId204" display="https://pbs.twimg.com/media/DztpbELU8AAbeAi.jpg"/>
    <hyperlink ref="U283" r:id="rId205" display="https://pbs.twimg.com/media/DztwBbSU8AA0F-Q.jpg"/>
    <hyperlink ref="U284" r:id="rId206" display="https://pbs.twimg.com/media/Dztn1wvVsAAd526.jpg"/>
    <hyperlink ref="U287" r:id="rId207" display="https://pbs.twimg.com/media/Dzv2Aa5VYAAvQvL.jpg"/>
    <hyperlink ref="U289" r:id="rId208" display="https://pbs.twimg.com/media/DzaOrwDU0AAs4Yh.jpg"/>
    <hyperlink ref="V3" r:id="rId209" display="http://pbs.twimg.com/profile_images/1084426353192116225/4QviKQ2j_normal.jpg"/>
    <hyperlink ref="V4" r:id="rId210" display="http://pbs.twimg.com/profile_images/1066519524092993536/K_0aQX3G_normal.jpg"/>
    <hyperlink ref="V5" r:id="rId211" display="https://pbs.twimg.com/media/DzaOrwDU0AAs4Yh.jpg"/>
    <hyperlink ref="V6" r:id="rId212" display="https://pbs.twimg.com/media/DztixuUVsAI9V-X.jpg"/>
    <hyperlink ref="V7" r:id="rId213" display="https://pbs.twimg.com/media/DztixuUVsAI9V-X.jpg"/>
    <hyperlink ref="V8" r:id="rId214" display="https://pbs.twimg.com/media/DztixuUVsAI9V-X.jpg"/>
    <hyperlink ref="V9" r:id="rId215" display="https://pbs.twimg.com/media/DztixuUVsAI9V-X.jpg"/>
    <hyperlink ref="V10" r:id="rId216" display="https://pbs.twimg.com/media/DztixuUVsAI9V-X.jpg"/>
    <hyperlink ref="V11" r:id="rId217" display="https://pbs.twimg.com/media/DzthLDiU0AAexV1.jpg"/>
    <hyperlink ref="V12" r:id="rId218" display="https://pbs.twimg.com/media/DzthLDiU0AAexV1.jpg"/>
    <hyperlink ref="V13" r:id="rId219" display="http://pbs.twimg.com/profile_images/1034166695034855425/wDwxjN9y_normal.jpg"/>
    <hyperlink ref="V14" r:id="rId220" display="http://pbs.twimg.com/profile_images/1034166695034855425/wDwxjN9y_normal.jpg"/>
    <hyperlink ref="V15" r:id="rId221" display="http://pbs.twimg.com/profile_images/1034166695034855425/wDwxjN9y_normal.jpg"/>
    <hyperlink ref="V16" r:id="rId222" display="https://pbs.twimg.com/media/DzthLDiU0AAexV1.jpg"/>
    <hyperlink ref="V17" r:id="rId223" display="https://pbs.twimg.com/media/DzthLDiU0AAexV1.jpg"/>
    <hyperlink ref="V18" r:id="rId224" display="http://pbs.twimg.com/profile_images/738489841889992705/cip00uvS_normal.jpg"/>
    <hyperlink ref="V19" r:id="rId225" display="http://pbs.twimg.com/profile_images/738489841889992705/cip00uvS_normal.jpg"/>
    <hyperlink ref="V20" r:id="rId226" display="http://pbs.twimg.com/profile_images/969331682179502081/vYy7er_C_normal.jpg"/>
    <hyperlink ref="V21" r:id="rId227" display="http://pbs.twimg.com/profile_images/969331682179502081/vYy7er_C_normal.jpg"/>
    <hyperlink ref="V22" r:id="rId228" display="http://pbs.twimg.com/profile_images/864493966305091584/s7MCDRTP_normal.jpg"/>
    <hyperlink ref="V23" r:id="rId229" display="http://pbs.twimg.com/profile_images/378800000725388829/10e06b03de99b7bd33c2757dba9863d0_normal.jpeg"/>
    <hyperlink ref="V24" r:id="rId230" display="http://pbs.twimg.com/profile_images/1404245782/igeek_normal.jpg"/>
    <hyperlink ref="V25" r:id="rId231" display="http://pbs.twimg.com/profile_images/1404245782/igeek_normal.jpg"/>
    <hyperlink ref="V26" r:id="rId232" display="http://pbs.twimg.com/profile_images/1404245782/igeek_normal.jpg"/>
    <hyperlink ref="V27" r:id="rId233" display="https://pbs.twimg.com/media/DzuVV9DVYAERROR.jpg"/>
    <hyperlink ref="V28" r:id="rId234" display="https://pbs.twimg.com/media/DzuVV9DVYAERROR.jpg"/>
    <hyperlink ref="V29" r:id="rId235" display="http://pbs.twimg.com/profile_images/864493966305091584/s7MCDRTP_normal.jpg"/>
    <hyperlink ref="V30" r:id="rId236" display="http://pbs.twimg.com/profile_images/825541648721416192/lotHEgaJ_normal.jpg"/>
    <hyperlink ref="V31" r:id="rId237" display="http://pbs.twimg.com/profile_images/825541648721416192/lotHEgaJ_normal.jpg"/>
    <hyperlink ref="V32" r:id="rId238" display="http://pbs.twimg.com/profile_images/825541648721416192/lotHEgaJ_normal.jpg"/>
    <hyperlink ref="V33" r:id="rId239" display="https://pbs.twimg.com/media/Dzujl6AUcAAoJcE.jpg"/>
    <hyperlink ref="V34" r:id="rId240" display="https://pbs.twimg.com/media/Dzujl6AUcAAoJcE.jpg"/>
    <hyperlink ref="V35" r:id="rId241" display="https://pbs.twimg.com/media/Dzujl6AUcAAoJcE.jpg"/>
    <hyperlink ref="V36" r:id="rId242" display="https://pbs.twimg.com/media/Dzuq-owUUAAz2qG.jpg"/>
    <hyperlink ref="V37" r:id="rId243" display="https://pbs.twimg.com/media/DztyFB-VsAA1BkG.jpg"/>
    <hyperlink ref="V38" r:id="rId244" display="https://pbs.twimg.com/media/DzvHunIU8AAJMvO.jpg"/>
    <hyperlink ref="V39" r:id="rId245" display="https://pbs.twimg.com/media/Dzo9QX2UUAAOhYE.jpg"/>
    <hyperlink ref="V40" r:id="rId246" display="https://pbs.twimg.com/media/DzuCF9VV4AAk4fc.jpg"/>
    <hyperlink ref="V41" r:id="rId247" display="https://pbs.twimg.com/media/DzvT9iHUwAAF2-9.jpg"/>
    <hyperlink ref="V42" r:id="rId248" display="https://pbs.twimg.com/media/DzvWi_WVYAATDVr.jpg"/>
    <hyperlink ref="V43" r:id="rId249" display="https://pbs.twimg.com/media/DzvfODeUYAEd1ko.png"/>
    <hyperlink ref="V44" r:id="rId250" display="https://pbs.twimg.com/media/DzvkaRMVAAA8kr9.jpg"/>
    <hyperlink ref="V45" r:id="rId251" display="https://pbs.twimg.com/media/DzvmnFJU8AANBQb.jpg"/>
    <hyperlink ref="V46" r:id="rId252" display="https://pbs.twimg.com/media/DzvpWVgU8AEKtyT.jpg"/>
    <hyperlink ref="V47" r:id="rId253" display="https://pbs.twimg.com/media/DzvtP36UwAEo4Uc.jpg"/>
    <hyperlink ref="V48" r:id="rId254" display="https://pbs.twimg.com/media/Dzujl6AUcAAoJcE.jpg"/>
    <hyperlink ref="V49" r:id="rId255" display="https://pbs.twimg.com/media/Dzujl6AUcAAoJcE.jpg"/>
    <hyperlink ref="V50" r:id="rId256" display="https://pbs.twimg.com/media/Dzujl6AUcAAoJcE.jpg"/>
    <hyperlink ref="V51" r:id="rId257" display="https://pbs.twimg.com/media/Dzujl6AUcAAoJcE.jpg"/>
    <hyperlink ref="V52" r:id="rId258" display="https://pbs.twimg.com/media/Dzujl6AUcAAoJcE.jpg"/>
    <hyperlink ref="V53" r:id="rId259" display="https://pbs.twimg.com/media/Dzujl6AUcAAoJcE.jpg"/>
    <hyperlink ref="V54" r:id="rId260" display="https://pbs.twimg.com/media/Dzv2Aa5VYAAvQvL.jpg"/>
    <hyperlink ref="V55" r:id="rId261" display="https://pbs.twimg.com/media/Dzv2Aa5VYAAvQvL.jpg"/>
    <hyperlink ref="V56" r:id="rId262" display="https://pbs.twimg.com/media/DzvOVnVVYAIaQvr.jpg"/>
    <hyperlink ref="V57" r:id="rId263" display="https://pbs.twimg.com/media/DzvOVnVVYAIaQvr.jpg"/>
    <hyperlink ref="V58" r:id="rId264" display="https://pbs.twimg.com/media/DztyFB-VsAA1BkG.jpg"/>
    <hyperlink ref="V59" r:id="rId265" display="https://pbs.twimg.com/media/DztyFB-VsAA1BkG.jpg"/>
    <hyperlink ref="V60" r:id="rId266" display="https://pbs.twimg.com/media/DzuE61IVsAAratU.jpg"/>
    <hyperlink ref="V61" r:id="rId267" display="https://pbs.twimg.com/media/DzuVV9DVYAERROR.jpg"/>
    <hyperlink ref="V62" r:id="rId268" display="https://pbs.twimg.com/media/DzuVV9DVYAERROR.jpg"/>
    <hyperlink ref="V63" r:id="rId269" display="https://pbs.twimg.com/media/DzuE61IVsAAratU.jpg"/>
    <hyperlink ref="V64" r:id="rId270" display="https://pbs.twimg.com/media/Dzt_ufzVAAA1W9s.jpg"/>
    <hyperlink ref="V65" r:id="rId271" display="https://pbs.twimg.com/media/DzuCF9VV4AAk4fc.jpg"/>
    <hyperlink ref="V66" r:id="rId272" display="https://pbs.twimg.com/media/Dzt_ufzVAAA1W9s.jpg"/>
    <hyperlink ref="V67" r:id="rId273" display="https://pbs.twimg.com/media/DzttUN9VsAA80hF.jpg"/>
    <hyperlink ref="V68" r:id="rId274" display="http://pbs.twimg.com/profile_images/880364055516504064/8tc26i3p_normal.jpg"/>
    <hyperlink ref="V69" r:id="rId275" display="https://pbs.twimg.com/media/DzttUN9VsAA80hF.jpg"/>
    <hyperlink ref="V70" r:id="rId276" display="http://pbs.twimg.com/profile_images/880364055516504064/8tc26i3p_normal.jpg"/>
    <hyperlink ref="V71" r:id="rId277" display="https://pbs.twimg.com/media/DzttUN9VsAA80hF.jpg"/>
    <hyperlink ref="V72" r:id="rId278" display="http://pbs.twimg.com/profile_images/880364055516504064/8tc26i3p_normal.jpg"/>
    <hyperlink ref="V73" r:id="rId279" display="https://pbs.twimg.com/media/DztmdAfVYAA36Sx.jpg"/>
    <hyperlink ref="V74" r:id="rId280" display="https://pbs.twimg.com/media/DztmdAfVYAA36Sx.jpg"/>
    <hyperlink ref="V75" r:id="rId281" display="http://pbs.twimg.com/profile_images/1046828765282590723/fWGGuLeZ_normal.jpg"/>
    <hyperlink ref="V76" r:id="rId282" display="https://pbs.twimg.com/media/Dzt9Nc3U0AAjZ0K.jpg"/>
    <hyperlink ref="V77" r:id="rId283" display="https://pbs.twimg.com/media/Dzt9Nc3U0AAjZ0K.jpg"/>
    <hyperlink ref="V78" r:id="rId284" display="http://pbs.twimg.com/profile_images/1046828765282590723/fWGGuLeZ_normal.jpg"/>
    <hyperlink ref="V79" r:id="rId285" display="http://pbs.twimg.com/profile_images/864493966305091584/s7MCDRTP_normal.jpg"/>
    <hyperlink ref="V80" r:id="rId286" display="http://pbs.twimg.com/profile_images/986397598071144448/BAWZxEiS_normal.jpg"/>
    <hyperlink ref="V81" r:id="rId287" display="http://pbs.twimg.com/profile_images/428079463125880832/kJBWn6Ms_normal.jpeg"/>
    <hyperlink ref="V82" r:id="rId288" display="https://pbs.twimg.com/media/DzuCF9VV4AAk4fc.jpg"/>
    <hyperlink ref="V83" r:id="rId289" display="http://pbs.twimg.com/profile_images/880364055516504064/8tc26i3p_normal.jpg"/>
    <hyperlink ref="V84" r:id="rId290" display="http://pbs.twimg.com/profile_images/880364055516504064/8tc26i3p_normal.jpg"/>
    <hyperlink ref="V85" r:id="rId291" display="http://pbs.twimg.com/profile_images/872262437105393664/L_TECZlr_normal.jpg"/>
    <hyperlink ref="V86" r:id="rId292" display="http://pbs.twimg.com/profile_images/880364055516504064/8tc26i3p_normal.jpg"/>
    <hyperlink ref="V87" r:id="rId293" display="http://pbs.twimg.com/profile_images/872262437105393664/L_TECZlr_normal.jpg"/>
    <hyperlink ref="V88" r:id="rId294" display="http://pbs.twimg.com/profile_images/1015688750263762944/DrF7aFJ5_normal.jpg"/>
    <hyperlink ref="V89" r:id="rId295" display="http://pbs.twimg.com/profile_images/1005202884030619650/z_O41cmL_normal.jpg"/>
    <hyperlink ref="V90" r:id="rId296" display="http://pbs.twimg.com/profile_images/1046828765282590723/fWGGuLeZ_normal.jpg"/>
    <hyperlink ref="V91" r:id="rId297" display="http://pbs.twimg.com/profile_images/1046828765282590723/fWGGuLeZ_normal.jpg"/>
    <hyperlink ref="V92" r:id="rId298" display="http://pbs.twimg.com/profile_images/1046828765282590723/fWGGuLeZ_normal.jpg"/>
    <hyperlink ref="V93" r:id="rId299" display="http://pbs.twimg.com/profile_images/1046828765282590723/fWGGuLeZ_normal.jpg"/>
    <hyperlink ref="V94" r:id="rId300" display="http://pbs.twimg.com/profile_images/1046828765282590723/fWGGuLeZ_normal.jpg"/>
    <hyperlink ref="V95" r:id="rId301" display="http://pbs.twimg.com/profile_images/1046828765282590723/fWGGuLeZ_normal.jpg"/>
    <hyperlink ref="V96" r:id="rId302" display="https://pbs.twimg.com/media/Dzp6YujU0AARZTM.jpg"/>
    <hyperlink ref="V97" r:id="rId303" display="https://pbs.twimg.com/media/Dzp6YujU0AARZTM.jpg"/>
    <hyperlink ref="V98" r:id="rId304" display="http://pbs.twimg.com/profile_images/880364055516504064/8tc26i3p_normal.jpg"/>
    <hyperlink ref="V99" r:id="rId305" display="https://pbs.twimg.com/media/DzvKHIRUYAIs5DJ.jpg"/>
    <hyperlink ref="V100" r:id="rId306" display="https://pbs.twimg.com/media/DzvKHIRUYAIs5DJ.jpg"/>
    <hyperlink ref="V101" r:id="rId307" display="http://pbs.twimg.com/profile_images/1005202884030619650/z_O41cmL_normal.jpg"/>
    <hyperlink ref="V102" r:id="rId308" display="https://pbs.twimg.com/media/DztkfLdU0AER8y5.jpg"/>
    <hyperlink ref="V103" r:id="rId309" display="https://pbs.twimg.com/media/DztkfLdU0AER8y5.jpg"/>
    <hyperlink ref="V104" r:id="rId310" display="https://pbs.twimg.com/media/DztoBJcVsAA342A.jpg"/>
    <hyperlink ref="V105" r:id="rId311" display="http://pbs.twimg.com/profile_images/864493966305091584/s7MCDRTP_normal.jpg"/>
    <hyperlink ref="V106" r:id="rId312" display="http://pbs.twimg.com/profile_images/880364055516504064/8tc26i3p_normal.jpg"/>
    <hyperlink ref="V107" r:id="rId313" display="http://pbs.twimg.com/profile_images/880364055516504064/8tc26i3p_normal.jpg"/>
    <hyperlink ref="V108" r:id="rId314" display="http://pbs.twimg.com/profile_images/1005202884030619650/z_O41cmL_normal.jpg"/>
    <hyperlink ref="V109" r:id="rId315" display="http://pbs.twimg.com/profile_images/864493966305091584/s7MCDRTP_normal.jpg"/>
    <hyperlink ref="V110" r:id="rId316" display="http://pbs.twimg.com/profile_images/864493966305091584/s7MCDRTP_normal.jpg"/>
    <hyperlink ref="V111" r:id="rId317" display="http://pbs.twimg.com/profile_images/864493966305091584/s7MCDRTP_normal.jpg"/>
    <hyperlink ref="V112" r:id="rId318" display="http://pbs.twimg.com/profile_images/641130438753304576/ddE1C7yb_normal.jpg"/>
    <hyperlink ref="V113" r:id="rId319" display="http://pbs.twimg.com/profile_images/1005202884030619650/z_O41cmL_normal.jpg"/>
    <hyperlink ref="V114" r:id="rId320" display="http://pbs.twimg.com/profile_images/595818165663334401/9g4EIr5x_normal.png"/>
    <hyperlink ref="V115" r:id="rId321" display="https://pbs.twimg.com/media/Dzo642EUUAEnKIs.jpg"/>
    <hyperlink ref="V116" r:id="rId322" display="http://pbs.twimg.com/profile_images/595818165663334401/9g4EIr5x_normal.png"/>
    <hyperlink ref="V117" r:id="rId323" display="https://pbs.twimg.com/media/DztnvCyVsAcSD0w.jpg"/>
    <hyperlink ref="V118" r:id="rId324" display="https://pbs.twimg.com/media/DztnvCyVsAcSD0w.jpg"/>
    <hyperlink ref="V119" r:id="rId325" display="http://pbs.twimg.com/profile_images/595818165663334401/9g4EIr5x_normal.png"/>
    <hyperlink ref="V120" r:id="rId326" display="https://pbs.twimg.com/media/DzvOVnVVYAIaQvr.jpg"/>
    <hyperlink ref="V121" r:id="rId327" display="https://pbs.twimg.com/media/DzvOVnVVYAIaQvr.jpg"/>
    <hyperlink ref="V122" r:id="rId328" display="https://pbs.twimg.com/media/DzuVV9DVYAERROR.jpg"/>
    <hyperlink ref="V123" r:id="rId329" display="https://pbs.twimg.com/media/DzuE61IVsAAratU.jpg"/>
    <hyperlink ref="V124" r:id="rId330" display="http://pbs.twimg.com/profile_images/880364055516504064/8tc26i3p_normal.jpg"/>
    <hyperlink ref="V125" r:id="rId331" display="https://pbs.twimg.com/media/DztnvCyVsAcSD0w.jpg"/>
    <hyperlink ref="V126" r:id="rId332" display="http://pbs.twimg.com/profile_images/1005202884030619650/z_O41cmL_normal.jpg"/>
    <hyperlink ref="V127" r:id="rId333" display="http://pbs.twimg.com/profile_images/1005202884030619650/z_O41cmL_normal.jpg"/>
    <hyperlink ref="V128" r:id="rId334" display="http://pbs.twimg.com/profile_images/1005202884030619650/z_O41cmL_normal.jpg"/>
    <hyperlink ref="V129" r:id="rId335" display="https://pbs.twimg.com/media/DztixuUVsAI9V-X.jpg"/>
    <hyperlink ref="V130" r:id="rId336" display="https://pbs.twimg.com/media/DzuTLHXU8AA_0EJ.jpg"/>
    <hyperlink ref="V131" r:id="rId337" display="https://pbs.twimg.com/media/Dzt9302VAAAMkRN.jpg"/>
    <hyperlink ref="V132" r:id="rId338" display="https://pbs.twimg.com/media/Dzt9Nc3U0AAjZ0K.jpg"/>
    <hyperlink ref="V133" r:id="rId339" display="https://pbs.twimg.com/media/DztuUjVUcAAfveo.jpg"/>
    <hyperlink ref="V134" r:id="rId340" display="https://pbs.twimg.com/media/Dzts2u-VsAAjLh9.jpg"/>
    <hyperlink ref="V135" r:id="rId341" display="https://pbs.twimg.com/media/DztnUw3U8AA5Yue.jpg"/>
    <hyperlink ref="V136" r:id="rId342" display="https://pbs.twimg.com/media/Dzu_xuCVYAA6S6_.jpg"/>
    <hyperlink ref="V137" r:id="rId343" display="https://pbs.twimg.com/media/DzvKHIRUYAIs5DJ.jpg"/>
    <hyperlink ref="V138" r:id="rId344" display="https://pbs.twimg.com/media/DztixuUVsAI9V-X.jpg"/>
    <hyperlink ref="V139" r:id="rId345" display="https://pbs.twimg.com/media/DztixuUVsAI9V-X.jpg"/>
    <hyperlink ref="V140" r:id="rId346" display="https://pbs.twimg.com/media/DztixuUVsAI9V-X.jpg"/>
    <hyperlink ref="V141" r:id="rId347" display="https://pbs.twimg.com/media/DztixuUVsAI9V-X.jpg"/>
    <hyperlink ref="V142" r:id="rId348" display="https://pbs.twimg.com/media/DzthLDiU0AAexV1.jpg"/>
    <hyperlink ref="V143" r:id="rId349" display="https://pbs.twimg.com/media/DzthLDiU0AAexV1.jpg"/>
    <hyperlink ref="V144" r:id="rId350" display="https://pbs.twimg.com/media/DztnUw3U8AA5Yue.jpg"/>
    <hyperlink ref="V145" r:id="rId351" display="https://pbs.twimg.com/media/DztnUw3U8AA5Yue.jpg"/>
    <hyperlink ref="V146" r:id="rId352" display="https://pbs.twimg.com/media/Dzts2u-VsAAjLh9.jpg"/>
    <hyperlink ref="V147" r:id="rId353" display="https://pbs.twimg.com/media/DztuUjVUcAAfveo.jpg"/>
    <hyperlink ref="V148" r:id="rId354" display="https://pbs.twimg.com/media/Dzt9302VAAAMkRN.jpg"/>
    <hyperlink ref="V149" r:id="rId355" display="https://pbs.twimg.com/media/DzuTLHXU8AA_0EJ.jpg"/>
    <hyperlink ref="V150" r:id="rId356" display="https://pbs.twimg.com/media/DztmwvTU8AAnXCb.jpg"/>
    <hyperlink ref="V151" r:id="rId357" display="https://pbs.twimg.com/media/DztmwvTU8AAnXCb.jpg"/>
    <hyperlink ref="V152" r:id="rId358" display="https://pbs.twimg.com/media/Dzu_xuCVYAA6S6_.jpg"/>
    <hyperlink ref="V153" r:id="rId359" display="https://pbs.twimg.com/media/DzvOVnVVYAIaQvr.jpg"/>
    <hyperlink ref="V154" r:id="rId360" display="https://pbs.twimg.com/media/DzvOVnVVYAIaQvr.jpg"/>
    <hyperlink ref="V155" r:id="rId361" display="https://pbs.twimg.com/media/DztixuUVsAI9V-X.jpg"/>
    <hyperlink ref="V156" r:id="rId362" display="https://pbs.twimg.com/media/DztuUjVUcAAfveo.jpg"/>
    <hyperlink ref="V157" r:id="rId363" display="http://pbs.twimg.com/profile_images/694280393411801088/47zejL4J_normal.jpg"/>
    <hyperlink ref="V158" r:id="rId364" display="http://pbs.twimg.com/profile_images/971335139736346624/37TC7pkq_normal.jpg"/>
    <hyperlink ref="V159" r:id="rId365" display="https://pbs.twimg.com/media/Dztnh4pUYAA-Kv8.jpg"/>
    <hyperlink ref="V160" r:id="rId366" display="https://pbs.twimg.com/media/DzttUN9VsAA80hF.jpg"/>
    <hyperlink ref="V161" r:id="rId367" display="https://pbs.twimg.com/media/DztyFB-VsAA1BkG.jpg"/>
    <hyperlink ref="V162" r:id="rId368" display="https://pbs.twimg.com/media/Dzt_ufzVAAA1W9s.jpg"/>
    <hyperlink ref="V163" r:id="rId369" display="https://pbs.twimg.com/media/DztyFB-VsAA1BkG.jpg"/>
    <hyperlink ref="V164" r:id="rId370" display="http://pbs.twimg.com/profile_images/880364055516504064/8tc26i3p_normal.jpg"/>
    <hyperlink ref="V165" r:id="rId371" display="http://pbs.twimg.com/profile_images/880364055516504064/8tc26i3p_normal.jpg"/>
    <hyperlink ref="V166" r:id="rId372" display="https://pbs.twimg.com/media/DztyFB-VsAA1BkG.jpg"/>
    <hyperlink ref="V167" r:id="rId373" display="http://pbs.twimg.com/profile_images/1005202884030619650/z_O41cmL_normal.jpg"/>
    <hyperlink ref="V168" r:id="rId374" display="https://pbs.twimg.com/media/DztixuUVsAI9V-X.jpg"/>
    <hyperlink ref="V169" r:id="rId375" display="https://pbs.twimg.com/media/DztmdAfVYAA36Sx.jpg"/>
    <hyperlink ref="V170" r:id="rId376" display="http://pbs.twimg.com/profile_images/694280393411801088/47zejL4J_normal.jpg"/>
    <hyperlink ref="V171" r:id="rId377" display="https://pbs.twimg.com/media/DzoyPyDUwAAcFtz.jpg"/>
    <hyperlink ref="V172" r:id="rId378" display="https://pbs.twimg.com/media/Dztn1wvVsAAd526.jpg"/>
    <hyperlink ref="V173" r:id="rId379" display="https://pbs.twimg.com/media/DztwBbSU8AA0F-Q.jpg"/>
    <hyperlink ref="V174" r:id="rId380" display="https://pbs.twimg.com/media/Dzt9302VAAAMkRN.jpg"/>
    <hyperlink ref="V175" r:id="rId381" display="http://pbs.twimg.com/profile_images/880364055516504064/8tc26i3p_normal.jpg"/>
    <hyperlink ref="V176" r:id="rId382" display="https://pbs.twimg.com/media/DztnvCyVsAcSD0w.jpg"/>
    <hyperlink ref="V177" r:id="rId383" display="http://pbs.twimg.com/profile_images/880364055516504064/8tc26i3p_normal.jpg"/>
    <hyperlink ref="V178" r:id="rId384" display="https://pbs.twimg.com/media/DztnUw3U8AA5Yue.jpg"/>
    <hyperlink ref="V179" r:id="rId385" display="https://pbs.twimg.com/media/DztmdAfVYAA36Sx.jpg"/>
    <hyperlink ref="V180" r:id="rId386" display="https://pbs.twimg.com/media/DztixuUVsAI9V-X.jpg"/>
    <hyperlink ref="V181" r:id="rId387" display="https://pbs.twimg.com/media/DztwBbSU8AA0F-Q.jpg"/>
    <hyperlink ref="V182" r:id="rId388" display="http://pbs.twimg.com/profile_images/1005202884030619650/z_O41cmL_normal.jpg"/>
    <hyperlink ref="V183" r:id="rId389" display="https://pbs.twimg.com/media/Dztn1wvVsAAd526.jpg"/>
    <hyperlink ref="V184" r:id="rId390" display="https://pbs.twimg.com/media/DztixuUVsAI9V-X.jpg"/>
    <hyperlink ref="V185" r:id="rId391" display="https://pbs.twimg.com/media/DzthLDiU0AAexV1.jpg"/>
    <hyperlink ref="V186" r:id="rId392" display="https://pbs.twimg.com/media/Dzujl6AUcAAoJcE.jpg"/>
    <hyperlink ref="V187" r:id="rId393" display="https://pbs.twimg.com/media/Dztn1wvVsAAd526.jpg"/>
    <hyperlink ref="V188" r:id="rId394" display="https://pbs.twimg.com/media/DzthLDiU0AAexV1.jpg"/>
    <hyperlink ref="V189" r:id="rId395" display="https://pbs.twimg.com/media/DztnvCyVsAcSD0w.jpg"/>
    <hyperlink ref="V190" r:id="rId396" display="https://pbs.twimg.com/media/DztnUw3U8AA5Yue.jpg"/>
    <hyperlink ref="V191" r:id="rId397" display="https://pbs.twimg.com/media/DztmdAfVYAA36Sx.jpg"/>
    <hyperlink ref="V192" r:id="rId398" display="https://pbs.twimg.com/media/Dzujl6AUcAAoJcE.jpg"/>
    <hyperlink ref="V193" r:id="rId399" display="https://pbs.twimg.com/media/DztixuUVsAI9V-X.jpg"/>
    <hyperlink ref="V194" r:id="rId400" display="https://pbs.twimg.com/media/DzthLDiU0AAexV1.jpg"/>
    <hyperlink ref="V195" r:id="rId401" display="https://pbs.twimg.com/media/Dztn1wvVsAAd526.jpg"/>
    <hyperlink ref="V196" r:id="rId402" display="https://pbs.twimg.com/media/Dzujl6AUcAAoJcE.jpg"/>
    <hyperlink ref="V197" r:id="rId403" display="https://pbs.twimg.com/media/DzlxHiQUUAETh2f.jpg"/>
    <hyperlink ref="V198" r:id="rId404" display="https://pbs.twimg.com/media/Dzujl6AUcAAoJcE.jpg"/>
    <hyperlink ref="V199" r:id="rId405" display="https://pbs.twimg.com/media/DzvOVnVVYAIaQvr.jpg"/>
    <hyperlink ref="V200" r:id="rId406" display="https://pbs.twimg.com/media/DzvOVnVVYAIaQvr.jpg"/>
    <hyperlink ref="V201" r:id="rId407" display="https://pbs.twimg.com/media/Dzujl6AUcAAoJcE.jpg"/>
    <hyperlink ref="V202" r:id="rId408" display="https://pbs.twimg.com/media/Dzujl6AUcAAoJcE.jpg"/>
    <hyperlink ref="V203" r:id="rId409" display="https://pbs.twimg.com/media/DztixuUVsAI9V-X.jpg"/>
    <hyperlink ref="V204" r:id="rId410" display="https://pbs.twimg.com/media/DzuYz_-U0AAMNhV.jpg"/>
    <hyperlink ref="V205" r:id="rId411" display="https://pbs.twimg.com/media/DzuTLHXU8AA_0EJ.jpg"/>
    <hyperlink ref="V206" r:id="rId412" display="https://pbs.twimg.com/media/DzuYz_-U0AAMNhV.jpg"/>
    <hyperlink ref="V207" r:id="rId413" display="https://pbs.twimg.com/media/Dzts2u-VsAAjLh9.jpg"/>
    <hyperlink ref="V208" r:id="rId414" display="https://pbs.twimg.com/media/DztixuUVsAI9V-X.jpg"/>
    <hyperlink ref="V209" r:id="rId415" display="https://pbs.twimg.com/media/DzuYz_-U0AAMNhV.jpg"/>
    <hyperlink ref="V210" r:id="rId416" display="https://pbs.twimg.com/media/DztixuUVsAI9V-X.jpg"/>
    <hyperlink ref="V211" r:id="rId417" display="https://pbs.twimg.com/media/DzuORtdV4AE_Kxj.jpg"/>
    <hyperlink ref="V212" r:id="rId418" display="http://pbs.twimg.com/profile_images/1005202884030619650/z_O41cmL_normal.jpg"/>
    <hyperlink ref="V213" r:id="rId419" display="https://pbs.twimg.com/media/DzelCLCUUAA_DEa.jpg"/>
    <hyperlink ref="V214" r:id="rId420" display="https://pbs.twimg.com/media/DzuORtdV4AE_Kxj.jpg"/>
    <hyperlink ref="V215" r:id="rId421" display="http://pbs.twimg.com/profile_images/1005202884030619650/z_O41cmL_normal.jpg"/>
    <hyperlink ref="V216" r:id="rId422" display="http://pbs.twimg.com/profile_images/641130438753304576/ddE1C7yb_normal.jpg"/>
    <hyperlink ref="V217" r:id="rId423" display="http://pbs.twimg.com/profile_images/641130438753304576/ddE1C7yb_normal.jpg"/>
    <hyperlink ref="V218" r:id="rId424" display="http://pbs.twimg.com/profile_images/641130438753304576/ddE1C7yb_normal.jpg"/>
    <hyperlink ref="V219" r:id="rId425" display="https://pbs.twimg.com/media/Dzox0lsUcAE4HqD.jpg"/>
    <hyperlink ref="V220" r:id="rId426" display="https://pbs.twimg.com/media/Dzox0lsUcAE4HqD.jpg"/>
    <hyperlink ref="V221" r:id="rId427" display="https://pbs.twimg.com/media/DzoyC4GUcAALvcJ.jpg"/>
    <hyperlink ref="V222" r:id="rId428" display="https://pbs.twimg.com/media/DzoyPyDUwAAcFtz.jpg"/>
    <hyperlink ref="V223" r:id="rId429" display="https://pbs.twimg.com/media/Dzo9QX2UUAAOhYE.jpg"/>
    <hyperlink ref="V224" r:id="rId430" display="https://pbs.twimg.com/media/Dztl-u3UYAEASch.jpg"/>
    <hyperlink ref="V225" r:id="rId431" display="https://pbs.twimg.com/media/DztmwvTU8AAnXCb.jpg"/>
    <hyperlink ref="V226" r:id="rId432" display="https://pbs.twimg.com/media/DzuCF9VV4AAk4fc.jpg"/>
    <hyperlink ref="V227" r:id="rId433" display="https://pbs.twimg.com/media/DzuYz_-U0AAMNhV.jpg"/>
    <hyperlink ref="V228" r:id="rId434" display="https://pbs.twimg.com/media/DzuzA2gV4AAwFQd.jpg"/>
    <hyperlink ref="V229" r:id="rId435" display="https://pbs.twimg.com/media/DzuzA2gV4AAwFQd.jpg"/>
    <hyperlink ref="V230" r:id="rId436" display="https://pbs.twimg.com/media/DzvNxPUUUAAwEFY.jpg"/>
    <hyperlink ref="V231" r:id="rId437" display="https://pbs.twimg.com/media/DzuYz_-U0AAMNhV.jpg"/>
    <hyperlink ref="V232" r:id="rId438" display="http://pbs.twimg.com/profile_images/880364055516504064/8tc26i3p_normal.jpg"/>
    <hyperlink ref="V233" r:id="rId439" display="https://pbs.twimg.com/media/DztmwvTU8AAnXCb.jpg"/>
    <hyperlink ref="V234" r:id="rId440" display="https://pbs.twimg.com/media/Dztl-u3UYAEASch.jpg"/>
    <hyperlink ref="V235" r:id="rId441" display="http://pbs.twimg.com/profile_images/880364055516504064/8tc26i3p_normal.jpg"/>
    <hyperlink ref="V236" r:id="rId442" display="https://pbs.twimg.com/media/Dzox0lsUcAE4HqD.jpg"/>
    <hyperlink ref="V237" r:id="rId443" display="http://pbs.twimg.com/profile_images/880364055516504064/8tc26i3p_normal.jpg"/>
    <hyperlink ref="V238" r:id="rId444" display="http://pbs.twimg.com/profile_images/880364055516504064/8tc26i3p_normal.jpg"/>
    <hyperlink ref="V239" r:id="rId445" display="https://pbs.twimg.com/media/Dzox0lsUcAE4HqD.jpg"/>
    <hyperlink ref="V240" r:id="rId446" display="http://pbs.twimg.com/profile_images/1005202884030619650/z_O41cmL_normal.jpg"/>
    <hyperlink ref="V241" r:id="rId447" display="https://pbs.twimg.com/media/DzuYz_-U0AAMNhV.jpg"/>
    <hyperlink ref="V242" r:id="rId448" display="http://pbs.twimg.com/profile_images/1005202884030619650/z_O41cmL_normal.jpg"/>
    <hyperlink ref="V243" r:id="rId449" display="http://pbs.twimg.com/profile_images/1005202884030619650/z_O41cmL_normal.jpg"/>
    <hyperlink ref="V244" r:id="rId450" display="https://pbs.twimg.com/media/DztmwvTU8AAnXCb.jpg"/>
    <hyperlink ref="V245" r:id="rId451" display="https://pbs.twimg.com/media/Dztn1wvVsAAd526.jpg"/>
    <hyperlink ref="V246" r:id="rId452" display="https://pbs.twimg.com/media/DztpbELU8AAbeAi.jpg"/>
    <hyperlink ref="V247" r:id="rId453" display="https://pbs.twimg.com/media/DztwBbSU8AA0F-Q.jpg"/>
    <hyperlink ref="V248" r:id="rId454" display="https://pbs.twimg.com/media/DzuORtdV4AE_Kxj.jpg"/>
    <hyperlink ref="V249" r:id="rId455" display="https://pbs.twimg.com/media/DzuYz_-U0AAMNhV.jpg"/>
    <hyperlink ref="V250" r:id="rId456" display="http://pbs.twimg.com/profile_images/880364055516504064/8tc26i3p_normal.jpg"/>
    <hyperlink ref="V251" r:id="rId457" display="https://pbs.twimg.com/media/DztmwvTU8AAnXCb.jpg"/>
    <hyperlink ref="V252" r:id="rId458" display="https://pbs.twimg.com/media/Dztl-u3UYAEASch.jpg"/>
    <hyperlink ref="V253" r:id="rId459" display="http://pbs.twimg.com/profile_images/880364055516504064/8tc26i3p_normal.jpg"/>
    <hyperlink ref="V254" r:id="rId460" display="https://pbs.twimg.com/media/Dzox0lsUcAE4HqD.jpg"/>
    <hyperlink ref="V255" r:id="rId461" display="https://pbs.twimg.com/media/DzvOVnVVYAIaQvr.jpg"/>
    <hyperlink ref="V256" r:id="rId462" display="http://pbs.twimg.com/profile_images/880364055516504064/8tc26i3p_normal.jpg"/>
    <hyperlink ref="V257" r:id="rId463" display="https://pbs.twimg.com/media/Dzujl6AUcAAoJcE.jpg"/>
    <hyperlink ref="V258" r:id="rId464" display="http://pbs.twimg.com/profile_images/880364055516504064/8tc26i3p_normal.jpg"/>
    <hyperlink ref="V259" r:id="rId465" display="https://pbs.twimg.com/media/Dzv2Aa5VYAAvQvL.jpg"/>
    <hyperlink ref="V260" r:id="rId466" display="http://pbs.twimg.com/profile_images/880364055516504064/8tc26i3p_normal.jpg"/>
    <hyperlink ref="V261" r:id="rId467" display="https://pbs.twimg.com/media/Dzox0lsUcAE4HqD.jpg"/>
    <hyperlink ref="V262" r:id="rId468" display="http://pbs.twimg.com/profile_images/1005202884030619650/z_O41cmL_normal.jpg"/>
    <hyperlink ref="V263" r:id="rId469" display="https://pbs.twimg.com/media/DztpbELU8AAbeAi.jpg"/>
    <hyperlink ref="V264" r:id="rId470" display="https://pbs.twimg.com/media/DztwBbSU8AA0F-Q.jpg"/>
    <hyperlink ref="V265" r:id="rId471" display="https://pbs.twimg.com/media/Dztn1wvVsAAd526.jpg"/>
    <hyperlink ref="V266" r:id="rId472" display="https://pbs.twimg.com/media/Dzujl6AUcAAoJcE.jpg"/>
    <hyperlink ref="V267" r:id="rId473" display="https://pbs.twimg.com/media/DzuYz_-U0AAMNhV.jpg"/>
    <hyperlink ref="V268" r:id="rId474" display="http://pbs.twimg.com/profile_images/1005202884030619650/z_O41cmL_normal.jpg"/>
    <hyperlink ref="V269" r:id="rId475" display="http://pbs.twimg.com/profile_images/1005202884030619650/z_O41cmL_normal.jpg"/>
    <hyperlink ref="V270" r:id="rId476" display="http://pbs.twimg.com/profile_images/1005202884030619650/z_O41cmL_normal.jpg"/>
    <hyperlink ref="V271" r:id="rId477" display="https://pbs.twimg.com/media/Dzv2Aa5VYAAvQvL.jpg"/>
    <hyperlink ref="V272" r:id="rId478" display="https://pbs.twimg.com/media/DztmwvTU8AAnXCb.jpg"/>
    <hyperlink ref="V273" r:id="rId479" display="http://pbs.twimg.com/profile_images/1005202884030619650/z_O41cmL_normal.jpg"/>
    <hyperlink ref="V274" r:id="rId480" display="https://pbs.twimg.com/media/DzaOrwDU0AAs4Yh.jpg"/>
    <hyperlink ref="V275" r:id="rId481" display="http://pbs.twimg.com/profile_images/880364055516504064/8tc26i3p_normal.jpg"/>
    <hyperlink ref="V276" r:id="rId482" display="https://pbs.twimg.com/media/DztwBbSU8AA0F-Q.jpg"/>
    <hyperlink ref="V277" r:id="rId483" display="http://pbs.twimg.com/profile_images/880364055516504064/8tc26i3p_normal.jpg"/>
    <hyperlink ref="V278" r:id="rId484" display="https://pbs.twimg.com/media/DztuUjVUcAAfveo.jpg"/>
    <hyperlink ref="V279" r:id="rId485" display="https://pbs.twimg.com/media/Dzox0lsUcAE4HqD.jpg"/>
    <hyperlink ref="V280" r:id="rId486" display="http://pbs.twimg.com/profile_images/1005202884030619650/z_O41cmL_normal.jpg"/>
    <hyperlink ref="V281" r:id="rId487" display="https://pbs.twimg.com/media/DzthLDiU0AAexV1.jpg"/>
    <hyperlink ref="V282" r:id="rId488" display="https://pbs.twimg.com/media/DztpbELU8AAbeAi.jpg"/>
    <hyperlink ref="V283" r:id="rId489" display="https://pbs.twimg.com/media/DztwBbSU8AA0F-Q.jpg"/>
    <hyperlink ref="V284" r:id="rId490" display="https://pbs.twimg.com/media/Dztn1wvVsAAd526.jpg"/>
    <hyperlink ref="V285" r:id="rId491" display="http://pbs.twimg.com/profile_images/1005202884030619650/z_O41cmL_normal.jpg"/>
    <hyperlink ref="V286" r:id="rId492" display="http://pbs.twimg.com/profile_images/1005202884030619650/z_O41cmL_normal.jpg"/>
    <hyperlink ref="V287" r:id="rId493" display="https://pbs.twimg.com/media/Dzv2Aa5VYAAvQvL.jpg"/>
    <hyperlink ref="V288" r:id="rId494" display="http://pbs.twimg.com/profile_images/1005202884030619650/z_O41cmL_normal.jpg"/>
    <hyperlink ref="V289" r:id="rId495" display="https://pbs.twimg.com/media/DzaOrwDU0AAs4Yh.jpg"/>
    <hyperlink ref="X3" r:id="rId496" display="https://twitter.com/#!/powerbiconsult/status/1097172514323746816"/>
    <hyperlink ref="X4" r:id="rId497" display="https://twitter.com/#!/tripathiam3/status/1097133937749422080"/>
    <hyperlink ref="X5" r:id="rId498" display="https://twitter.com/#!/tripathiam3/status/1097134048583938048"/>
    <hyperlink ref="X6" r:id="rId499" display="https://twitter.com/#!/tripathiam3/status/1097581947885301760"/>
    <hyperlink ref="X7" r:id="rId500" display="https://twitter.com/#!/tripathiam3/status/1097581947885301760"/>
    <hyperlink ref="X8" r:id="rId501" display="https://twitter.com/#!/tripathiam3/status/1097581947885301760"/>
    <hyperlink ref="X9" r:id="rId502" display="https://twitter.com/#!/tripathiam3/status/1097581947885301760"/>
    <hyperlink ref="X10" r:id="rId503" display="https://twitter.com/#!/tripathiam3/status/1097581947885301760"/>
    <hyperlink ref="X11" r:id="rId504" display="https://twitter.com/#!/tripathiam3/status/1097582081012510720"/>
    <hyperlink ref="X12" r:id="rId505" display="https://twitter.com/#!/tripathiam3/status/1097582081012510720"/>
    <hyperlink ref="X13" r:id="rId506" display="https://twitter.com/#!/galwaypowerbi/status/1097583223855595522"/>
    <hyperlink ref="X14" r:id="rId507" display="https://twitter.com/#!/galwaypowerbi/status/1097583223855595522"/>
    <hyperlink ref="X15" r:id="rId508" display="https://twitter.com/#!/galwaypowerbi/status/1097583223855595522"/>
    <hyperlink ref="X16" r:id="rId509" display="https://twitter.com/#!/sqlnathan/status/1097586930974420993"/>
    <hyperlink ref="X17" r:id="rId510" display="https://twitter.com/#!/sqlnathan/status/1097586930974420993"/>
    <hyperlink ref="X18" r:id="rId511" display="https://twitter.com/#!/timextender/status/1095738658047574017"/>
    <hyperlink ref="X19" r:id="rId512" display="https://twitter.com/#!/timextender/status/1097574828234719238"/>
    <hyperlink ref="X20" r:id="rId513" display="https://twitter.com/#!/ashot_/status/1097589492762976257"/>
    <hyperlink ref="X21" r:id="rId514" display="https://twitter.com/#!/ashot_/status/1097589492762976257"/>
    <hyperlink ref="X22" r:id="rId515" display="https://twitter.com/#!/sqlmelody/status/1097589842790166528"/>
    <hyperlink ref="X23" r:id="rId516" display="https://twitter.com/#!/simonmarling/status/1097606587147927552"/>
    <hyperlink ref="X24" r:id="rId517" display="https://twitter.com/#!/gamergeeknews/status/1096913379208265728"/>
    <hyperlink ref="X25" r:id="rId518" display="https://twitter.com/#!/gamergeeknews/status/1097019077233541120"/>
    <hyperlink ref="X26" r:id="rId519" display="https://twitter.com/#!/gamergeeknews/status/1097576962275500033"/>
    <hyperlink ref="X27" r:id="rId520" display="https://twitter.com/#!/gamergeeknews/status/1097638156847837184"/>
    <hyperlink ref="X28" r:id="rId521" display="https://twitter.com/#!/gamergeeknews/status/1097638156847837184"/>
    <hyperlink ref="X29" r:id="rId522" display="https://twitter.com/#!/sqlmelody/status/1097589842790166528"/>
    <hyperlink ref="X30" r:id="rId523" display="https://twitter.com/#!/cbryden/status/1097621541120966656"/>
    <hyperlink ref="X31" r:id="rId524" display="https://twitter.com/#!/cbryden/status/1097647075376869376"/>
    <hyperlink ref="X32" r:id="rId525" display="https://twitter.com/#!/cbryden/status/1097647075376869376"/>
    <hyperlink ref="X33" r:id="rId526" display="https://twitter.com/#!/msarozz/status/1097651036817379330"/>
    <hyperlink ref="X34" r:id="rId527" display="https://twitter.com/#!/msarozz/status/1097651036817379330"/>
    <hyperlink ref="X35" r:id="rId528" display="https://twitter.com/#!/msarozz/status/1097651036817379330"/>
    <hyperlink ref="X36" r:id="rId529" display="https://twitter.com/#!/techtalkcorner/status/1097658934943313920"/>
    <hyperlink ref="X37" r:id="rId530" display="https://twitter.com/#!/datatrek0/status/1097689699014111232"/>
    <hyperlink ref="X38" r:id="rId531" display="https://twitter.com/#!/cbeboys24/status/1097690552584220672"/>
    <hyperlink ref="X39" r:id="rId532" display="https://twitter.com/#!/heidihasting/status/1097256837584306177"/>
    <hyperlink ref="X40" r:id="rId533" display="https://twitter.com/#!/heidihasting/status/1097613987905040384"/>
    <hyperlink ref="X41" r:id="rId534" display="https://twitter.com/#!/barronhorse/status/1097704028178329600"/>
    <hyperlink ref="X42" r:id="rId535" display="https://twitter.com/#!/tribute_fashion/status/1097706870674870273"/>
    <hyperlink ref="X43" r:id="rId536" display="https://twitter.com/#!/cruiser_bike/status/1097716423881744384"/>
    <hyperlink ref="X44" r:id="rId537" display="https://twitter.com/#!/bettybirdlovers/status/1097722128621744128"/>
    <hyperlink ref="X45" r:id="rId538" display="https://twitter.com/#!/firefig98670603/status/1097724543135756290"/>
    <hyperlink ref="X46" r:id="rId539" display="https://twitter.com/#!/jasont209/status/1097727543963136001"/>
    <hyperlink ref="X47" r:id="rId540" display="https://twitter.com/#!/kidsdrawing2/status/1097731830659207168"/>
    <hyperlink ref="X48" r:id="rId541" display="https://twitter.com/#!/thechrischua/status/1097739014684184576"/>
    <hyperlink ref="X49" r:id="rId542" display="https://twitter.com/#!/thechrischua/status/1097739014684184576"/>
    <hyperlink ref="X50" r:id="rId543" display="https://twitter.com/#!/thechrischua/status/1097739014684184576"/>
    <hyperlink ref="X51" r:id="rId544" display="https://twitter.com/#!/thecuriousluke/status/1097739104027136001"/>
    <hyperlink ref="X52" r:id="rId545" display="https://twitter.com/#!/thecuriousluke/status/1097739104027136001"/>
    <hyperlink ref="X53" r:id="rId546" display="https://twitter.com/#!/thecuriousluke/status/1097739104027136001"/>
    <hyperlink ref="X54" r:id="rId547" display="https://twitter.com/#!/jmjuradodiaz/status/1097758704773021696"/>
    <hyperlink ref="X55" r:id="rId548" display="https://twitter.com/#!/jmjuradodiaz/status/1097758704773021696"/>
    <hyperlink ref="X56" r:id="rId549" display="https://twitter.com/#!/jmjuradodiaz/status/1097809160538853377"/>
    <hyperlink ref="X57" r:id="rId550" display="https://twitter.com/#!/jmjuradodiaz/status/1097809160538853377"/>
    <hyperlink ref="X58" r:id="rId551" display="https://twitter.com/#!/rquintino/status/1097816411634876416"/>
    <hyperlink ref="X59" r:id="rId552" display="https://twitter.com/#!/xstodeepak/status/1097877341601034240"/>
    <hyperlink ref="X60" r:id="rId553" display="https://twitter.com/#!/exceleratorbi/status/1097617087764193280"/>
    <hyperlink ref="X61" r:id="rId554" display="https://twitter.com/#!/gilbertque/status/1097635141604626433"/>
    <hyperlink ref="X62" r:id="rId555" display="https://twitter.com/#!/rad_reza/status/1097643768633745408"/>
    <hyperlink ref="X63" r:id="rId556" display="https://twitter.com/#!/rad_reza/status/1097644047630356481"/>
    <hyperlink ref="X64" r:id="rId557" display="https://twitter.com/#!/thestephlocke/status/1097611392784392197"/>
    <hyperlink ref="X65" r:id="rId558" display="https://twitter.com/#!/heidihasting/status/1097613987905040384"/>
    <hyperlink ref="X66" r:id="rId559" display="https://twitter.com/#!/rad_reza/status/1097644097316126720"/>
    <hyperlink ref="X67" r:id="rId560" display="https://twitter.com/#!/thestephlocke/status/1097591163647737856"/>
    <hyperlink ref="X68" r:id="rId561" display="https://twitter.com/#!/rad_reza/status/1097644205684346880"/>
    <hyperlink ref="X69" r:id="rId562" display="https://twitter.com/#!/thestephlocke/status/1097591163647737856"/>
    <hyperlink ref="X70" r:id="rId563" display="https://twitter.com/#!/rad_reza/status/1097644205684346880"/>
    <hyperlink ref="X71" r:id="rId564" display="https://twitter.com/#!/thestephlocke/status/1097591163647737856"/>
    <hyperlink ref="X72" r:id="rId565" display="https://twitter.com/#!/rad_reza/status/1097644205684346880"/>
    <hyperlink ref="X73" r:id="rId566" display="https://twitter.com/#!/yana_berkovich/status/1097583594237702144"/>
    <hyperlink ref="X74" r:id="rId567" display="https://twitter.com/#!/rad_reza/status/1097644335867129856"/>
    <hyperlink ref="X75" r:id="rId568" display="https://twitter.com/#!/a_bansal/status/1096894366243844096"/>
    <hyperlink ref="X76" r:id="rId569" display="https://twitter.com/#!/rad_reza/status/1097644124029644800"/>
    <hyperlink ref="X77" r:id="rId570" display="https://twitter.com/#!/indupriya9/status/1097608614364073984"/>
    <hyperlink ref="X78" r:id="rId571" display="https://twitter.com/#!/a_bansal/status/1096894366243844096"/>
    <hyperlink ref="X79" r:id="rId572" display="https://twitter.com/#!/sqlmelody/status/1097589842790166528"/>
    <hyperlink ref="X80" r:id="rId573" display="https://twitter.com/#!/warwick_rudd/status/1097597807416860672"/>
    <hyperlink ref="X81" r:id="rId574" display="https://twitter.com/#!/eddybray73/status/1097631497605935104"/>
    <hyperlink ref="X82" r:id="rId575" display="https://twitter.com/#!/heidihasting/status/1097613987905040384"/>
    <hyperlink ref="X83" r:id="rId576" display="https://twitter.com/#!/rad_reza/status/1097644019826315264"/>
    <hyperlink ref="X84" r:id="rId577" display="https://twitter.com/#!/rad_reza/status/1097644078911504385"/>
    <hyperlink ref="X85" r:id="rId578" display="https://twitter.com/#!/indupriya9/status/1097645185301770240"/>
    <hyperlink ref="X86" r:id="rId579" display="https://twitter.com/#!/rad_reza/status/1097644019826315264"/>
    <hyperlink ref="X87" r:id="rId580" display="https://twitter.com/#!/indupriya9/status/1097645185301770240"/>
    <hyperlink ref="X88" r:id="rId581" display="https://twitter.com/#!/vivek_patel_pbi/status/1096898505631776771"/>
    <hyperlink ref="X89" r:id="rId582" display="https://twitter.com/#!/leila_etaati/status/1097117722528309248"/>
    <hyperlink ref="X90" r:id="rId583" display="https://twitter.com/#!/a_bansal/status/1096894366243844096"/>
    <hyperlink ref="X91" r:id="rId584" display="https://twitter.com/#!/a_bansal/status/1096894366243844096"/>
    <hyperlink ref="X92" r:id="rId585" display="https://twitter.com/#!/a_bansal/status/1096894366243844096"/>
    <hyperlink ref="X93" r:id="rId586" display="https://twitter.com/#!/a_bansal/status/1096894366243844096"/>
    <hyperlink ref="X94" r:id="rId587" display="https://twitter.com/#!/a_bansal/status/1096894366243844096"/>
    <hyperlink ref="X95" r:id="rId588" display="https://twitter.com/#!/a_bansal/status/1096894366243844096"/>
    <hyperlink ref="X96" r:id="rId589" display="https://twitter.com/#!/a_bansal/status/1097324043596787712"/>
    <hyperlink ref="X97" r:id="rId590" display="https://twitter.com/#!/a_bansal/status/1097324043596787712"/>
    <hyperlink ref="X98" r:id="rId591" display="https://twitter.com/#!/rad_reza/status/1097421273607491589"/>
    <hyperlink ref="X99" r:id="rId592" display="https://twitter.com/#!/rad_reza/status/1097739260738789377"/>
    <hyperlink ref="X100" r:id="rId593" display="https://twitter.com/#!/indupriya9/status/1097693168861032449"/>
    <hyperlink ref="X101" r:id="rId594" display="https://twitter.com/#!/leila_etaati/status/1097349355596443648"/>
    <hyperlink ref="X102" r:id="rId595" display="https://twitter.com/#!/thehybriddba/status/1097581427510587395"/>
    <hyperlink ref="X103" r:id="rId596" display="https://twitter.com/#!/thehybriddba/status/1097581427510587395"/>
    <hyperlink ref="X104" r:id="rId597" display="https://twitter.com/#!/thehybriddba/status/1097585310630785024"/>
    <hyperlink ref="X105" r:id="rId598" display="https://twitter.com/#!/sqlmelody/status/1097589842790166528"/>
    <hyperlink ref="X106" r:id="rId599" display="https://twitter.com/#!/rad_reza/status/1097585244209737728"/>
    <hyperlink ref="X107" r:id="rId600" display="https://twitter.com/#!/rad_reza/status/1097644243986767873"/>
    <hyperlink ref="X108" r:id="rId601" display="https://twitter.com/#!/leila_etaati/status/1097581852125126656"/>
    <hyperlink ref="X109" r:id="rId602" display="https://twitter.com/#!/sqlmelody/status/1097589842790166528"/>
    <hyperlink ref="X110" r:id="rId603" display="https://twitter.com/#!/sqlmelody/status/1097589842790166528"/>
    <hyperlink ref="X111" r:id="rId604" display="https://twitter.com/#!/sqlmelody/status/1097589842790166528"/>
    <hyperlink ref="X112" r:id="rId605" display="https://twitter.com/#!/heidihasting/status/1097614003302412288"/>
    <hyperlink ref="X113" r:id="rId606" display="https://twitter.com/#!/leila_etaati/status/1097590058238922752"/>
    <hyperlink ref="X114" r:id="rId607" display="https://twitter.com/#!/gilbertque/status/1097008843395985408"/>
    <hyperlink ref="X115" r:id="rId608" display="https://twitter.com/#!/gilbertque/status/1097254210708467712"/>
    <hyperlink ref="X116" r:id="rId609" display="https://twitter.com/#!/gilbertque/status/1097582366715916290"/>
    <hyperlink ref="X117" r:id="rId610" display="https://twitter.com/#!/gilbertque/status/1097584994141097984"/>
    <hyperlink ref="X118" r:id="rId611" display="https://twitter.com/#!/gilbertque/status/1097584994141097984"/>
    <hyperlink ref="X119" r:id="rId612" display="https://twitter.com/#!/gilbertque/status/1097594762436083712"/>
    <hyperlink ref="X120" r:id="rId613" display="https://twitter.com/#!/gilbertque/status/1097712626535084033"/>
    <hyperlink ref="X121" r:id="rId614" display="https://twitter.com/#!/gilbertque/status/1097712626535084033"/>
    <hyperlink ref="X122" r:id="rId615" display="https://twitter.com/#!/rad_reza/status/1097643768633745408"/>
    <hyperlink ref="X123" r:id="rId616" display="https://twitter.com/#!/rad_reza/status/1097644047630356481"/>
    <hyperlink ref="X124" r:id="rId617" display="https://twitter.com/#!/rad_reza/status/1097644166731821057"/>
    <hyperlink ref="X125" r:id="rId618" display="https://twitter.com/#!/rad_reza/status/1097644267802001408"/>
    <hyperlink ref="X126" r:id="rId619" display="https://twitter.com/#!/leila_etaati/status/1097021909026299904"/>
    <hyperlink ref="X127" r:id="rId620" display="https://twitter.com/#!/leila_etaati/status/1097582813497372672"/>
    <hyperlink ref="X128" r:id="rId621" display="https://twitter.com/#!/leila_etaati/status/1097604716027043841"/>
    <hyperlink ref="X129" r:id="rId622" display="https://twitter.com/#!/the_d_mp/status/1097580119227392000"/>
    <hyperlink ref="X130" r:id="rId623" display="https://twitter.com/#!/rad_reza/status/1097643746143854592"/>
    <hyperlink ref="X131" r:id="rId624" display="https://twitter.com/#!/rad_reza/status/1097644110620454912"/>
    <hyperlink ref="X132" r:id="rId625" display="https://twitter.com/#!/rad_reza/status/1097644124029644800"/>
    <hyperlink ref="X133" r:id="rId626" display="https://twitter.com/#!/rad_reza/status/1097644186696728577"/>
    <hyperlink ref="X134" r:id="rId627" display="https://twitter.com/#!/rad_reza/status/1097644220616105984"/>
    <hyperlink ref="X135" r:id="rId628" display="https://twitter.com/#!/rad_reza/status/1097644296704937984"/>
    <hyperlink ref="X136" r:id="rId629" display="https://twitter.com/#!/rad_reza/status/1097698005577154560"/>
    <hyperlink ref="X137" r:id="rId630" display="https://twitter.com/#!/rad_reza/status/1097739260738789377"/>
    <hyperlink ref="X138" r:id="rId631" display="https://twitter.com/#!/indupriya9/status/1097579550081335296"/>
    <hyperlink ref="X139" r:id="rId632" display="https://twitter.com/#!/indupriya9/status/1097579550081335296"/>
    <hyperlink ref="X140" r:id="rId633" display="https://twitter.com/#!/indupriya9/status/1097579550081335296"/>
    <hyperlink ref="X141" r:id="rId634" display="https://twitter.com/#!/indupriya9/status/1097579550081335296"/>
    <hyperlink ref="X142" r:id="rId635" display="https://twitter.com/#!/indupriya9/status/1097583681630171136"/>
    <hyperlink ref="X143" r:id="rId636" display="https://twitter.com/#!/indupriya9/status/1097583681630171136"/>
    <hyperlink ref="X144" r:id="rId637" display="https://twitter.com/#!/indupriya9/status/1097584551990198272"/>
    <hyperlink ref="X145" r:id="rId638" display="https://twitter.com/#!/indupriya9/status/1097584551990198272"/>
    <hyperlink ref="X146" r:id="rId639" display="https://twitter.com/#!/indupriya9/status/1097590633722654720"/>
    <hyperlink ref="X147" r:id="rId640" display="https://twitter.com/#!/indupriya9/status/1097592246159912961"/>
    <hyperlink ref="X148" r:id="rId641" display="https://twitter.com/#!/indupriya9/status/1097609345645178881"/>
    <hyperlink ref="X149" r:id="rId642" display="https://twitter.com/#!/indupriya9/status/1097632764340273152"/>
    <hyperlink ref="X150" r:id="rId643" display="https://twitter.com/#!/indupriya9/status/1097645250720366592"/>
    <hyperlink ref="X151" r:id="rId644" display="https://twitter.com/#!/indupriya9/status/1097645250720366592"/>
    <hyperlink ref="X152" r:id="rId645" display="https://twitter.com/#!/indupriya9/status/1097681808928337920"/>
    <hyperlink ref="X153" r:id="rId646" display="https://twitter.com/#!/indupriya9/status/1097919575239213056"/>
    <hyperlink ref="X154" r:id="rId647" display="https://twitter.com/#!/indupriya9/status/1097919575239213056"/>
    <hyperlink ref="X155" r:id="rId648" display="https://twitter.com/#!/leila_etaati/status/1097579754234867712"/>
    <hyperlink ref="X156" r:id="rId649" display="https://twitter.com/#!/leila_etaati/status/1097605918802423809"/>
    <hyperlink ref="X157" r:id="rId650" display="https://twitter.com/#!/yana_berkovich/status/1097609104619536385"/>
    <hyperlink ref="X158" r:id="rId651" display="https://twitter.com/#!/thestephlocke/status/1095973182849380352"/>
    <hyperlink ref="X159" r:id="rId652" display="https://twitter.com/#!/thestephlocke/status/1097584789115129856"/>
    <hyperlink ref="X160" r:id="rId653" display="https://twitter.com/#!/thestephlocke/status/1097591163647737856"/>
    <hyperlink ref="X161" r:id="rId654" display="https://twitter.com/#!/thestephlocke/status/1097596413385441280"/>
    <hyperlink ref="X162" r:id="rId655" display="https://twitter.com/#!/rad_reza/status/1097644097316126720"/>
    <hyperlink ref="X163" r:id="rId656" display="https://twitter.com/#!/rad_reza/status/1097644143323406336"/>
    <hyperlink ref="X164" r:id="rId657" display="https://twitter.com/#!/rad_reza/status/1097644205684346880"/>
    <hyperlink ref="X165" r:id="rId658" display="https://twitter.com/#!/rad_reza/status/1097644280527577088"/>
    <hyperlink ref="X166" r:id="rId659" display="https://twitter.com/#!/leila_etaati/status/1097604262526255104"/>
    <hyperlink ref="X167" r:id="rId660" display="https://twitter.com/#!/leila_etaati/status/1097606016164802560"/>
    <hyperlink ref="X168" r:id="rId661" display="https://twitter.com/#!/the_d_mp/status/1097580119227392000"/>
    <hyperlink ref="X169" r:id="rId662" display="https://twitter.com/#!/yana_berkovich/status/1097583594237702144"/>
    <hyperlink ref="X170" r:id="rId663" display="https://twitter.com/#!/yana_berkovich/status/1097609104619536385"/>
    <hyperlink ref="X171" r:id="rId664" display="https://twitter.com/#!/heidihasting/status/1097244718491025410"/>
    <hyperlink ref="X172" r:id="rId665" display="https://twitter.com/#!/rad_reza/status/1097585120326737920"/>
    <hyperlink ref="X173" r:id="rId666" display="https://twitter.com/#!/rad_reza/status/1097594140026580993"/>
    <hyperlink ref="X174" r:id="rId667" display="https://twitter.com/#!/rad_reza/status/1097644110620454912"/>
    <hyperlink ref="X175" r:id="rId668" display="https://twitter.com/#!/rad_reza/status/1097644243986767873"/>
    <hyperlink ref="X176" r:id="rId669" display="https://twitter.com/#!/rad_reza/status/1097644267802001408"/>
    <hyperlink ref="X177" r:id="rId670" display="https://twitter.com/#!/rad_reza/status/1097644280527577088"/>
    <hyperlink ref="X178" r:id="rId671" display="https://twitter.com/#!/rad_reza/status/1097644296704937984"/>
    <hyperlink ref="X179" r:id="rId672" display="https://twitter.com/#!/rad_reza/status/1097644335867129856"/>
    <hyperlink ref="X180" r:id="rId673" display="https://twitter.com/#!/leila_etaati/status/1097579754234867712"/>
    <hyperlink ref="X181" r:id="rId674" display="https://twitter.com/#!/leila_etaati/status/1097605884195233792"/>
    <hyperlink ref="X182" r:id="rId675" display="https://twitter.com/#!/leila_etaati/status/1097606016164802560"/>
    <hyperlink ref="X183" r:id="rId676" display="https://twitter.com/#!/leila_etaati/status/1097606051988291584"/>
    <hyperlink ref="X184" r:id="rId677" display="https://twitter.com/#!/the_d_mp/status/1097580119227392000"/>
    <hyperlink ref="X185" r:id="rId678" display="https://twitter.com/#!/yana_berkovich/status/1097577789291544578"/>
    <hyperlink ref="X186" r:id="rId679" display="https://twitter.com/#!/ankitpatira/status/1097650813512515585"/>
    <hyperlink ref="X187" r:id="rId680" display="https://twitter.com/#!/rad_reza/status/1097585120326737920"/>
    <hyperlink ref="X188" r:id="rId681" display="https://twitter.com/#!/rad_reza/status/1097585303026511874"/>
    <hyperlink ref="X189" r:id="rId682" display="https://twitter.com/#!/rad_reza/status/1097644267802001408"/>
    <hyperlink ref="X190" r:id="rId683" display="https://twitter.com/#!/rad_reza/status/1097644296704937984"/>
    <hyperlink ref="X191" r:id="rId684" display="https://twitter.com/#!/rad_reza/status/1097644335867129856"/>
    <hyperlink ref="X192" r:id="rId685" display="https://twitter.com/#!/rad_reza/status/1097738857422893056"/>
    <hyperlink ref="X193" r:id="rId686" display="https://twitter.com/#!/leila_etaati/status/1097579754234867712"/>
    <hyperlink ref="X194" r:id="rId687" display="https://twitter.com/#!/leila_etaati/status/1097582952932753408"/>
    <hyperlink ref="X195" r:id="rId688" display="https://twitter.com/#!/leila_etaati/status/1097606051988291584"/>
    <hyperlink ref="X196" r:id="rId689" display="https://twitter.com/#!/leila_etaati/status/1097656917755752448"/>
    <hyperlink ref="X197" r:id="rId690" display="https://twitter.com/#!/ankitpatira/status/1097032383302230016"/>
    <hyperlink ref="X198" r:id="rId691" display="https://twitter.com/#!/ankitpatira/status/1097650813512515585"/>
    <hyperlink ref="X199" r:id="rId692" display="https://twitter.com/#!/ankitpatira/status/1097714161797160960"/>
    <hyperlink ref="X200" r:id="rId693" display="https://twitter.com/#!/ankitpatira/status/1097714161797160960"/>
    <hyperlink ref="X201" r:id="rId694" display="https://twitter.com/#!/rad_reza/status/1097738857422893056"/>
    <hyperlink ref="X202" r:id="rId695" display="https://twitter.com/#!/leila_etaati/status/1097656917755752448"/>
    <hyperlink ref="X203" r:id="rId696" display="https://twitter.com/#!/the_d_mp/status/1097580119227392000"/>
    <hyperlink ref="X204" r:id="rId697" display="https://twitter.com/#!/heidihasting/status/1097638966893801473"/>
    <hyperlink ref="X205" r:id="rId698" display="https://twitter.com/#!/rad_reza/status/1097643746143854592"/>
    <hyperlink ref="X206" r:id="rId699" display="https://twitter.com/#!/rad_reza/status/1097643826162757632"/>
    <hyperlink ref="X207" r:id="rId700" display="https://twitter.com/#!/rad_reza/status/1097644220616105984"/>
    <hyperlink ref="X208" r:id="rId701" display="https://twitter.com/#!/leila_etaati/status/1097579754234867712"/>
    <hyperlink ref="X209" r:id="rId702" display="https://twitter.com/#!/leila_etaati/status/1097656945400410112"/>
    <hyperlink ref="X210" r:id="rId703" display="https://twitter.com/#!/the_d_mp/status/1097580119227392000"/>
    <hyperlink ref="X211" r:id="rId704" display="https://twitter.com/#!/rad_reza/status/1097627405907316736"/>
    <hyperlink ref="X212" r:id="rId705" display="https://twitter.com/#!/leila_etaati/status/1097741080458493952"/>
    <hyperlink ref="X213" r:id="rId706" display="https://twitter.com/#!/manusqlgeek/status/1096526510993793025"/>
    <hyperlink ref="X214" r:id="rId707" display="https://twitter.com/#!/rad_reza/status/1097627405907316736"/>
    <hyperlink ref="X215" r:id="rId708" display="https://twitter.com/#!/leila_etaati/status/1097741080458493952"/>
    <hyperlink ref="X216" r:id="rId709" display="https://twitter.com/#!/heidihasting/status/1097192453914980353"/>
    <hyperlink ref="X217" r:id="rId710" display="https://twitter.com/#!/heidihasting/status/1097192860107980805"/>
    <hyperlink ref="X218" r:id="rId711" display="https://twitter.com/#!/heidihasting/status/1097193466621132800"/>
    <hyperlink ref="X219" r:id="rId712" display="https://twitter.com/#!/heidihasting/status/1097244250260033536"/>
    <hyperlink ref="X220" r:id="rId713" display="https://twitter.com/#!/heidihasting/status/1097244250260033536"/>
    <hyperlink ref="X221" r:id="rId714" display="https://twitter.com/#!/heidihasting/status/1097244494511009792"/>
    <hyperlink ref="X222" r:id="rId715" display="https://twitter.com/#!/heidihasting/status/1097244718491025410"/>
    <hyperlink ref="X223" r:id="rId716" display="https://twitter.com/#!/heidihasting/status/1097256837584306177"/>
    <hyperlink ref="X224" r:id="rId717" display="https://twitter.com/#!/heidihasting/status/1097583074743701504"/>
    <hyperlink ref="X225" r:id="rId718" display="https://twitter.com/#!/heidihasting/status/1097583931203805184"/>
    <hyperlink ref="X226" r:id="rId719" display="https://twitter.com/#!/heidihasting/status/1097613987905040384"/>
    <hyperlink ref="X227" r:id="rId720" display="https://twitter.com/#!/heidihasting/status/1097638966893801473"/>
    <hyperlink ref="X228" r:id="rId721" display="https://twitter.com/#!/heidihasting/status/1097667772895510528"/>
    <hyperlink ref="X229" r:id="rId722" display="https://twitter.com/#!/heidihasting/status/1097667772895510528"/>
    <hyperlink ref="X230" r:id="rId723" display="https://twitter.com/#!/heidihasting/status/1097697191768936448"/>
    <hyperlink ref="X231" r:id="rId724" display="https://twitter.com/#!/rad_reza/status/1097643826162757632"/>
    <hyperlink ref="X232" r:id="rId725" display="https://twitter.com/#!/rad_reza/status/1097644078911504385"/>
    <hyperlink ref="X233" r:id="rId726" display="https://twitter.com/#!/rad_reza/status/1097644320885096448"/>
    <hyperlink ref="X234" r:id="rId727" display="https://twitter.com/#!/rad_reza/status/1097644369673244672"/>
    <hyperlink ref="X235" r:id="rId728" display="https://twitter.com/#!/rad_reza/status/1097644473536770048"/>
    <hyperlink ref="X236" r:id="rId729" display="https://twitter.com/#!/rad_reza/status/1097644494512578560"/>
    <hyperlink ref="X237" r:id="rId730" display="https://twitter.com/#!/rad_reza/status/1097738032868843522"/>
    <hyperlink ref="X238" r:id="rId731" display="https://twitter.com/#!/rad_reza/status/1097739215255695360"/>
    <hyperlink ref="X239" r:id="rId732" display="https://twitter.com/#!/leila_etaati/status/1097282905049427969"/>
    <hyperlink ref="X240" r:id="rId733" display="https://twitter.com/#!/leila_etaati/status/1097421059190448129"/>
    <hyperlink ref="X241" r:id="rId734" display="https://twitter.com/#!/leila_etaati/status/1097656945400410112"/>
    <hyperlink ref="X242" r:id="rId735" display="https://twitter.com/#!/leila_etaati/status/1097677062972661760"/>
    <hyperlink ref="X243" r:id="rId736" display="https://twitter.com/#!/leila_etaati/status/1097697489690406913"/>
    <hyperlink ref="X244" r:id="rId737" display="https://twitter.com/#!/leila_etaati/status/1097775150798262272"/>
    <hyperlink ref="X245" r:id="rId738" display="https://twitter.com/#!/rad_reza/status/1097585120326737920"/>
    <hyperlink ref="X246" r:id="rId739" display="https://twitter.com/#!/rad_reza/status/1097586856454119424"/>
    <hyperlink ref="X247" r:id="rId740" display="https://twitter.com/#!/rad_reza/status/1097594140026580993"/>
    <hyperlink ref="X248" r:id="rId741" display="https://twitter.com/#!/rad_reza/status/1097627405907316736"/>
    <hyperlink ref="X249" r:id="rId742" display="https://twitter.com/#!/rad_reza/status/1097643826162757632"/>
    <hyperlink ref="X250" r:id="rId743" display="https://twitter.com/#!/rad_reza/status/1097644078911504385"/>
    <hyperlink ref="X251" r:id="rId744" display="https://twitter.com/#!/rad_reza/status/1097644320885096448"/>
    <hyperlink ref="X252" r:id="rId745" display="https://twitter.com/#!/rad_reza/status/1097644369673244672"/>
    <hyperlink ref="X253" r:id="rId746" display="https://twitter.com/#!/rad_reza/status/1097644473536770048"/>
    <hyperlink ref="X254" r:id="rId747" display="https://twitter.com/#!/rad_reza/status/1097644494512578560"/>
    <hyperlink ref="X255" r:id="rId748" display="https://twitter.com/#!/rad_reza/status/1097697839122046976"/>
    <hyperlink ref="X256" r:id="rId749" display="https://twitter.com/#!/rad_reza/status/1097738032868843522"/>
    <hyperlink ref="X257" r:id="rId750" display="https://twitter.com/#!/rad_reza/status/1097738857422893056"/>
    <hyperlink ref="X258" r:id="rId751" display="https://twitter.com/#!/rad_reza/status/1097739215255695360"/>
    <hyperlink ref="X259" r:id="rId752" display="https://twitter.com/#!/rad_reza/status/1097741433358798848"/>
    <hyperlink ref="X260" r:id="rId753" display="https://twitter.com/#!/rad_reza/status/1097913548104032256"/>
    <hyperlink ref="X261" r:id="rId754" display="https://twitter.com/#!/leila_etaati/status/1097282905049427969"/>
    <hyperlink ref="X262" r:id="rId755" display="https://twitter.com/#!/leila_etaati/status/1097421059190448129"/>
    <hyperlink ref="X263" r:id="rId756" display="https://twitter.com/#!/leila_etaati/status/1097588430568009728"/>
    <hyperlink ref="X264" r:id="rId757" display="https://twitter.com/#!/leila_etaati/status/1097605884195233792"/>
    <hyperlink ref="X265" r:id="rId758" display="https://twitter.com/#!/leila_etaati/status/1097606051988291584"/>
    <hyperlink ref="X266" r:id="rId759" display="https://twitter.com/#!/leila_etaati/status/1097656917755752448"/>
    <hyperlink ref="X267" r:id="rId760" display="https://twitter.com/#!/leila_etaati/status/1097656945400410112"/>
    <hyperlink ref="X268" r:id="rId761" display="https://twitter.com/#!/leila_etaati/status/1097677062972661760"/>
    <hyperlink ref="X269" r:id="rId762" display="https://twitter.com/#!/leila_etaati/status/1097697489690406913"/>
    <hyperlink ref="X270" r:id="rId763" display="https://twitter.com/#!/leila_etaati/status/1097741080458493952"/>
    <hyperlink ref="X271" r:id="rId764" display="https://twitter.com/#!/leila_etaati/status/1097741623868313601"/>
    <hyperlink ref="X272" r:id="rId765" display="https://twitter.com/#!/leila_etaati/status/1097775150798262272"/>
    <hyperlink ref="X273" r:id="rId766" display="https://twitter.com/#!/leila_etaati/status/1097924572878229504"/>
    <hyperlink ref="X274" r:id="rId767" display="https://twitter.com/#!/rad_reza/status/1096220539310419969"/>
    <hyperlink ref="X275" r:id="rId768" display="https://twitter.com/#!/rad_reza/status/1097585244209737728"/>
    <hyperlink ref="X276" r:id="rId769" display="https://twitter.com/#!/rad_reza/status/1097594140026580993"/>
    <hyperlink ref="X277" r:id="rId770" display="https://twitter.com/#!/rad_reza/status/1097644166731821057"/>
    <hyperlink ref="X278" r:id="rId771" display="https://twitter.com/#!/rad_reza/status/1097644186696728577"/>
    <hyperlink ref="X279" r:id="rId772" display="https://twitter.com/#!/rad_reza/status/1097644494512578560"/>
    <hyperlink ref="X280" r:id="rId773" display="https://twitter.com/#!/leila_etaati/status/1097581852125126656"/>
    <hyperlink ref="X281" r:id="rId774" display="https://twitter.com/#!/leila_etaati/status/1097582952932753408"/>
    <hyperlink ref="X282" r:id="rId775" display="https://twitter.com/#!/leila_etaati/status/1097588430568009728"/>
    <hyperlink ref="X283" r:id="rId776" display="https://twitter.com/#!/leila_etaati/status/1097605884195233792"/>
    <hyperlink ref="X284" r:id="rId777" display="https://twitter.com/#!/leila_etaati/status/1097606051988291584"/>
    <hyperlink ref="X285" r:id="rId778" display="https://twitter.com/#!/leila_etaati/status/1097677062972661760"/>
    <hyperlink ref="X286" r:id="rId779" display="https://twitter.com/#!/leila_etaati/status/1097741080458493952"/>
    <hyperlink ref="X287" r:id="rId780" display="https://twitter.com/#!/leila_etaati/status/1097741623868313601"/>
    <hyperlink ref="X288" r:id="rId781" display="https://twitter.com/#!/leila_etaati/status/1097924572878229504"/>
    <hyperlink ref="X289" r:id="rId782" display="https://twitter.com/#!/leila_etaati/status/1096220454543536128"/>
    <hyperlink ref="AZ22" r:id="rId783" display="https://api.twitter.com/1.1/geo/id/2065745efb945be6.json"/>
    <hyperlink ref="AZ29" r:id="rId784" display="https://api.twitter.com/1.1/geo/id/2065745efb945be6.json"/>
    <hyperlink ref="AZ73" r:id="rId785" display="https://api.twitter.com/1.1/geo/id/0022e3c837579650.json"/>
    <hyperlink ref="AZ79" r:id="rId786" display="https://api.twitter.com/1.1/geo/id/2065745efb945be6.json"/>
    <hyperlink ref="AZ105" r:id="rId787" display="https://api.twitter.com/1.1/geo/id/2065745efb945be6.json"/>
    <hyperlink ref="AZ109" r:id="rId788" display="https://api.twitter.com/1.1/geo/id/2065745efb945be6.json"/>
    <hyperlink ref="AZ110" r:id="rId789" display="https://api.twitter.com/1.1/geo/id/2065745efb945be6.json"/>
    <hyperlink ref="AZ111" r:id="rId790" display="https://api.twitter.com/1.1/geo/id/2065745efb945be6.json"/>
    <hyperlink ref="AZ169" r:id="rId791" display="https://api.twitter.com/1.1/geo/id/0022e3c837579650.json"/>
    <hyperlink ref="AZ185" r:id="rId792" display="https://api.twitter.com/1.1/geo/id/0022e3c837579650.json"/>
    <hyperlink ref="AZ213" r:id="rId793" display="https://api.twitter.com/1.1/geo/id/0c0794539055a000.json"/>
    <hyperlink ref="AZ289" r:id="rId794" display="https://api.twitter.com/1.1/geo/id/0022e3c837579650.json"/>
  </hyperlinks>
  <printOptions/>
  <pageMargins left="0.7" right="0.7" top="0.75" bottom="0.75" header="0.3" footer="0.3"/>
  <pageSetup horizontalDpi="600" verticalDpi="600" orientation="portrait" r:id="rId798"/>
  <legacyDrawing r:id="rId796"/>
  <tableParts>
    <tablePart r:id="rId7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1603</v>
      </c>
      <c r="B1" s="13" t="s">
        <v>1767</v>
      </c>
      <c r="C1" s="13" t="s">
        <v>1768</v>
      </c>
      <c r="D1" s="13" t="s">
        <v>144</v>
      </c>
      <c r="E1" s="13" t="s">
        <v>1770</v>
      </c>
      <c r="F1" s="13" t="s">
        <v>1771</v>
      </c>
      <c r="G1" s="13" t="s">
        <v>1772</v>
      </c>
    </row>
    <row r="2" spans="1:7" ht="15">
      <c r="A2" s="78" t="s">
        <v>1359</v>
      </c>
      <c r="B2" s="78">
        <v>78</v>
      </c>
      <c r="C2" s="122">
        <v>0.03502469690166143</v>
      </c>
      <c r="D2" s="78" t="s">
        <v>1769</v>
      </c>
      <c r="E2" s="78"/>
      <c r="F2" s="78"/>
      <c r="G2" s="78"/>
    </row>
    <row r="3" spans="1:7" ht="15">
      <c r="A3" s="78" t="s">
        <v>1360</v>
      </c>
      <c r="B3" s="78">
        <v>7</v>
      </c>
      <c r="C3" s="122">
        <v>0.003143242029636282</v>
      </c>
      <c r="D3" s="78" t="s">
        <v>1769</v>
      </c>
      <c r="E3" s="78"/>
      <c r="F3" s="78"/>
      <c r="G3" s="78"/>
    </row>
    <row r="4" spans="1:7" ht="15">
      <c r="A4" s="78" t="s">
        <v>1361</v>
      </c>
      <c r="B4" s="78">
        <v>0</v>
      </c>
      <c r="C4" s="122">
        <v>0</v>
      </c>
      <c r="D4" s="78" t="s">
        <v>1769</v>
      </c>
      <c r="E4" s="78"/>
      <c r="F4" s="78"/>
      <c r="G4" s="78"/>
    </row>
    <row r="5" spans="1:7" ht="15">
      <c r="A5" s="78" t="s">
        <v>1362</v>
      </c>
      <c r="B5" s="78">
        <v>2142</v>
      </c>
      <c r="C5" s="122">
        <v>0.9618320610687023</v>
      </c>
      <c r="D5" s="78" t="s">
        <v>1769</v>
      </c>
      <c r="E5" s="78"/>
      <c r="F5" s="78"/>
      <c r="G5" s="78"/>
    </row>
    <row r="6" spans="1:7" ht="15">
      <c r="A6" s="78" t="s">
        <v>1363</v>
      </c>
      <c r="B6" s="78">
        <v>2227</v>
      </c>
      <c r="C6" s="122">
        <v>1</v>
      </c>
      <c r="D6" s="78" t="s">
        <v>1769</v>
      </c>
      <c r="E6" s="78"/>
      <c r="F6" s="78"/>
      <c r="G6" s="78"/>
    </row>
    <row r="7" spans="1:7" ht="15">
      <c r="A7" s="84" t="s">
        <v>391</v>
      </c>
      <c r="B7" s="84">
        <v>156</v>
      </c>
      <c r="C7" s="123">
        <v>0.0008839420528577751</v>
      </c>
      <c r="D7" s="84" t="s">
        <v>1769</v>
      </c>
      <c r="E7" s="84" t="b">
        <v>0</v>
      </c>
      <c r="F7" s="84" t="b">
        <v>0</v>
      </c>
      <c r="G7" s="84" t="b">
        <v>0</v>
      </c>
    </row>
    <row r="8" spans="1:7" ht="15">
      <c r="A8" s="84" t="s">
        <v>256</v>
      </c>
      <c r="B8" s="84">
        <v>79</v>
      </c>
      <c r="C8" s="123">
        <v>0.016023656119377144</v>
      </c>
      <c r="D8" s="84" t="s">
        <v>1769</v>
      </c>
      <c r="E8" s="84" t="b">
        <v>0</v>
      </c>
      <c r="F8" s="84" t="b">
        <v>0</v>
      </c>
      <c r="G8" s="84" t="b">
        <v>0</v>
      </c>
    </row>
    <row r="9" spans="1:7" ht="15">
      <c r="A9" s="84" t="s">
        <v>241</v>
      </c>
      <c r="B9" s="84">
        <v>29</v>
      </c>
      <c r="C9" s="123">
        <v>0.014092174437829591</v>
      </c>
      <c r="D9" s="84" t="s">
        <v>1769</v>
      </c>
      <c r="E9" s="84" t="b">
        <v>0</v>
      </c>
      <c r="F9" s="84" t="b">
        <v>0</v>
      </c>
      <c r="G9" s="84" t="b">
        <v>0</v>
      </c>
    </row>
    <row r="10" spans="1:7" ht="15">
      <c r="A10" s="84" t="s">
        <v>249</v>
      </c>
      <c r="B10" s="84">
        <v>24</v>
      </c>
      <c r="C10" s="123">
        <v>0.01297923294726866</v>
      </c>
      <c r="D10" s="84" t="s">
        <v>1769</v>
      </c>
      <c r="E10" s="84" t="b">
        <v>0</v>
      </c>
      <c r="F10" s="84" t="b">
        <v>0</v>
      </c>
      <c r="G10" s="84" t="b">
        <v>0</v>
      </c>
    </row>
    <row r="11" spans="1:7" ht="15">
      <c r="A11" s="84" t="s">
        <v>1364</v>
      </c>
      <c r="B11" s="84">
        <v>24</v>
      </c>
      <c r="C11" s="123">
        <v>0.01390834291219822</v>
      </c>
      <c r="D11" s="84" t="s">
        <v>1769</v>
      </c>
      <c r="E11" s="84" t="b">
        <v>0</v>
      </c>
      <c r="F11" s="84" t="b">
        <v>0</v>
      </c>
      <c r="G11" s="84" t="b">
        <v>0</v>
      </c>
    </row>
    <row r="12" spans="1:7" ht="15">
      <c r="A12" s="84" t="s">
        <v>255</v>
      </c>
      <c r="B12" s="84">
        <v>23</v>
      </c>
      <c r="C12" s="123">
        <v>0.012722222182584824</v>
      </c>
      <c r="D12" s="84" t="s">
        <v>1769</v>
      </c>
      <c r="E12" s="84" t="b">
        <v>0</v>
      </c>
      <c r="F12" s="84" t="b">
        <v>0</v>
      </c>
      <c r="G12" s="84" t="b">
        <v>0</v>
      </c>
    </row>
    <row r="13" spans="1:7" ht="15">
      <c r="A13" s="84" t="s">
        <v>1327</v>
      </c>
      <c r="B13" s="84">
        <v>22</v>
      </c>
      <c r="C13" s="123">
        <v>0.012452602390959864</v>
      </c>
      <c r="D13" s="84" t="s">
        <v>1769</v>
      </c>
      <c r="E13" s="84" t="b">
        <v>0</v>
      </c>
      <c r="F13" s="84" t="b">
        <v>0</v>
      </c>
      <c r="G13" s="84" t="b">
        <v>0</v>
      </c>
    </row>
    <row r="14" spans="1:7" ht="15">
      <c r="A14" s="84" t="s">
        <v>243</v>
      </c>
      <c r="B14" s="84">
        <v>22</v>
      </c>
      <c r="C14" s="123">
        <v>0.012452602390959864</v>
      </c>
      <c r="D14" s="84" t="s">
        <v>1769</v>
      </c>
      <c r="E14" s="84" t="b">
        <v>0</v>
      </c>
      <c r="F14" s="84" t="b">
        <v>0</v>
      </c>
      <c r="G14" s="84" t="b">
        <v>0</v>
      </c>
    </row>
    <row r="15" spans="1:7" ht="15">
      <c r="A15" s="84" t="s">
        <v>1366</v>
      </c>
      <c r="B15" s="84">
        <v>22</v>
      </c>
      <c r="C15" s="123">
        <v>0.012452602390959864</v>
      </c>
      <c r="D15" s="84" t="s">
        <v>1769</v>
      </c>
      <c r="E15" s="84" t="b">
        <v>0</v>
      </c>
      <c r="F15" s="84" t="b">
        <v>0</v>
      </c>
      <c r="G15" s="84" t="b">
        <v>0</v>
      </c>
    </row>
    <row r="16" spans="1:7" ht="15">
      <c r="A16" s="84" t="s">
        <v>261</v>
      </c>
      <c r="B16" s="84">
        <v>22</v>
      </c>
      <c r="C16" s="123">
        <v>0.012452602390959864</v>
      </c>
      <c r="D16" s="84" t="s">
        <v>1769</v>
      </c>
      <c r="E16" s="84" t="b">
        <v>0</v>
      </c>
      <c r="F16" s="84" t="b">
        <v>0</v>
      </c>
      <c r="G16" s="84" t="b">
        <v>0</v>
      </c>
    </row>
    <row r="17" spans="1:7" ht="15">
      <c r="A17" s="84" t="s">
        <v>1319</v>
      </c>
      <c r="B17" s="84">
        <v>21</v>
      </c>
      <c r="C17" s="123">
        <v>0.012169800048173442</v>
      </c>
      <c r="D17" s="84" t="s">
        <v>1769</v>
      </c>
      <c r="E17" s="84" t="b">
        <v>0</v>
      </c>
      <c r="F17" s="84" t="b">
        <v>0</v>
      </c>
      <c r="G17" s="84" t="b">
        <v>0</v>
      </c>
    </row>
    <row r="18" spans="1:7" ht="15">
      <c r="A18" s="84" t="s">
        <v>1339</v>
      </c>
      <c r="B18" s="84">
        <v>17</v>
      </c>
      <c r="C18" s="123">
        <v>0.011191988760843949</v>
      </c>
      <c r="D18" s="84" t="s">
        <v>1769</v>
      </c>
      <c r="E18" s="84" t="b">
        <v>0</v>
      </c>
      <c r="F18" s="84" t="b">
        <v>0</v>
      </c>
      <c r="G18" s="84" t="b">
        <v>0</v>
      </c>
    </row>
    <row r="19" spans="1:7" ht="15">
      <c r="A19" s="84" t="s">
        <v>226</v>
      </c>
      <c r="B19" s="84">
        <v>17</v>
      </c>
      <c r="C19" s="123">
        <v>0.010893195731284578</v>
      </c>
      <c r="D19" s="84" t="s">
        <v>1769</v>
      </c>
      <c r="E19" s="84" t="b">
        <v>0</v>
      </c>
      <c r="F19" s="84" t="b">
        <v>0</v>
      </c>
      <c r="G19" s="84" t="b">
        <v>0</v>
      </c>
    </row>
    <row r="20" spans="1:7" ht="15">
      <c r="A20" s="84" t="s">
        <v>1321</v>
      </c>
      <c r="B20" s="84">
        <v>17</v>
      </c>
      <c r="C20" s="123">
        <v>0.010893195731284578</v>
      </c>
      <c r="D20" s="84" t="s">
        <v>1769</v>
      </c>
      <c r="E20" s="84" t="b">
        <v>0</v>
      </c>
      <c r="F20" s="84" t="b">
        <v>0</v>
      </c>
      <c r="G20" s="84" t="b">
        <v>0</v>
      </c>
    </row>
    <row r="21" spans="1:7" ht="15">
      <c r="A21" s="84" t="s">
        <v>1322</v>
      </c>
      <c r="B21" s="84">
        <v>16</v>
      </c>
      <c r="C21" s="123">
        <v>0.010533636480794304</v>
      </c>
      <c r="D21" s="84" t="s">
        <v>1769</v>
      </c>
      <c r="E21" s="84" t="b">
        <v>0</v>
      </c>
      <c r="F21" s="84" t="b">
        <v>0</v>
      </c>
      <c r="G21" s="84" t="b">
        <v>0</v>
      </c>
    </row>
    <row r="22" spans="1:7" ht="15">
      <c r="A22" s="84" t="s">
        <v>1373</v>
      </c>
      <c r="B22" s="84">
        <v>15</v>
      </c>
      <c r="C22" s="123">
        <v>0.010155945652015457</v>
      </c>
      <c r="D22" s="84" t="s">
        <v>1769</v>
      </c>
      <c r="E22" s="84" t="b">
        <v>0</v>
      </c>
      <c r="F22" s="84" t="b">
        <v>0</v>
      </c>
      <c r="G22" s="84" t="b">
        <v>0</v>
      </c>
    </row>
    <row r="23" spans="1:7" ht="15">
      <c r="A23" s="84" t="s">
        <v>1332</v>
      </c>
      <c r="B23" s="84">
        <v>14</v>
      </c>
      <c r="C23" s="123">
        <v>0.009758912733570591</v>
      </c>
      <c r="D23" s="84" t="s">
        <v>1769</v>
      </c>
      <c r="E23" s="84" t="b">
        <v>0</v>
      </c>
      <c r="F23" s="84" t="b">
        <v>0</v>
      </c>
      <c r="G23" s="84" t="b">
        <v>0</v>
      </c>
    </row>
    <row r="24" spans="1:7" ht="15">
      <c r="A24" s="84" t="s">
        <v>1604</v>
      </c>
      <c r="B24" s="84">
        <v>13</v>
      </c>
      <c r="C24" s="123">
        <v>0.009341153869309018</v>
      </c>
      <c r="D24" s="84" t="s">
        <v>1769</v>
      </c>
      <c r="E24" s="84" t="b">
        <v>0</v>
      </c>
      <c r="F24" s="84" t="b">
        <v>0</v>
      </c>
      <c r="G24" s="84" t="b">
        <v>0</v>
      </c>
    </row>
    <row r="25" spans="1:7" ht="15">
      <c r="A25" s="84" t="s">
        <v>1605</v>
      </c>
      <c r="B25" s="84">
        <v>13</v>
      </c>
      <c r="C25" s="123">
        <v>0.009341153869309018</v>
      </c>
      <c r="D25" s="84" t="s">
        <v>1769</v>
      </c>
      <c r="E25" s="84" t="b">
        <v>0</v>
      </c>
      <c r="F25" s="84" t="b">
        <v>0</v>
      </c>
      <c r="G25" s="84" t="b">
        <v>0</v>
      </c>
    </row>
    <row r="26" spans="1:7" ht="15">
      <c r="A26" s="84" t="s">
        <v>245</v>
      </c>
      <c r="B26" s="84">
        <v>12</v>
      </c>
      <c r="C26" s="123">
        <v>0.008901071712598132</v>
      </c>
      <c r="D26" s="84" t="s">
        <v>1769</v>
      </c>
      <c r="E26" s="84" t="b">
        <v>0</v>
      </c>
      <c r="F26" s="84" t="b">
        <v>0</v>
      </c>
      <c r="G26" s="84" t="b">
        <v>0</v>
      </c>
    </row>
    <row r="27" spans="1:7" ht="15">
      <c r="A27" s="84" t="s">
        <v>254</v>
      </c>
      <c r="B27" s="84">
        <v>12</v>
      </c>
      <c r="C27" s="123">
        <v>0.008901071712598132</v>
      </c>
      <c r="D27" s="84" t="s">
        <v>1769</v>
      </c>
      <c r="E27" s="84" t="b">
        <v>0</v>
      </c>
      <c r="F27" s="84" t="b">
        <v>0</v>
      </c>
      <c r="G27" s="84" t="b">
        <v>0</v>
      </c>
    </row>
    <row r="28" spans="1:7" ht="15">
      <c r="A28" s="84" t="s">
        <v>1347</v>
      </c>
      <c r="B28" s="84">
        <v>12</v>
      </c>
      <c r="C28" s="123">
        <v>0.008901071712598132</v>
      </c>
      <c r="D28" s="84" t="s">
        <v>1769</v>
      </c>
      <c r="E28" s="84" t="b">
        <v>0</v>
      </c>
      <c r="F28" s="84" t="b">
        <v>0</v>
      </c>
      <c r="G28" s="84" t="b">
        <v>0</v>
      </c>
    </row>
    <row r="29" spans="1:7" ht="15">
      <c r="A29" s="84" t="s">
        <v>240</v>
      </c>
      <c r="B29" s="84">
        <v>12</v>
      </c>
      <c r="C29" s="123">
        <v>0.008901071712598132</v>
      </c>
      <c r="D29" s="84" t="s">
        <v>1769</v>
      </c>
      <c r="E29" s="84" t="b">
        <v>0</v>
      </c>
      <c r="F29" s="84" t="b">
        <v>0</v>
      </c>
      <c r="G29" s="84" t="b">
        <v>0</v>
      </c>
    </row>
    <row r="30" spans="1:7" ht="15">
      <c r="A30" s="84" t="s">
        <v>1367</v>
      </c>
      <c r="B30" s="84">
        <v>11</v>
      </c>
      <c r="C30" s="123">
        <v>0.00843680183119675</v>
      </c>
      <c r="D30" s="84" t="s">
        <v>1769</v>
      </c>
      <c r="E30" s="84" t="b">
        <v>0</v>
      </c>
      <c r="F30" s="84" t="b">
        <v>0</v>
      </c>
      <c r="G30" s="84" t="b">
        <v>0</v>
      </c>
    </row>
    <row r="31" spans="1:7" ht="15">
      <c r="A31" s="84" t="s">
        <v>242</v>
      </c>
      <c r="B31" s="84">
        <v>11</v>
      </c>
      <c r="C31" s="123">
        <v>0.00843680183119675</v>
      </c>
      <c r="D31" s="84" t="s">
        <v>1769</v>
      </c>
      <c r="E31" s="84" t="b">
        <v>0</v>
      </c>
      <c r="F31" s="84" t="b">
        <v>0</v>
      </c>
      <c r="G31" s="84" t="b">
        <v>0</v>
      </c>
    </row>
    <row r="32" spans="1:7" ht="15">
      <c r="A32" s="84" t="s">
        <v>1371</v>
      </c>
      <c r="B32" s="84">
        <v>11</v>
      </c>
      <c r="C32" s="123">
        <v>0.00843680183119675</v>
      </c>
      <c r="D32" s="84" t="s">
        <v>1769</v>
      </c>
      <c r="E32" s="84" t="b">
        <v>0</v>
      </c>
      <c r="F32" s="84" t="b">
        <v>0</v>
      </c>
      <c r="G32" s="84" t="b">
        <v>0</v>
      </c>
    </row>
    <row r="33" spans="1:7" ht="15">
      <c r="A33" s="84" t="s">
        <v>1380</v>
      </c>
      <c r="B33" s="84">
        <v>11</v>
      </c>
      <c r="C33" s="123">
        <v>0.00843680183119675</v>
      </c>
      <c r="D33" s="84" t="s">
        <v>1769</v>
      </c>
      <c r="E33" s="84" t="b">
        <v>0</v>
      </c>
      <c r="F33" s="84" t="b">
        <v>0</v>
      </c>
      <c r="G33" s="84" t="b">
        <v>0</v>
      </c>
    </row>
    <row r="34" spans="1:7" ht="15">
      <c r="A34" s="84" t="s">
        <v>1381</v>
      </c>
      <c r="B34" s="84">
        <v>11</v>
      </c>
      <c r="C34" s="123">
        <v>0.00843680183119675</v>
      </c>
      <c r="D34" s="84" t="s">
        <v>1769</v>
      </c>
      <c r="E34" s="84" t="b">
        <v>0</v>
      </c>
      <c r="F34" s="84" t="b">
        <v>0</v>
      </c>
      <c r="G34" s="84" t="b">
        <v>0</v>
      </c>
    </row>
    <row r="35" spans="1:7" ht="15">
      <c r="A35" s="84" t="s">
        <v>1606</v>
      </c>
      <c r="B35" s="84">
        <v>10</v>
      </c>
      <c r="C35" s="123">
        <v>0.007946139507144803</v>
      </c>
      <c r="D35" s="84" t="s">
        <v>1769</v>
      </c>
      <c r="E35" s="84" t="b">
        <v>0</v>
      </c>
      <c r="F35" s="84" t="b">
        <v>0</v>
      </c>
      <c r="G35" s="84" t="b">
        <v>0</v>
      </c>
    </row>
    <row r="36" spans="1:7" ht="15">
      <c r="A36" s="84" t="s">
        <v>1320</v>
      </c>
      <c r="B36" s="84">
        <v>10</v>
      </c>
      <c r="C36" s="123">
        <v>0.009955685539614638</v>
      </c>
      <c r="D36" s="84" t="s">
        <v>1769</v>
      </c>
      <c r="E36" s="84" t="b">
        <v>0</v>
      </c>
      <c r="F36" s="84" t="b">
        <v>0</v>
      </c>
      <c r="G36" s="84" t="b">
        <v>0</v>
      </c>
    </row>
    <row r="37" spans="1:7" ht="15">
      <c r="A37" s="84" t="s">
        <v>1328</v>
      </c>
      <c r="B37" s="84">
        <v>10</v>
      </c>
      <c r="C37" s="123">
        <v>0.007946139507144803</v>
      </c>
      <c r="D37" s="84" t="s">
        <v>1769</v>
      </c>
      <c r="E37" s="84" t="b">
        <v>0</v>
      </c>
      <c r="F37" s="84" t="b">
        <v>0</v>
      </c>
      <c r="G37" s="84" t="b">
        <v>0</v>
      </c>
    </row>
    <row r="38" spans="1:7" ht="15">
      <c r="A38" s="84" t="s">
        <v>1337</v>
      </c>
      <c r="B38" s="84">
        <v>9</v>
      </c>
      <c r="C38" s="123">
        <v>0.0074264370484504</v>
      </c>
      <c r="D38" s="84" t="s">
        <v>1769</v>
      </c>
      <c r="E38" s="84" t="b">
        <v>0</v>
      </c>
      <c r="F38" s="84" t="b">
        <v>0</v>
      </c>
      <c r="G38" s="84" t="b">
        <v>0</v>
      </c>
    </row>
    <row r="39" spans="1:7" ht="15">
      <c r="A39" s="84" t="s">
        <v>246</v>
      </c>
      <c r="B39" s="84">
        <v>8</v>
      </c>
      <c r="C39" s="123">
        <v>0.006874455066373019</v>
      </c>
      <c r="D39" s="84" t="s">
        <v>1769</v>
      </c>
      <c r="E39" s="84" t="b">
        <v>0</v>
      </c>
      <c r="F39" s="84" t="b">
        <v>0</v>
      </c>
      <c r="G39" s="84" t="b">
        <v>0</v>
      </c>
    </row>
    <row r="40" spans="1:7" ht="15">
      <c r="A40" s="84" t="s">
        <v>1607</v>
      </c>
      <c r="B40" s="84">
        <v>8</v>
      </c>
      <c r="C40" s="123">
        <v>0.006874455066373019</v>
      </c>
      <c r="D40" s="84" t="s">
        <v>1769</v>
      </c>
      <c r="E40" s="84" t="b">
        <v>0</v>
      </c>
      <c r="F40" s="84" t="b">
        <v>0</v>
      </c>
      <c r="G40" s="84" t="b">
        <v>0</v>
      </c>
    </row>
    <row r="41" spans="1:7" ht="15">
      <c r="A41" s="84" t="s">
        <v>1608</v>
      </c>
      <c r="B41" s="84">
        <v>8</v>
      </c>
      <c r="C41" s="123">
        <v>0.006874455066373019</v>
      </c>
      <c r="D41" s="84" t="s">
        <v>1769</v>
      </c>
      <c r="E41" s="84" t="b">
        <v>0</v>
      </c>
      <c r="F41" s="84" t="b">
        <v>0</v>
      </c>
      <c r="G41" s="84" t="b">
        <v>0</v>
      </c>
    </row>
    <row r="42" spans="1:7" ht="15">
      <c r="A42" s="84" t="s">
        <v>1609</v>
      </c>
      <c r="B42" s="84">
        <v>8</v>
      </c>
      <c r="C42" s="123">
        <v>0.008482091892348886</v>
      </c>
      <c r="D42" s="84" t="s">
        <v>1769</v>
      </c>
      <c r="E42" s="84" t="b">
        <v>0</v>
      </c>
      <c r="F42" s="84" t="b">
        <v>0</v>
      </c>
      <c r="G42" s="84" t="b">
        <v>0</v>
      </c>
    </row>
    <row r="43" spans="1:7" ht="15">
      <c r="A43" s="84" t="s">
        <v>1379</v>
      </c>
      <c r="B43" s="84">
        <v>8</v>
      </c>
      <c r="C43" s="123">
        <v>0.006874455066373019</v>
      </c>
      <c r="D43" s="84" t="s">
        <v>1769</v>
      </c>
      <c r="E43" s="84" t="b">
        <v>0</v>
      </c>
      <c r="F43" s="84" t="b">
        <v>0</v>
      </c>
      <c r="G43" s="84" t="b">
        <v>0</v>
      </c>
    </row>
    <row r="44" spans="1:7" ht="15">
      <c r="A44" s="84" t="s">
        <v>1610</v>
      </c>
      <c r="B44" s="84">
        <v>8</v>
      </c>
      <c r="C44" s="123">
        <v>0.008482091892348886</v>
      </c>
      <c r="D44" s="84" t="s">
        <v>1769</v>
      </c>
      <c r="E44" s="84" t="b">
        <v>0</v>
      </c>
      <c r="F44" s="84" t="b">
        <v>0</v>
      </c>
      <c r="G44" s="84" t="b">
        <v>0</v>
      </c>
    </row>
    <row r="45" spans="1:7" ht="15">
      <c r="A45" s="84" t="s">
        <v>1611</v>
      </c>
      <c r="B45" s="84">
        <v>7</v>
      </c>
      <c r="C45" s="123">
        <v>0.006286138589514181</v>
      </c>
      <c r="D45" s="84" t="s">
        <v>1769</v>
      </c>
      <c r="E45" s="84" t="b">
        <v>0</v>
      </c>
      <c r="F45" s="84" t="b">
        <v>0</v>
      </c>
      <c r="G45" s="84" t="b">
        <v>0</v>
      </c>
    </row>
    <row r="46" spans="1:7" ht="15">
      <c r="A46" s="84" t="s">
        <v>1323</v>
      </c>
      <c r="B46" s="84">
        <v>7</v>
      </c>
      <c r="C46" s="123">
        <v>0.006286138589514181</v>
      </c>
      <c r="D46" s="84" t="s">
        <v>1769</v>
      </c>
      <c r="E46" s="84" t="b">
        <v>0</v>
      </c>
      <c r="F46" s="84" t="b">
        <v>0</v>
      </c>
      <c r="G46" s="84" t="b">
        <v>0</v>
      </c>
    </row>
    <row r="47" spans="1:7" ht="15">
      <c r="A47" s="84" t="s">
        <v>1324</v>
      </c>
      <c r="B47" s="84">
        <v>7</v>
      </c>
      <c r="C47" s="123">
        <v>0.006286138589514181</v>
      </c>
      <c r="D47" s="84" t="s">
        <v>1769</v>
      </c>
      <c r="E47" s="84" t="b">
        <v>0</v>
      </c>
      <c r="F47" s="84" t="b">
        <v>0</v>
      </c>
      <c r="G47" s="84" t="b">
        <v>0</v>
      </c>
    </row>
    <row r="48" spans="1:7" ht="15">
      <c r="A48" s="84" t="s">
        <v>1325</v>
      </c>
      <c r="B48" s="84">
        <v>7</v>
      </c>
      <c r="C48" s="123">
        <v>0.006286138589514181</v>
      </c>
      <c r="D48" s="84" t="s">
        <v>1769</v>
      </c>
      <c r="E48" s="84" t="b">
        <v>0</v>
      </c>
      <c r="F48" s="84" t="b">
        <v>0</v>
      </c>
      <c r="G48" s="84" t="b">
        <v>0</v>
      </c>
    </row>
    <row r="49" spans="1:7" ht="15">
      <c r="A49" s="84" t="s">
        <v>1340</v>
      </c>
      <c r="B49" s="84">
        <v>7</v>
      </c>
      <c r="C49" s="123">
        <v>0.006286138589514181</v>
      </c>
      <c r="D49" s="84" t="s">
        <v>1769</v>
      </c>
      <c r="E49" s="84" t="b">
        <v>0</v>
      </c>
      <c r="F49" s="84" t="b">
        <v>0</v>
      </c>
      <c r="G49" s="84" t="b">
        <v>0</v>
      </c>
    </row>
    <row r="50" spans="1:7" ht="15">
      <c r="A50" s="84" t="s">
        <v>1341</v>
      </c>
      <c r="B50" s="84">
        <v>7</v>
      </c>
      <c r="C50" s="123">
        <v>0.006286138589514181</v>
      </c>
      <c r="D50" s="84" t="s">
        <v>1769</v>
      </c>
      <c r="E50" s="84" t="b">
        <v>0</v>
      </c>
      <c r="F50" s="84" t="b">
        <v>0</v>
      </c>
      <c r="G50" s="84" t="b">
        <v>0</v>
      </c>
    </row>
    <row r="51" spans="1:7" ht="15">
      <c r="A51" s="84" t="s">
        <v>1342</v>
      </c>
      <c r="B51" s="84">
        <v>7</v>
      </c>
      <c r="C51" s="123">
        <v>0.006286138589514181</v>
      </c>
      <c r="D51" s="84" t="s">
        <v>1769</v>
      </c>
      <c r="E51" s="84" t="b">
        <v>0</v>
      </c>
      <c r="F51" s="84" t="b">
        <v>0</v>
      </c>
      <c r="G51" s="84" t="b">
        <v>0</v>
      </c>
    </row>
    <row r="52" spans="1:7" ht="15">
      <c r="A52" s="84" t="s">
        <v>1343</v>
      </c>
      <c r="B52" s="84">
        <v>7</v>
      </c>
      <c r="C52" s="123">
        <v>0.006286138589514181</v>
      </c>
      <c r="D52" s="84" t="s">
        <v>1769</v>
      </c>
      <c r="E52" s="84" t="b">
        <v>0</v>
      </c>
      <c r="F52" s="84" t="b">
        <v>0</v>
      </c>
      <c r="G52" s="84" t="b">
        <v>0</v>
      </c>
    </row>
    <row r="53" spans="1:7" ht="15">
      <c r="A53" s="84" t="s">
        <v>1334</v>
      </c>
      <c r="B53" s="84">
        <v>7</v>
      </c>
      <c r="C53" s="123">
        <v>0.006286138589514181</v>
      </c>
      <c r="D53" s="84" t="s">
        <v>1769</v>
      </c>
      <c r="E53" s="84" t="b">
        <v>0</v>
      </c>
      <c r="F53" s="84" t="b">
        <v>0</v>
      </c>
      <c r="G53" s="84" t="b">
        <v>0</v>
      </c>
    </row>
    <row r="54" spans="1:7" ht="15">
      <c r="A54" s="84" t="s">
        <v>1612</v>
      </c>
      <c r="B54" s="84">
        <v>7</v>
      </c>
      <c r="C54" s="123">
        <v>0.006286138589514181</v>
      </c>
      <c r="D54" s="84" t="s">
        <v>1769</v>
      </c>
      <c r="E54" s="84" t="b">
        <v>0</v>
      </c>
      <c r="F54" s="84" t="b">
        <v>0</v>
      </c>
      <c r="G54" s="84" t="b">
        <v>0</v>
      </c>
    </row>
    <row r="55" spans="1:7" ht="15">
      <c r="A55" s="84" t="s">
        <v>1376</v>
      </c>
      <c r="B55" s="84">
        <v>7</v>
      </c>
      <c r="C55" s="123">
        <v>0.006286138589514181</v>
      </c>
      <c r="D55" s="84" t="s">
        <v>1769</v>
      </c>
      <c r="E55" s="84" t="b">
        <v>0</v>
      </c>
      <c r="F55" s="84" t="b">
        <v>0</v>
      </c>
      <c r="G55" s="84" t="b">
        <v>0</v>
      </c>
    </row>
    <row r="56" spans="1:7" ht="15">
      <c r="A56" s="84" t="s">
        <v>1613</v>
      </c>
      <c r="B56" s="84">
        <v>6</v>
      </c>
      <c r="C56" s="123">
        <v>0.005656263475780966</v>
      </c>
      <c r="D56" s="84" t="s">
        <v>1769</v>
      </c>
      <c r="E56" s="84" t="b">
        <v>0</v>
      </c>
      <c r="F56" s="84" t="b">
        <v>0</v>
      </c>
      <c r="G56" s="84" t="b">
        <v>0</v>
      </c>
    </row>
    <row r="57" spans="1:7" ht="15">
      <c r="A57" s="84" t="s">
        <v>250</v>
      </c>
      <c r="B57" s="84">
        <v>6</v>
      </c>
      <c r="C57" s="123">
        <v>0.005656263475780966</v>
      </c>
      <c r="D57" s="84" t="s">
        <v>1769</v>
      </c>
      <c r="E57" s="84" t="b">
        <v>0</v>
      </c>
      <c r="F57" s="84" t="b">
        <v>0</v>
      </c>
      <c r="G57" s="84" t="b">
        <v>0</v>
      </c>
    </row>
    <row r="58" spans="1:7" ht="15">
      <c r="A58" s="84" t="s">
        <v>1614</v>
      </c>
      <c r="B58" s="84">
        <v>6</v>
      </c>
      <c r="C58" s="123">
        <v>0.005656263475780966</v>
      </c>
      <c r="D58" s="84" t="s">
        <v>1769</v>
      </c>
      <c r="E58" s="84" t="b">
        <v>0</v>
      </c>
      <c r="F58" s="84" t="b">
        <v>0</v>
      </c>
      <c r="G58" s="84" t="b">
        <v>0</v>
      </c>
    </row>
    <row r="59" spans="1:7" ht="15">
      <c r="A59" s="84" t="s">
        <v>1615</v>
      </c>
      <c r="B59" s="84">
        <v>6</v>
      </c>
      <c r="C59" s="123">
        <v>0.005656263475780966</v>
      </c>
      <c r="D59" s="84" t="s">
        <v>1769</v>
      </c>
      <c r="E59" s="84" t="b">
        <v>0</v>
      </c>
      <c r="F59" s="84" t="b">
        <v>0</v>
      </c>
      <c r="G59" s="84" t="b">
        <v>0</v>
      </c>
    </row>
    <row r="60" spans="1:7" ht="15">
      <c r="A60" s="84" t="s">
        <v>1616</v>
      </c>
      <c r="B60" s="84">
        <v>6</v>
      </c>
      <c r="C60" s="123">
        <v>0.005656263475780966</v>
      </c>
      <c r="D60" s="84" t="s">
        <v>1769</v>
      </c>
      <c r="E60" s="84" t="b">
        <v>0</v>
      </c>
      <c r="F60" s="84" t="b">
        <v>0</v>
      </c>
      <c r="G60" s="84" t="b">
        <v>0</v>
      </c>
    </row>
    <row r="61" spans="1:7" ht="15">
      <c r="A61" s="84" t="s">
        <v>1617</v>
      </c>
      <c r="B61" s="84">
        <v>6</v>
      </c>
      <c r="C61" s="123">
        <v>0.005656263475780966</v>
      </c>
      <c r="D61" s="84" t="s">
        <v>1769</v>
      </c>
      <c r="E61" s="84" t="b">
        <v>0</v>
      </c>
      <c r="F61" s="84" t="b">
        <v>0</v>
      </c>
      <c r="G61" s="84" t="b">
        <v>0</v>
      </c>
    </row>
    <row r="62" spans="1:7" ht="15">
      <c r="A62" s="84" t="s">
        <v>1618</v>
      </c>
      <c r="B62" s="84">
        <v>6</v>
      </c>
      <c r="C62" s="123">
        <v>0.005656263475780966</v>
      </c>
      <c r="D62" s="84" t="s">
        <v>1769</v>
      </c>
      <c r="E62" s="84" t="b">
        <v>0</v>
      </c>
      <c r="F62" s="84" t="b">
        <v>0</v>
      </c>
      <c r="G62" s="84" t="b">
        <v>0</v>
      </c>
    </row>
    <row r="63" spans="1:7" ht="15">
      <c r="A63" s="84" t="s">
        <v>1619</v>
      </c>
      <c r="B63" s="84">
        <v>6</v>
      </c>
      <c r="C63" s="123">
        <v>0.005656263475780966</v>
      </c>
      <c r="D63" s="84" t="s">
        <v>1769</v>
      </c>
      <c r="E63" s="84" t="b">
        <v>1</v>
      </c>
      <c r="F63" s="84" t="b">
        <v>0</v>
      </c>
      <c r="G63" s="84" t="b">
        <v>0</v>
      </c>
    </row>
    <row r="64" spans="1:7" ht="15">
      <c r="A64" s="84" t="s">
        <v>1620</v>
      </c>
      <c r="B64" s="84">
        <v>6</v>
      </c>
      <c r="C64" s="123">
        <v>0.005656263475780966</v>
      </c>
      <c r="D64" s="84" t="s">
        <v>1769</v>
      </c>
      <c r="E64" s="84" t="b">
        <v>0</v>
      </c>
      <c r="F64" s="84" t="b">
        <v>0</v>
      </c>
      <c r="G64" s="84" t="b">
        <v>0</v>
      </c>
    </row>
    <row r="65" spans="1:7" ht="15">
      <c r="A65" s="84" t="s">
        <v>1621</v>
      </c>
      <c r="B65" s="84">
        <v>6</v>
      </c>
      <c r="C65" s="123">
        <v>0.005656263475780966</v>
      </c>
      <c r="D65" s="84" t="s">
        <v>1769</v>
      </c>
      <c r="E65" s="84" t="b">
        <v>1</v>
      </c>
      <c r="F65" s="84" t="b">
        <v>0</v>
      </c>
      <c r="G65" s="84" t="b">
        <v>0</v>
      </c>
    </row>
    <row r="66" spans="1:7" ht="15">
      <c r="A66" s="84" t="s">
        <v>1622</v>
      </c>
      <c r="B66" s="84">
        <v>6</v>
      </c>
      <c r="C66" s="123">
        <v>0.005656263475780966</v>
      </c>
      <c r="D66" s="84" t="s">
        <v>1769</v>
      </c>
      <c r="E66" s="84" t="b">
        <v>0</v>
      </c>
      <c r="F66" s="84" t="b">
        <v>0</v>
      </c>
      <c r="G66" s="84" t="b">
        <v>0</v>
      </c>
    </row>
    <row r="67" spans="1:7" ht="15">
      <c r="A67" s="84" t="s">
        <v>1370</v>
      </c>
      <c r="B67" s="84">
        <v>6</v>
      </c>
      <c r="C67" s="123">
        <v>0.005656263475780966</v>
      </c>
      <c r="D67" s="84" t="s">
        <v>1769</v>
      </c>
      <c r="E67" s="84" t="b">
        <v>0</v>
      </c>
      <c r="F67" s="84" t="b">
        <v>0</v>
      </c>
      <c r="G67" s="84" t="b">
        <v>0</v>
      </c>
    </row>
    <row r="68" spans="1:7" ht="15">
      <c r="A68" s="84" t="s">
        <v>1335</v>
      </c>
      <c r="B68" s="84">
        <v>6</v>
      </c>
      <c r="C68" s="123">
        <v>0.005656263475780966</v>
      </c>
      <c r="D68" s="84" t="s">
        <v>1769</v>
      </c>
      <c r="E68" s="84" t="b">
        <v>0</v>
      </c>
      <c r="F68" s="84" t="b">
        <v>0</v>
      </c>
      <c r="G68" s="84" t="b">
        <v>0</v>
      </c>
    </row>
    <row r="69" spans="1:7" ht="15">
      <c r="A69" s="84" t="s">
        <v>1623</v>
      </c>
      <c r="B69" s="84">
        <v>6</v>
      </c>
      <c r="C69" s="123">
        <v>0.005656263475780966</v>
      </c>
      <c r="D69" s="84" t="s">
        <v>1769</v>
      </c>
      <c r="E69" s="84" t="b">
        <v>1</v>
      </c>
      <c r="F69" s="84" t="b">
        <v>0</v>
      </c>
      <c r="G69" s="84" t="b">
        <v>0</v>
      </c>
    </row>
    <row r="70" spans="1:7" ht="15">
      <c r="A70" s="84" t="s">
        <v>1624</v>
      </c>
      <c r="B70" s="84">
        <v>6</v>
      </c>
      <c r="C70" s="123">
        <v>0.005656263475780966</v>
      </c>
      <c r="D70" s="84" t="s">
        <v>1769</v>
      </c>
      <c r="E70" s="84" t="b">
        <v>0</v>
      </c>
      <c r="F70" s="84" t="b">
        <v>0</v>
      </c>
      <c r="G70" s="84" t="b">
        <v>0</v>
      </c>
    </row>
    <row r="71" spans="1:7" ht="15">
      <c r="A71" s="84" t="s">
        <v>1625</v>
      </c>
      <c r="B71" s="84">
        <v>6</v>
      </c>
      <c r="C71" s="123">
        <v>0.005656263475780966</v>
      </c>
      <c r="D71" s="84" t="s">
        <v>1769</v>
      </c>
      <c r="E71" s="84" t="b">
        <v>0</v>
      </c>
      <c r="F71" s="84" t="b">
        <v>0</v>
      </c>
      <c r="G71" s="84" t="b">
        <v>0</v>
      </c>
    </row>
    <row r="72" spans="1:7" ht="15">
      <c r="A72" s="84" t="s">
        <v>1626</v>
      </c>
      <c r="B72" s="84">
        <v>6</v>
      </c>
      <c r="C72" s="123">
        <v>0.005973411323768783</v>
      </c>
      <c r="D72" s="84" t="s">
        <v>1769</v>
      </c>
      <c r="E72" s="84" t="b">
        <v>0</v>
      </c>
      <c r="F72" s="84" t="b">
        <v>0</v>
      </c>
      <c r="G72" s="84" t="b">
        <v>0</v>
      </c>
    </row>
    <row r="73" spans="1:7" ht="15">
      <c r="A73" s="84" t="s">
        <v>1627</v>
      </c>
      <c r="B73" s="84">
        <v>6</v>
      </c>
      <c r="C73" s="123">
        <v>0.005656263475780966</v>
      </c>
      <c r="D73" s="84" t="s">
        <v>1769</v>
      </c>
      <c r="E73" s="84" t="b">
        <v>1</v>
      </c>
      <c r="F73" s="84" t="b">
        <v>0</v>
      </c>
      <c r="G73" s="84" t="b">
        <v>0</v>
      </c>
    </row>
    <row r="74" spans="1:7" ht="15">
      <c r="A74" s="84" t="s">
        <v>1628</v>
      </c>
      <c r="B74" s="84">
        <v>6</v>
      </c>
      <c r="C74" s="123">
        <v>0.005656263475780966</v>
      </c>
      <c r="D74" s="84" t="s">
        <v>1769</v>
      </c>
      <c r="E74" s="84" t="b">
        <v>0</v>
      </c>
      <c r="F74" s="84" t="b">
        <v>0</v>
      </c>
      <c r="G74" s="84" t="b">
        <v>0</v>
      </c>
    </row>
    <row r="75" spans="1:7" ht="15">
      <c r="A75" s="84" t="s">
        <v>1382</v>
      </c>
      <c r="B75" s="84">
        <v>6</v>
      </c>
      <c r="C75" s="123">
        <v>0.0068619910952628675</v>
      </c>
      <c r="D75" s="84" t="s">
        <v>1769</v>
      </c>
      <c r="E75" s="84" t="b">
        <v>0</v>
      </c>
      <c r="F75" s="84" t="b">
        <v>0</v>
      </c>
      <c r="G75" s="84" t="b">
        <v>0</v>
      </c>
    </row>
    <row r="76" spans="1:7" ht="15">
      <c r="A76" s="84" t="s">
        <v>1629</v>
      </c>
      <c r="B76" s="84">
        <v>6</v>
      </c>
      <c r="C76" s="123">
        <v>0.005656263475780966</v>
      </c>
      <c r="D76" s="84" t="s">
        <v>1769</v>
      </c>
      <c r="E76" s="84" t="b">
        <v>0</v>
      </c>
      <c r="F76" s="84" t="b">
        <v>0</v>
      </c>
      <c r="G76" s="84" t="b">
        <v>0</v>
      </c>
    </row>
    <row r="77" spans="1:7" ht="15">
      <c r="A77" s="84" t="s">
        <v>1630</v>
      </c>
      <c r="B77" s="84">
        <v>6</v>
      </c>
      <c r="C77" s="123">
        <v>0.005656263475780966</v>
      </c>
      <c r="D77" s="84" t="s">
        <v>1769</v>
      </c>
      <c r="E77" s="84" t="b">
        <v>0</v>
      </c>
      <c r="F77" s="84" t="b">
        <v>0</v>
      </c>
      <c r="G77" s="84" t="b">
        <v>0</v>
      </c>
    </row>
    <row r="78" spans="1:7" ht="15">
      <c r="A78" s="84" t="s">
        <v>1631</v>
      </c>
      <c r="B78" s="84">
        <v>5</v>
      </c>
      <c r="C78" s="123">
        <v>0.004977842769807319</v>
      </c>
      <c r="D78" s="84" t="s">
        <v>1769</v>
      </c>
      <c r="E78" s="84" t="b">
        <v>0</v>
      </c>
      <c r="F78" s="84" t="b">
        <v>0</v>
      </c>
      <c r="G78" s="84" t="b">
        <v>0</v>
      </c>
    </row>
    <row r="79" spans="1:7" ht="15">
      <c r="A79" s="84" t="s">
        <v>1632</v>
      </c>
      <c r="B79" s="84">
        <v>5</v>
      </c>
      <c r="C79" s="123">
        <v>0.004977842769807319</v>
      </c>
      <c r="D79" s="84" t="s">
        <v>1769</v>
      </c>
      <c r="E79" s="84" t="b">
        <v>0</v>
      </c>
      <c r="F79" s="84" t="b">
        <v>0</v>
      </c>
      <c r="G79" s="84" t="b">
        <v>0</v>
      </c>
    </row>
    <row r="80" spans="1:7" ht="15">
      <c r="A80" s="84" t="s">
        <v>1633</v>
      </c>
      <c r="B80" s="84">
        <v>5</v>
      </c>
      <c r="C80" s="123">
        <v>0.004977842769807319</v>
      </c>
      <c r="D80" s="84" t="s">
        <v>1769</v>
      </c>
      <c r="E80" s="84" t="b">
        <v>0</v>
      </c>
      <c r="F80" s="84" t="b">
        <v>0</v>
      </c>
      <c r="G80" s="84" t="b">
        <v>0</v>
      </c>
    </row>
    <row r="81" spans="1:7" ht="15">
      <c r="A81" s="84" t="s">
        <v>252</v>
      </c>
      <c r="B81" s="84">
        <v>5</v>
      </c>
      <c r="C81" s="123">
        <v>0.004977842769807319</v>
      </c>
      <c r="D81" s="84" t="s">
        <v>1769</v>
      </c>
      <c r="E81" s="84" t="b">
        <v>0</v>
      </c>
      <c r="F81" s="84" t="b">
        <v>0</v>
      </c>
      <c r="G81" s="84" t="b">
        <v>0</v>
      </c>
    </row>
    <row r="82" spans="1:7" ht="15">
      <c r="A82" s="84" t="s">
        <v>1634</v>
      </c>
      <c r="B82" s="84">
        <v>5</v>
      </c>
      <c r="C82" s="123">
        <v>0.004977842769807319</v>
      </c>
      <c r="D82" s="84" t="s">
        <v>1769</v>
      </c>
      <c r="E82" s="84" t="b">
        <v>0</v>
      </c>
      <c r="F82" s="84" t="b">
        <v>0</v>
      </c>
      <c r="G82" s="84" t="b">
        <v>0</v>
      </c>
    </row>
    <row r="83" spans="1:7" ht="15">
      <c r="A83" s="84" t="s">
        <v>1635</v>
      </c>
      <c r="B83" s="84">
        <v>5</v>
      </c>
      <c r="C83" s="123">
        <v>0.004977842769807319</v>
      </c>
      <c r="D83" s="84" t="s">
        <v>1769</v>
      </c>
      <c r="E83" s="84" t="b">
        <v>0</v>
      </c>
      <c r="F83" s="84" t="b">
        <v>0</v>
      </c>
      <c r="G83" s="84" t="b">
        <v>0</v>
      </c>
    </row>
    <row r="84" spans="1:7" ht="15">
      <c r="A84" s="84" t="s">
        <v>1636</v>
      </c>
      <c r="B84" s="84">
        <v>5</v>
      </c>
      <c r="C84" s="123">
        <v>0.004977842769807319</v>
      </c>
      <c r="D84" s="84" t="s">
        <v>1769</v>
      </c>
      <c r="E84" s="84" t="b">
        <v>0</v>
      </c>
      <c r="F84" s="84" t="b">
        <v>0</v>
      </c>
      <c r="G84" s="84" t="b">
        <v>0</v>
      </c>
    </row>
    <row r="85" spans="1:7" ht="15">
      <c r="A85" s="84" t="s">
        <v>1375</v>
      </c>
      <c r="B85" s="84">
        <v>5</v>
      </c>
      <c r="C85" s="123">
        <v>0.004977842769807319</v>
      </c>
      <c r="D85" s="84" t="s">
        <v>1769</v>
      </c>
      <c r="E85" s="84" t="b">
        <v>0</v>
      </c>
      <c r="F85" s="84" t="b">
        <v>0</v>
      </c>
      <c r="G85" s="84" t="b">
        <v>0</v>
      </c>
    </row>
    <row r="86" spans="1:7" ht="15">
      <c r="A86" s="84" t="s">
        <v>1377</v>
      </c>
      <c r="B86" s="84">
        <v>5</v>
      </c>
      <c r="C86" s="123">
        <v>0.004977842769807319</v>
      </c>
      <c r="D86" s="84" t="s">
        <v>1769</v>
      </c>
      <c r="E86" s="84" t="b">
        <v>0</v>
      </c>
      <c r="F86" s="84" t="b">
        <v>0</v>
      </c>
      <c r="G86" s="84" t="b">
        <v>0</v>
      </c>
    </row>
    <row r="87" spans="1:7" ht="15">
      <c r="A87" s="84" t="s">
        <v>1637</v>
      </c>
      <c r="B87" s="84">
        <v>5</v>
      </c>
      <c r="C87" s="123">
        <v>0.004977842769807319</v>
      </c>
      <c r="D87" s="84" t="s">
        <v>1769</v>
      </c>
      <c r="E87" s="84" t="b">
        <v>0</v>
      </c>
      <c r="F87" s="84" t="b">
        <v>0</v>
      </c>
      <c r="G87" s="84" t="b">
        <v>0</v>
      </c>
    </row>
    <row r="88" spans="1:7" ht="15">
      <c r="A88" s="84" t="s">
        <v>1638</v>
      </c>
      <c r="B88" s="84">
        <v>5</v>
      </c>
      <c r="C88" s="123">
        <v>0.004977842769807319</v>
      </c>
      <c r="D88" s="84" t="s">
        <v>1769</v>
      </c>
      <c r="E88" s="84" t="b">
        <v>1</v>
      </c>
      <c r="F88" s="84" t="b">
        <v>0</v>
      </c>
      <c r="G88" s="84" t="b">
        <v>0</v>
      </c>
    </row>
    <row r="89" spans="1:7" ht="15">
      <c r="A89" s="84" t="s">
        <v>1639</v>
      </c>
      <c r="B89" s="84">
        <v>5</v>
      </c>
      <c r="C89" s="123">
        <v>0.004977842769807319</v>
      </c>
      <c r="D89" s="84" t="s">
        <v>1769</v>
      </c>
      <c r="E89" s="84" t="b">
        <v>0</v>
      </c>
      <c r="F89" s="84" t="b">
        <v>0</v>
      </c>
      <c r="G89" s="84" t="b">
        <v>0</v>
      </c>
    </row>
    <row r="90" spans="1:7" ht="15">
      <c r="A90" s="84" t="s">
        <v>1640</v>
      </c>
      <c r="B90" s="84">
        <v>5</v>
      </c>
      <c r="C90" s="123">
        <v>0.004977842769807319</v>
      </c>
      <c r="D90" s="84" t="s">
        <v>1769</v>
      </c>
      <c r="E90" s="84" t="b">
        <v>0</v>
      </c>
      <c r="F90" s="84" t="b">
        <v>0</v>
      </c>
      <c r="G90" s="84" t="b">
        <v>0</v>
      </c>
    </row>
    <row r="91" spans="1:7" ht="15">
      <c r="A91" s="84" t="s">
        <v>1641</v>
      </c>
      <c r="B91" s="84">
        <v>5</v>
      </c>
      <c r="C91" s="123">
        <v>0.004977842769807319</v>
      </c>
      <c r="D91" s="84" t="s">
        <v>1769</v>
      </c>
      <c r="E91" s="84" t="b">
        <v>0</v>
      </c>
      <c r="F91" s="84" t="b">
        <v>0</v>
      </c>
      <c r="G91" s="84" t="b">
        <v>0</v>
      </c>
    </row>
    <row r="92" spans="1:7" ht="15">
      <c r="A92" s="84" t="s">
        <v>1642</v>
      </c>
      <c r="B92" s="84">
        <v>5</v>
      </c>
      <c r="C92" s="123">
        <v>0.004977842769807319</v>
      </c>
      <c r="D92" s="84" t="s">
        <v>1769</v>
      </c>
      <c r="E92" s="84" t="b">
        <v>0</v>
      </c>
      <c r="F92" s="84" t="b">
        <v>0</v>
      </c>
      <c r="G92" s="84" t="b">
        <v>0</v>
      </c>
    </row>
    <row r="93" spans="1:7" ht="15">
      <c r="A93" s="84" t="s">
        <v>1643</v>
      </c>
      <c r="B93" s="84">
        <v>5</v>
      </c>
      <c r="C93" s="123">
        <v>0.004977842769807319</v>
      </c>
      <c r="D93" s="84" t="s">
        <v>1769</v>
      </c>
      <c r="E93" s="84" t="b">
        <v>0</v>
      </c>
      <c r="F93" s="84" t="b">
        <v>0</v>
      </c>
      <c r="G93" s="84" t="b">
        <v>0</v>
      </c>
    </row>
    <row r="94" spans="1:7" ht="15">
      <c r="A94" s="84" t="s">
        <v>1644</v>
      </c>
      <c r="B94" s="84">
        <v>5</v>
      </c>
      <c r="C94" s="123">
        <v>0.004977842769807319</v>
      </c>
      <c r="D94" s="84" t="s">
        <v>1769</v>
      </c>
      <c r="E94" s="84" t="b">
        <v>0</v>
      </c>
      <c r="F94" s="84" t="b">
        <v>0</v>
      </c>
      <c r="G94" s="84" t="b">
        <v>0</v>
      </c>
    </row>
    <row r="95" spans="1:7" ht="15">
      <c r="A95" s="84" t="s">
        <v>1645</v>
      </c>
      <c r="B95" s="84">
        <v>4</v>
      </c>
      <c r="C95" s="123">
        <v>0.004241045946174443</v>
      </c>
      <c r="D95" s="84" t="s">
        <v>1769</v>
      </c>
      <c r="E95" s="84" t="b">
        <v>1</v>
      </c>
      <c r="F95" s="84" t="b">
        <v>0</v>
      </c>
      <c r="G95" s="84" t="b">
        <v>0</v>
      </c>
    </row>
    <row r="96" spans="1:7" ht="15">
      <c r="A96" s="84" t="s">
        <v>244</v>
      </c>
      <c r="B96" s="84">
        <v>4</v>
      </c>
      <c r="C96" s="123">
        <v>0.004241045946174443</v>
      </c>
      <c r="D96" s="84" t="s">
        <v>1769</v>
      </c>
      <c r="E96" s="84" t="b">
        <v>0</v>
      </c>
      <c r="F96" s="84" t="b">
        <v>0</v>
      </c>
      <c r="G96" s="84" t="b">
        <v>0</v>
      </c>
    </row>
    <row r="97" spans="1:7" ht="15">
      <c r="A97" s="84" t="s">
        <v>1646</v>
      </c>
      <c r="B97" s="84">
        <v>4</v>
      </c>
      <c r="C97" s="123">
        <v>0.004241045946174443</v>
      </c>
      <c r="D97" s="84" t="s">
        <v>1769</v>
      </c>
      <c r="E97" s="84" t="b">
        <v>0</v>
      </c>
      <c r="F97" s="84" t="b">
        <v>0</v>
      </c>
      <c r="G97" s="84" t="b">
        <v>0</v>
      </c>
    </row>
    <row r="98" spans="1:7" ht="15">
      <c r="A98" s="84" t="s">
        <v>1647</v>
      </c>
      <c r="B98" s="84">
        <v>4</v>
      </c>
      <c r="C98" s="123">
        <v>0.004241045946174443</v>
      </c>
      <c r="D98" s="84" t="s">
        <v>1769</v>
      </c>
      <c r="E98" s="84" t="b">
        <v>0</v>
      </c>
      <c r="F98" s="84" t="b">
        <v>0</v>
      </c>
      <c r="G98" s="84" t="b">
        <v>0</v>
      </c>
    </row>
    <row r="99" spans="1:7" ht="15">
      <c r="A99" s="84" t="s">
        <v>1648</v>
      </c>
      <c r="B99" s="84">
        <v>4</v>
      </c>
      <c r="C99" s="123">
        <v>0.004241045946174443</v>
      </c>
      <c r="D99" s="84" t="s">
        <v>1769</v>
      </c>
      <c r="E99" s="84" t="b">
        <v>1</v>
      </c>
      <c r="F99" s="84" t="b">
        <v>0</v>
      </c>
      <c r="G99" s="84" t="b">
        <v>0</v>
      </c>
    </row>
    <row r="100" spans="1:7" ht="15">
      <c r="A100" s="84" t="s">
        <v>1649</v>
      </c>
      <c r="B100" s="84">
        <v>4</v>
      </c>
      <c r="C100" s="123">
        <v>0.004241045946174443</v>
      </c>
      <c r="D100" s="84" t="s">
        <v>1769</v>
      </c>
      <c r="E100" s="84" t="b">
        <v>0</v>
      </c>
      <c r="F100" s="84" t="b">
        <v>0</v>
      </c>
      <c r="G100" s="84" t="b">
        <v>0</v>
      </c>
    </row>
    <row r="101" spans="1:7" ht="15">
      <c r="A101" s="84" t="s">
        <v>1650</v>
      </c>
      <c r="B101" s="84">
        <v>4</v>
      </c>
      <c r="C101" s="123">
        <v>0.004241045946174443</v>
      </c>
      <c r="D101" s="84" t="s">
        <v>1769</v>
      </c>
      <c r="E101" s="84" t="b">
        <v>0</v>
      </c>
      <c r="F101" s="84" t="b">
        <v>0</v>
      </c>
      <c r="G101" s="84" t="b">
        <v>0</v>
      </c>
    </row>
    <row r="102" spans="1:7" ht="15">
      <c r="A102" s="84" t="s">
        <v>1346</v>
      </c>
      <c r="B102" s="84">
        <v>4</v>
      </c>
      <c r="C102" s="123">
        <v>0.004241045946174443</v>
      </c>
      <c r="D102" s="84" t="s">
        <v>1769</v>
      </c>
      <c r="E102" s="84" t="b">
        <v>1</v>
      </c>
      <c r="F102" s="84" t="b">
        <v>0</v>
      </c>
      <c r="G102" s="84" t="b">
        <v>0</v>
      </c>
    </row>
    <row r="103" spans="1:7" ht="15">
      <c r="A103" s="84" t="s">
        <v>1651</v>
      </c>
      <c r="B103" s="84">
        <v>4</v>
      </c>
      <c r="C103" s="123">
        <v>0.004241045946174443</v>
      </c>
      <c r="D103" s="84" t="s">
        <v>1769</v>
      </c>
      <c r="E103" s="84" t="b">
        <v>0</v>
      </c>
      <c r="F103" s="84" t="b">
        <v>0</v>
      </c>
      <c r="G103" s="84" t="b">
        <v>0</v>
      </c>
    </row>
    <row r="104" spans="1:7" ht="15">
      <c r="A104" s="84" t="s">
        <v>218</v>
      </c>
      <c r="B104" s="84">
        <v>4</v>
      </c>
      <c r="C104" s="123">
        <v>0.004241045946174443</v>
      </c>
      <c r="D104" s="84" t="s">
        <v>1769</v>
      </c>
      <c r="E104" s="84" t="b">
        <v>0</v>
      </c>
      <c r="F104" s="84" t="b">
        <v>0</v>
      </c>
      <c r="G104" s="84" t="b">
        <v>0</v>
      </c>
    </row>
    <row r="105" spans="1:7" ht="15">
      <c r="A105" s="84" t="s">
        <v>1652</v>
      </c>
      <c r="B105" s="84">
        <v>4</v>
      </c>
      <c r="C105" s="123">
        <v>0.004241045946174443</v>
      </c>
      <c r="D105" s="84" t="s">
        <v>1769</v>
      </c>
      <c r="E105" s="84" t="b">
        <v>0</v>
      </c>
      <c r="F105" s="84" t="b">
        <v>0</v>
      </c>
      <c r="G105" s="84" t="b">
        <v>0</v>
      </c>
    </row>
    <row r="106" spans="1:7" ht="15">
      <c r="A106" s="84" t="s">
        <v>1653</v>
      </c>
      <c r="B106" s="84">
        <v>4</v>
      </c>
      <c r="C106" s="123">
        <v>0.004241045946174443</v>
      </c>
      <c r="D106" s="84" t="s">
        <v>1769</v>
      </c>
      <c r="E106" s="84" t="b">
        <v>0</v>
      </c>
      <c r="F106" s="84" t="b">
        <v>0</v>
      </c>
      <c r="G106" s="84" t="b">
        <v>0</v>
      </c>
    </row>
    <row r="107" spans="1:7" ht="15">
      <c r="A107" s="84" t="s">
        <v>1654</v>
      </c>
      <c r="B107" s="84">
        <v>4</v>
      </c>
      <c r="C107" s="123">
        <v>0.004241045946174443</v>
      </c>
      <c r="D107" s="84" t="s">
        <v>1769</v>
      </c>
      <c r="E107" s="84" t="b">
        <v>0</v>
      </c>
      <c r="F107" s="84" t="b">
        <v>0</v>
      </c>
      <c r="G107" s="84" t="b">
        <v>0</v>
      </c>
    </row>
    <row r="108" spans="1:7" ht="15">
      <c r="A108" s="84" t="s">
        <v>1655</v>
      </c>
      <c r="B108" s="84">
        <v>4</v>
      </c>
      <c r="C108" s="123">
        <v>0.004241045946174443</v>
      </c>
      <c r="D108" s="84" t="s">
        <v>1769</v>
      </c>
      <c r="E108" s="84" t="b">
        <v>0</v>
      </c>
      <c r="F108" s="84" t="b">
        <v>0</v>
      </c>
      <c r="G108" s="84" t="b">
        <v>0</v>
      </c>
    </row>
    <row r="109" spans="1:7" ht="15">
      <c r="A109" s="84" t="s">
        <v>1656</v>
      </c>
      <c r="B109" s="84">
        <v>4</v>
      </c>
      <c r="C109" s="123">
        <v>0.004241045946174443</v>
      </c>
      <c r="D109" s="84" t="s">
        <v>1769</v>
      </c>
      <c r="E109" s="84" t="b">
        <v>1</v>
      </c>
      <c r="F109" s="84" t="b">
        <v>0</v>
      </c>
      <c r="G109" s="84" t="b">
        <v>0</v>
      </c>
    </row>
    <row r="110" spans="1:7" ht="15">
      <c r="A110" s="84" t="s">
        <v>239</v>
      </c>
      <c r="B110" s="84">
        <v>4</v>
      </c>
      <c r="C110" s="123">
        <v>0.004241045946174443</v>
      </c>
      <c r="D110" s="84" t="s">
        <v>1769</v>
      </c>
      <c r="E110" s="84" t="b">
        <v>0</v>
      </c>
      <c r="F110" s="84" t="b">
        <v>0</v>
      </c>
      <c r="G110" s="84" t="b">
        <v>0</v>
      </c>
    </row>
    <row r="111" spans="1:7" ht="15">
      <c r="A111" s="84" t="s">
        <v>216</v>
      </c>
      <c r="B111" s="84">
        <v>4</v>
      </c>
      <c r="C111" s="123">
        <v>0.004574660730175244</v>
      </c>
      <c r="D111" s="84" t="s">
        <v>1769</v>
      </c>
      <c r="E111" s="84" t="b">
        <v>0</v>
      </c>
      <c r="F111" s="84" t="b">
        <v>0</v>
      </c>
      <c r="G111" s="84" t="b">
        <v>0</v>
      </c>
    </row>
    <row r="112" spans="1:7" ht="15">
      <c r="A112" s="84" t="s">
        <v>1657</v>
      </c>
      <c r="B112" s="84">
        <v>4</v>
      </c>
      <c r="C112" s="123">
        <v>0.004241045946174443</v>
      </c>
      <c r="D112" s="84" t="s">
        <v>1769</v>
      </c>
      <c r="E112" s="84" t="b">
        <v>0</v>
      </c>
      <c r="F112" s="84" t="b">
        <v>0</v>
      </c>
      <c r="G112" s="84" t="b">
        <v>0</v>
      </c>
    </row>
    <row r="113" spans="1:7" ht="15">
      <c r="A113" s="84" t="s">
        <v>1658</v>
      </c>
      <c r="B113" s="84">
        <v>4</v>
      </c>
      <c r="C113" s="123">
        <v>0.004241045946174443</v>
      </c>
      <c r="D113" s="84" t="s">
        <v>1769</v>
      </c>
      <c r="E113" s="84" t="b">
        <v>0</v>
      </c>
      <c r="F113" s="84" t="b">
        <v>0</v>
      </c>
      <c r="G113" s="84" t="b">
        <v>0</v>
      </c>
    </row>
    <row r="114" spans="1:7" ht="15">
      <c r="A114" s="84" t="s">
        <v>1659</v>
      </c>
      <c r="B114" s="84">
        <v>4</v>
      </c>
      <c r="C114" s="123">
        <v>0.004241045946174443</v>
      </c>
      <c r="D114" s="84" t="s">
        <v>1769</v>
      </c>
      <c r="E114" s="84" t="b">
        <v>0</v>
      </c>
      <c r="F114" s="84" t="b">
        <v>0</v>
      </c>
      <c r="G114" s="84" t="b">
        <v>0</v>
      </c>
    </row>
    <row r="115" spans="1:7" ht="15">
      <c r="A115" s="84" t="s">
        <v>1660</v>
      </c>
      <c r="B115" s="84">
        <v>3</v>
      </c>
      <c r="C115" s="123">
        <v>0.0034309955476314337</v>
      </c>
      <c r="D115" s="84" t="s">
        <v>1769</v>
      </c>
      <c r="E115" s="84" t="b">
        <v>0</v>
      </c>
      <c r="F115" s="84" t="b">
        <v>0</v>
      </c>
      <c r="G115" s="84" t="b">
        <v>0</v>
      </c>
    </row>
    <row r="116" spans="1:7" ht="15">
      <c r="A116" s="84" t="s">
        <v>253</v>
      </c>
      <c r="B116" s="84">
        <v>3</v>
      </c>
      <c r="C116" s="123">
        <v>0.0034309955476314337</v>
      </c>
      <c r="D116" s="84" t="s">
        <v>1769</v>
      </c>
      <c r="E116" s="84" t="b">
        <v>0</v>
      </c>
      <c r="F116" s="84" t="b">
        <v>0</v>
      </c>
      <c r="G116" s="84" t="b">
        <v>0</v>
      </c>
    </row>
    <row r="117" spans="1:7" ht="15">
      <c r="A117" s="84" t="s">
        <v>1661</v>
      </c>
      <c r="B117" s="84">
        <v>3</v>
      </c>
      <c r="C117" s="123">
        <v>0.0034309955476314337</v>
      </c>
      <c r="D117" s="84" t="s">
        <v>1769</v>
      </c>
      <c r="E117" s="84" t="b">
        <v>0</v>
      </c>
      <c r="F117" s="84" t="b">
        <v>0</v>
      </c>
      <c r="G117" s="84" t="b">
        <v>0</v>
      </c>
    </row>
    <row r="118" spans="1:7" ht="15">
      <c r="A118" s="84" t="s">
        <v>265</v>
      </c>
      <c r="B118" s="84">
        <v>3</v>
      </c>
      <c r="C118" s="123">
        <v>0.0034309955476314337</v>
      </c>
      <c r="D118" s="84" t="s">
        <v>1769</v>
      </c>
      <c r="E118" s="84" t="b">
        <v>0</v>
      </c>
      <c r="F118" s="84" t="b">
        <v>0</v>
      </c>
      <c r="G118" s="84" t="b">
        <v>0</v>
      </c>
    </row>
    <row r="119" spans="1:7" ht="15">
      <c r="A119" s="84" t="s">
        <v>1662</v>
      </c>
      <c r="B119" s="84">
        <v>3</v>
      </c>
      <c r="C119" s="123">
        <v>0.0034309955476314337</v>
      </c>
      <c r="D119" s="84" t="s">
        <v>1769</v>
      </c>
      <c r="E119" s="84" t="b">
        <v>0</v>
      </c>
      <c r="F119" s="84" t="b">
        <v>0</v>
      </c>
      <c r="G119" s="84" t="b">
        <v>0</v>
      </c>
    </row>
    <row r="120" spans="1:7" ht="15">
      <c r="A120" s="84" t="s">
        <v>1663</v>
      </c>
      <c r="B120" s="84">
        <v>3</v>
      </c>
      <c r="C120" s="123">
        <v>0.0034309955476314337</v>
      </c>
      <c r="D120" s="84" t="s">
        <v>1769</v>
      </c>
      <c r="E120" s="84" t="b">
        <v>0</v>
      </c>
      <c r="F120" s="84" t="b">
        <v>0</v>
      </c>
      <c r="G120" s="84" t="b">
        <v>0</v>
      </c>
    </row>
    <row r="121" spans="1:7" ht="15">
      <c r="A121" s="84" t="s">
        <v>1664</v>
      </c>
      <c r="B121" s="84">
        <v>3</v>
      </c>
      <c r="C121" s="123">
        <v>0.0034309955476314337</v>
      </c>
      <c r="D121" s="84" t="s">
        <v>1769</v>
      </c>
      <c r="E121" s="84" t="b">
        <v>0</v>
      </c>
      <c r="F121" s="84" t="b">
        <v>0</v>
      </c>
      <c r="G121" s="84" t="b">
        <v>0</v>
      </c>
    </row>
    <row r="122" spans="1:7" ht="15">
      <c r="A122" s="84" t="s">
        <v>1665</v>
      </c>
      <c r="B122" s="84">
        <v>3</v>
      </c>
      <c r="C122" s="123">
        <v>0.0034309955476314337</v>
      </c>
      <c r="D122" s="84" t="s">
        <v>1769</v>
      </c>
      <c r="E122" s="84" t="b">
        <v>1</v>
      </c>
      <c r="F122" s="84" t="b">
        <v>0</v>
      </c>
      <c r="G122" s="84" t="b">
        <v>0</v>
      </c>
    </row>
    <row r="123" spans="1:7" ht="15">
      <c r="A123" s="84" t="s">
        <v>1666</v>
      </c>
      <c r="B123" s="84">
        <v>3</v>
      </c>
      <c r="C123" s="123">
        <v>0.0034309955476314337</v>
      </c>
      <c r="D123" s="84" t="s">
        <v>1769</v>
      </c>
      <c r="E123" s="84" t="b">
        <v>0</v>
      </c>
      <c r="F123" s="84" t="b">
        <v>0</v>
      </c>
      <c r="G123" s="84" t="b">
        <v>0</v>
      </c>
    </row>
    <row r="124" spans="1:7" ht="15">
      <c r="A124" s="84" t="s">
        <v>1667</v>
      </c>
      <c r="B124" s="84">
        <v>3</v>
      </c>
      <c r="C124" s="123">
        <v>0.0034309955476314337</v>
      </c>
      <c r="D124" s="84" t="s">
        <v>1769</v>
      </c>
      <c r="E124" s="84" t="b">
        <v>1</v>
      </c>
      <c r="F124" s="84" t="b">
        <v>0</v>
      </c>
      <c r="G124" s="84" t="b">
        <v>0</v>
      </c>
    </row>
    <row r="125" spans="1:7" ht="15">
      <c r="A125" s="84" t="s">
        <v>1668</v>
      </c>
      <c r="B125" s="84">
        <v>3</v>
      </c>
      <c r="C125" s="123">
        <v>0.0034309955476314337</v>
      </c>
      <c r="D125" s="84" t="s">
        <v>1769</v>
      </c>
      <c r="E125" s="84" t="b">
        <v>0</v>
      </c>
      <c r="F125" s="84" t="b">
        <v>0</v>
      </c>
      <c r="G125" s="84" t="b">
        <v>0</v>
      </c>
    </row>
    <row r="126" spans="1:7" ht="15">
      <c r="A126" s="84" t="s">
        <v>1669</v>
      </c>
      <c r="B126" s="84">
        <v>3</v>
      </c>
      <c r="C126" s="123">
        <v>0.0034309955476314337</v>
      </c>
      <c r="D126" s="84" t="s">
        <v>1769</v>
      </c>
      <c r="E126" s="84" t="b">
        <v>1</v>
      </c>
      <c r="F126" s="84" t="b">
        <v>0</v>
      </c>
      <c r="G126" s="84" t="b">
        <v>0</v>
      </c>
    </row>
    <row r="127" spans="1:7" ht="15">
      <c r="A127" s="84" t="s">
        <v>1670</v>
      </c>
      <c r="B127" s="84">
        <v>3</v>
      </c>
      <c r="C127" s="123">
        <v>0.0034309955476314337</v>
      </c>
      <c r="D127" s="84" t="s">
        <v>1769</v>
      </c>
      <c r="E127" s="84" t="b">
        <v>0</v>
      </c>
      <c r="F127" s="84" t="b">
        <v>0</v>
      </c>
      <c r="G127" s="84" t="b">
        <v>0</v>
      </c>
    </row>
    <row r="128" spans="1:7" ht="15">
      <c r="A128" s="84" t="s">
        <v>1671</v>
      </c>
      <c r="B128" s="84">
        <v>3</v>
      </c>
      <c r="C128" s="123">
        <v>0.0034309955476314337</v>
      </c>
      <c r="D128" s="84" t="s">
        <v>1769</v>
      </c>
      <c r="E128" s="84" t="b">
        <v>0</v>
      </c>
      <c r="F128" s="84" t="b">
        <v>0</v>
      </c>
      <c r="G128" s="84" t="b">
        <v>0</v>
      </c>
    </row>
    <row r="129" spans="1:7" ht="15">
      <c r="A129" s="84" t="s">
        <v>260</v>
      </c>
      <c r="B129" s="84">
        <v>3</v>
      </c>
      <c r="C129" s="123">
        <v>0.0034309955476314337</v>
      </c>
      <c r="D129" s="84" t="s">
        <v>1769</v>
      </c>
      <c r="E129" s="84" t="b">
        <v>0</v>
      </c>
      <c r="F129" s="84" t="b">
        <v>0</v>
      </c>
      <c r="G129" s="84" t="b">
        <v>0</v>
      </c>
    </row>
    <row r="130" spans="1:7" ht="15">
      <c r="A130" s="84" t="s">
        <v>1672</v>
      </c>
      <c r="B130" s="84">
        <v>3</v>
      </c>
      <c r="C130" s="123">
        <v>0.0034309955476314337</v>
      </c>
      <c r="D130" s="84" t="s">
        <v>1769</v>
      </c>
      <c r="E130" s="84" t="b">
        <v>0</v>
      </c>
      <c r="F130" s="84" t="b">
        <v>0</v>
      </c>
      <c r="G130" s="84" t="b">
        <v>0</v>
      </c>
    </row>
    <row r="131" spans="1:7" ht="15">
      <c r="A131" s="84" t="s">
        <v>1673</v>
      </c>
      <c r="B131" s="84">
        <v>3</v>
      </c>
      <c r="C131" s="123">
        <v>0.0034309955476314337</v>
      </c>
      <c r="D131" s="84" t="s">
        <v>1769</v>
      </c>
      <c r="E131" s="84" t="b">
        <v>0</v>
      </c>
      <c r="F131" s="84" t="b">
        <v>0</v>
      </c>
      <c r="G131" s="84" t="b">
        <v>0</v>
      </c>
    </row>
    <row r="132" spans="1:7" ht="15">
      <c r="A132" s="84" t="s">
        <v>1674</v>
      </c>
      <c r="B132" s="84">
        <v>3</v>
      </c>
      <c r="C132" s="123">
        <v>0.0034309955476314337</v>
      </c>
      <c r="D132" s="84" t="s">
        <v>1769</v>
      </c>
      <c r="E132" s="84" t="b">
        <v>1</v>
      </c>
      <c r="F132" s="84" t="b">
        <v>0</v>
      </c>
      <c r="G132" s="84" t="b">
        <v>0</v>
      </c>
    </row>
    <row r="133" spans="1:7" ht="15">
      <c r="A133" s="84" t="s">
        <v>1675</v>
      </c>
      <c r="B133" s="84">
        <v>3</v>
      </c>
      <c r="C133" s="123">
        <v>0.0034309955476314337</v>
      </c>
      <c r="D133" s="84" t="s">
        <v>1769</v>
      </c>
      <c r="E133" s="84" t="b">
        <v>0</v>
      </c>
      <c r="F133" s="84" t="b">
        <v>0</v>
      </c>
      <c r="G133" s="84" t="b">
        <v>0</v>
      </c>
    </row>
    <row r="134" spans="1:7" ht="15">
      <c r="A134" s="84" t="s">
        <v>1676</v>
      </c>
      <c r="B134" s="84">
        <v>3</v>
      </c>
      <c r="C134" s="123">
        <v>0.0034309955476314337</v>
      </c>
      <c r="D134" s="84" t="s">
        <v>1769</v>
      </c>
      <c r="E134" s="84" t="b">
        <v>0</v>
      </c>
      <c r="F134" s="84" t="b">
        <v>0</v>
      </c>
      <c r="G134" s="84" t="b">
        <v>0</v>
      </c>
    </row>
    <row r="135" spans="1:7" ht="15">
      <c r="A135" s="84" t="s">
        <v>1677</v>
      </c>
      <c r="B135" s="84">
        <v>3</v>
      </c>
      <c r="C135" s="123">
        <v>0.0034309955476314337</v>
      </c>
      <c r="D135" s="84" t="s">
        <v>1769</v>
      </c>
      <c r="E135" s="84" t="b">
        <v>0</v>
      </c>
      <c r="F135" s="84" t="b">
        <v>1</v>
      </c>
      <c r="G135" s="84" t="b">
        <v>0</v>
      </c>
    </row>
    <row r="136" spans="1:7" ht="15">
      <c r="A136" s="84" t="s">
        <v>1678</v>
      </c>
      <c r="B136" s="84">
        <v>3</v>
      </c>
      <c r="C136" s="123">
        <v>0.0034309955476314337</v>
      </c>
      <c r="D136" s="84" t="s">
        <v>1769</v>
      </c>
      <c r="E136" s="84" t="b">
        <v>0</v>
      </c>
      <c r="F136" s="84" t="b">
        <v>0</v>
      </c>
      <c r="G136" s="84" t="b">
        <v>0</v>
      </c>
    </row>
    <row r="137" spans="1:7" ht="15">
      <c r="A137" s="84" t="s">
        <v>1679</v>
      </c>
      <c r="B137" s="84">
        <v>3</v>
      </c>
      <c r="C137" s="123">
        <v>0.0034309955476314337</v>
      </c>
      <c r="D137" s="84" t="s">
        <v>1769</v>
      </c>
      <c r="E137" s="84" t="b">
        <v>0</v>
      </c>
      <c r="F137" s="84" t="b">
        <v>0</v>
      </c>
      <c r="G137" s="84" t="b">
        <v>0</v>
      </c>
    </row>
    <row r="138" spans="1:7" ht="15">
      <c r="A138" s="84" t="s">
        <v>1680</v>
      </c>
      <c r="B138" s="84">
        <v>3</v>
      </c>
      <c r="C138" s="123">
        <v>0.0034309955476314337</v>
      </c>
      <c r="D138" s="84" t="s">
        <v>1769</v>
      </c>
      <c r="E138" s="84" t="b">
        <v>0</v>
      </c>
      <c r="F138" s="84" t="b">
        <v>0</v>
      </c>
      <c r="G138" s="84" t="b">
        <v>0</v>
      </c>
    </row>
    <row r="139" spans="1:7" ht="15">
      <c r="A139" s="84" t="s">
        <v>1681</v>
      </c>
      <c r="B139" s="84">
        <v>3</v>
      </c>
      <c r="C139" s="123">
        <v>0.0034309955476314337</v>
      </c>
      <c r="D139" s="84" t="s">
        <v>1769</v>
      </c>
      <c r="E139" s="84" t="b">
        <v>0</v>
      </c>
      <c r="F139" s="84" t="b">
        <v>0</v>
      </c>
      <c r="G139" s="84" t="b">
        <v>0</v>
      </c>
    </row>
    <row r="140" spans="1:7" ht="15">
      <c r="A140" s="84" t="s">
        <v>1682</v>
      </c>
      <c r="B140" s="84">
        <v>3</v>
      </c>
      <c r="C140" s="123">
        <v>0.0034309955476314337</v>
      </c>
      <c r="D140" s="84" t="s">
        <v>1769</v>
      </c>
      <c r="E140" s="84" t="b">
        <v>0</v>
      </c>
      <c r="F140" s="84" t="b">
        <v>0</v>
      </c>
      <c r="G140" s="84" t="b">
        <v>0</v>
      </c>
    </row>
    <row r="141" spans="1:7" ht="15">
      <c r="A141" s="84" t="s">
        <v>1683</v>
      </c>
      <c r="B141" s="84">
        <v>3</v>
      </c>
      <c r="C141" s="123">
        <v>0.0034309955476314337</v>
      </c>
      <c r="D141" s="84" t="s">
        <v>1769</v>
      </c>
      <c r="E141" s="84" t="b">
        <v>0</v>
      </c>
      <c r="F141" s="84" t="b">
        <v>0</v>
      </c>
      <c r="G141" s="84" t="b">
        <v>0</v>
      </c>
    </row>
    <row r="142" spans="1:7" ht="15">
      <c r="A142" s="84" t="s">
        <v>1684</v>
      </c>
      <c r="B142" s="84">
        <v>3</v>
      </c>
      <c r="C142" s="123">
        <v>0.0034309955476314337</v>
      </c>
      <c r="D142" s="84" t="s">
        <v>1769</v>
      </c>
      <c r="E142" s="84" t="b">
        <v>0</v>
      </c>
      <c r="F142" s="84" t="b">
        <v>0</v>
      </c>
      <c r="G142" s="84" t="b">
        <v>0</v>
      </c>
    </row>
    <row r="143" spans="1:7" ht="15">
      <c r="A143" s="84" t="s">
        <v>1685</v>
      </c>
      <c r="B143" s="84">
        <v>3</v>
      </c>
      <c r="C143" s="123">
        <v>0.0034309955476314337</v>
      </c>
      <c r="D143" s="84" t="s">
        <v>1769</v>
      </c>
      <c r="E143" s="84" t="b">
        <v>0</v>
      </c>
      <c r="F143" s="84" t="b">
        <v>0</v>
      </c>
      <c r="G143" s="84" t="b">
        <v>0</v>
      </c>
    </row>
    <row r="144" spans="1:7" ht="15">
      <c r="A144" s="84" t="s">
        <v>1686</v>
      </c>
      <c r="B144" s="84">
        <v>3</v>
      </c>
      <c r="C144" s="123">
        <v>0.0034309955476314337</v>
      </c>
      <c r="D144" s="84" t="s">
        <v>1769</v>
      </c>
      <c r="E144" s="84" t="b">
        <v>0</v>
      </c>
      <c r="F144" s="84" t="b">
        <v>0</v>
      </c>
      <c r="G144" s="84" t="b">
        <v>0</v>
      </c>
    </row>
    <row r="145" spans="1:7" ht="15">
      <c r="A145" s="84" t="s">
        <v>1687</v>
      </c>
      <c r="B145" s="84">
        <v>3</v>
      </c>
      <c r="C145" s="123">
        <v>0.0034309955476314337</v>
      </c>
      <c r="D145" s="84" t="s">
        <v>1769</v>
      </c>
      <c r="E145" s="84" t="b">
        <v>0</v>
      </c>
      <c r="F145" s="84" t="b">
        <v>0</v>
      </c>
      <c r="G145" s="84" t="b">
        <v>0</v>
      </c>
    </row>
    <row r="146" spans="1:7" ht="15">
      <c r="A146" s="84" t="s">
        <v>1688</v>
      </c>
      <c r="B146" s="84">
        <v>3</v>
      </c>
      <c r="C146" s="123">
        <v>0.0034309955476314337</v>
      </c>
      <c r="D146" s="84" t="s">
        <v>1769</v>
      </c>
      <c r="E146" s="84" t="b">
        <v>0</v>
      </c>
      <c r="F146" s="84" t="b">
        <v>0</v>
      </c>
      <c r="G146" s="84" t="b">
        <v>0</v>
      </c>
    </row>
    <row r="147" spans="1:7" ht="15">
      <c r="A147" s="84" t="s">
        <v>1689</v>
      </c>
      <c r="B147" s="84">
        <v>3</v>
      </c>
      <c r="C147" s="123">
        <v>0.0034309955476314337</v>
      </c>
      <c r="D147" s="84" t="s">
        <v>1769</v>
      </c>
      <c r="E147" s="84" t="b">
        <v>0</v>
      </c>
      <c r="F147" s="84" t="b">
        <v>0</v>
      </c>
      <c r="G147" s="84" t="b">
        <v>0</v>
      </c>
    </row>
    <row r="148" spans="1:7" ht="15">
      <c r="A148" s="84" t="s">
        <v>1690</v>
      </c>
      <c r="B148" s="84">
        <v>3</v>
      </c>
      <c r="C148" s="123">
        <v>0.0034309955476314337</v>
      </c>
      <c r="D148" s="84" t="s">
        <v>1769</v>
      </c>
      <c r="E148" s="84" t="b">
        <v>0</v>
      </c>
      <c r="F148" s="84" t="b">
        <v>0</v>
      </c>
      <c r="G148" s="84" t="b">
        <v>0</v>
      </c>
    </row>
    <row r="149" spans="1:7" ht="15">
      <c r="A149" s="84" t="s">
        <v>1691</v>
      </c>
      <c r="B149" s="84">
        <v>3</v>
      </c>
      <c r="C149" s="123">
        <v>0.0034309955476314337</v>
      </c>
      <c r="D149" s="84" t="s">
        <v>1769</v>
      </c>
      <c r="E149" s="84" t="b">
        <v>0</v>
      </c>
      <c r="F149" s="84" t="b">
        <v>0</v>
      </c>
      <c r="G149" s="84" t="b">
        <v>0</v>
      </c>
    </row>
    <row r="150" spans="1:7" ht="15">
      <c r="A150" s="84" t="s">
        <v>1692</v>
      </c>
      <c r="B150" s="84">
        <v>3</v>
      </c>
      <c r="C150" s="123">
        <v>0.0034309955476314337</v>
      </c>
      <c r="D150" s="84" t="s">
        <v>1769</v>
      </c>
      <c r="E150" s="84" t="b">
        <v>0</v>
      </c>
      <c r="F150" s="84" t="b">
        <v>0</v>
      </c>
      <c r="G150" s="84" t="b">
        <v>0</v>
      </c>
    </row>
    <row r="151" spans="1:7" ht="15">
      <c r="A151" s="84" t="s">
        <v>247</v>
      </c>
      <c r="B151" s="84">
        <v>3</v>
      </c>
      <c r="C151" s="123">
        <v>0.0034309955476314337</v>
      </c>
      <c r="D151" s="84" t="s">
        <v>1769</v>
      </c>
      <c r="E151" s="84" t="b">
        <v>0</v>
      </c>
      <c r="F151" s="84" t="b">
        <v>0</v>
      </c>
      <c r="G151" s="84" t="b">
        <v>0</v>
      </c>
    </row>
    <row r="152" spans="1:7" ht="15">
      <c r="A152" s="84" t="s">
        <v>1693</v>
      </c>
      <c r="B152" s="84">
        <v>3</v>
      </c>
      <c r="C152" s="123">
        <v>0.0034309955476314337</v>
      </c>
      <c r="D152" s="84" t="s">
        <v>1769</v>
      </c>
      <c r="E152" s="84" t="b">
        <v>0</v>
      </c>
      <c r="F152" s="84" t="b">
        <v>0</v>
      </c>
      <c r="G152" s="84" t="b">
        <v>0</v>
      </c>
    </row>
    <row r="153" spans="1:7" ht="15">
      <c r="A153" s="84" t="s">
        <v>1694</v>
      </c>
      <c r="B153" s="84">
        <v>3</v>
      </c>
      <c r="C153" s="123">
        <v>0.0034309955476314337</v>
      </c>
      <c r="D153" s="84" t="s">
        <v>1769</v>
      </c>
      <c r="E153" s="84" t="b">
        <v>1</v>
      </c>
      <c r="F153" s="84" t="b">
        <v>0</v>
      </c>
      <c r="G153" s="84" t="b">
        <v>0</v>
      </c>
    </row>
    <row r="154" spans="1:7" ht="15">
      <c r="A154" s="84" t="s">
        <v>1330</v>
      </c>
      <c r="B154" s="84">
        <v>3</v>
      </c>
      <c r="C154" s="123">
        <v>0.0034309955476314337</v>
      </c>
      <c r="D154" s="84" t="s">
        <v>1769</v>
      </c>
      <c r="E154" s="84" t="b">
        <v>0</v>
      </c>
      <c r="F154" s="84" t="b">
        <v>0</v>
      </c>
      <c r="G154" s="84" t="b">
        <v>0</v>
      </c>
    </row>
    <row r="155" spans="1:7" ht="15">
      <c r="A155" s="84" t="s">
        <v>1695</v>
      </c>
      <c r="B155" s="84">
        <v>3</v>
      </c>
      <c r="C155" s="123">
        <v>0.0034309955476314337</v>
      </c>
      <c r="D155" s="84" t="s">
        <v>1769</v>
      </c>
      <c r="E155" s="84" t="b">
        <v>1</v>
      </c>
      <c r="F155" s="84" t="b">
        <v>0</v>
      </c>
      <c r="G155" s="84" t="b">
        <v>0</v>
      </c>
    </row>
    <row r="156" spans="1:7" ht="15">
      <c r="A156" s="84" t="s">
        <v>1696</v>
      </c>
      <c r="B156" s="84">
        <v>3</v>
      </c>
      <c r="C156" s="123">
        <v>0.0034309955476314337</v>
      </c>
      <c r="D156" s="84" t="s">
        <v>1769</v>
      </c>
      <c r="E156" s="84" t="b">
        <v>0</v>
      </c>
      <c r="F156" s="84" t="b">
        <v>0</v>
      </c>
      <c r="G156" s="84" t="b">
        <v>0</v>
      </c>
    </row>
    <row r="157" spans="1:7" ht="15">
      <c r="A157" s="84" t="s">
        <v>1697</v>
      </c>
      <c r="B157" s="84">
        <v>3</v>
      </c>
      <c r="C157" s="123">
        <v>0.0034309955476314337</v>
      </c>
      <c r="D157" s="84" t="s">
        <v>1769</v>
      </c>
      <c r="E157" s="84" t="b">
        <v>0</v>
      </c>
      <c r="F157" s="84" t="b">
        <v>0</v>
      </c>
      <c r="G157" s="84" t="b">
        <v>0</v>
      </c>
    </row>
    <row r="158" spans="1:7" ht="15">
      <c r="A158" s="84" t="s">
        <v>1698</v>
      </c>
      <c r="B158" s="84">
        <v>3</v>
      </c>
      <c r="C158" s="123">
        <v>0.0034309955476314337</v>
      </c>
      <c r="D158" s="84" t="s">
        <v>1769</v>
      </c>
      <c r="E158" s="84" t="b">
        <v>0</v>
      </c>
      <c r="F158" s="84" t="b">
        <v>0</v>
      </c>
      <c r="G158" s="84" t="b">
        <v>0</v>
      </c>
    </row>
    <row r="159" spans="1:7" ht="15">
      <c r="A159" s="84" t="s">
        <v>1699</v>
      </c>
      <c r="B159" s="84">
        <v>3</v>
      </c>
      <c r="C159" s="123">
        <v>0.0034309955476314337</v>
      </c>
      <c r="D159" s="84" t="s">
        <v>1769</v>
      </c>
      <c r="E159" s="84" t="b">
        <v>1</v>
      </c>
      <c r="F159" s="84" t="b">
        <v>0</v>
      </c>
      <c r="G159" s="84" t="b">
        <v>0</v>
      </c>
    </row>
    <row r="160" spans="1:7" ht="15">
      <c r="A160" s="84" t="s">
        <v>1700</v>
      </c>
      <c r="B160" s="84">
        <v>3</v>
      </c>
      <c r="C160" s="123">
        <v>0.0034309955476314337</v>
      </c>
      <c r="D160" s="84" t="s">
        <v>1769</v>
      </c>
      <c r="E160" s="84" t="b">
        <v>0</v>
      </c>
      <c r="F160" s="84" t="b">
        <v>0</v>
      </c>
      <c r="G160" s="84" t="b">
        <v>0</v>
      </c>
    </row>
    <row r="161" spans="1:7" ht="15">
      <c r="A161" s="84" t="s">
        <v>1701</v>
      </c>
      <c r="B161" s="84">
        <v>3</v>
      </c>
      <c r="C161" s="123">
        <v>0.0034309955476314337</v>
      </c>
      <c r="D161" s="84" t="s">
        <v>1769</v>
      </c>
      <c r="E161" s="84" t="b">
        <v>0</v>
      </c>
      <c r="F161" s="84" t="b">
        <v>0</v>
      </c>
      <c r="G161" s="84" t="b">
        <v>0</v>
      </c>
    </row>
    <row r="162" spans="1:7" ht="15">
      <c r="A162" s="84" t="s">
        <v>1702</v>
      </c>
      <c r="B162" s="84">
        <v>3</v>
      </c>
      <c r="C162" s="123">
        <v>0.0034309955476314337</v>
      </c>
      <c r="D162" s="84" t="s">
        <v>1769</v>
      </c>
      <c r="E162" s="84" t="b">
        <v>0</v>
      </c>
      <c r="F162" s="84" t="b">
        <v>0</v>
      </c>
      <c r="G162" s="84" t="b">
        <v>0</v>
      </c>
    </row>
    <row r="163" spans="1:7" ht="15">
      <c r="A163" s="84" t="s">
        <v>1703</v>
      </c>
      <c r="B163" s="84">
        <v>3</v>
      </c>
      <c r="C163" s="123">
        <v>0.0034309955476314337</v>
      </c>
      <c r="D163" s="84" t="s">
        <v>1769</v>
      </c>
      <c r="E163" s="84" t="b">
        <v>0</v>
      </c>
      <c r="F163" s="84" t="b">
        <v>0</v>
      </c>
      <c r="G163" s="84" t="b">
        <v>0</v>
      </c>
    </row>
    <row r="164" spans="1:7" ht="15">
      <c r="A164" s="84" t="s">
        <v>1704</v>
      </c>
      <c r="B164" s="84">
        <v>3</v>
      </c>
      <c r="C164" s="123">
        <v>0.0034309955476314337</v>
      </c>
      <c r="D164" s="84" t="s">
        <v>1769</v>
      </c>
      <c r="E164" s="84" t="b">
        <v>0</v>
      </c>
      <c r="F164" s="84" t="b">
        <v>0</v>
      </c>
      <c r="G164" s="84" t="b">
        <v>0</v>
      </c>
    </row>
    <row r="165" spans="1:7" ht="15">
      <c r="A165" s="84" t="s">
        <v>1705</v>
      </c>
      <c r="B165" s="84">
        <v>3</v>
      </c>
      <c r="C165" s="123">
        <v>0.0034309955476314337</v>
      </c>
      <c r="D165" s="84" t="s">
        <v>1769</v>
      </c>
      <c r="E165" s="84" t="b">
        <v>1</v>
      </c>
      <c r="F165" s="84" t="b">
        <v>0</v>
      </c>
      <c r="G165" s="84" t="b">
        <v>0</v>
      </c>
    </row>
    <row r="166" spans="1:7" ht="15">
      <c r="A166" s="84" t="s">
        <v>1706</v>
      </c>
      <c r="B166" s="84">
        <v>3</v>
      </c>
      <c r="C166" s="123">
        <v>0.0034309955476314337</v>
      </c>
      <c r="D166" s="84" t="s">
        <v>1769</v>
      </c>
      <c r="E166" s="84" t="b">
        <v>1</v>
      </c>
      <c r="F166" s="84" t="b">
        <v>0</v>
      </c>
      <c r="G166" s="84" t="b">
        <v>0</v>
      </c>
    </row>
    <row r="167" spans="1:7" ht="15">
      <c r="A167" s="84" t="s">
        <v>1707</v>
      </c>
      <c r="B167" s="84">
        <v>3</v>
      </c>
      <c r="C167" s="123">
        <v>0.0034309955476314337</v>
      </c>
      <c r="D167" s="84" t="s">
        <v>1769</v>
      </c>
      <c r="E167" s="84" t="b">
        <v>0</v>
      </c>
      <c r="F167" s="84" t="b">
        <v>0</v>
      </c>
      <c r="G167" s="84" t="b">
        <v>0</v>
      </c>
    </row>
    <row r="168" spans="1:7" ht="15">
      <c r="A168" s="84" t="s">
        <v>1708</v>
      </c>
      <c r="B168" s="84">
        <v>2</v>
      </c>
      <c r="C168" s="123">
        <v>0.0025224321795811887</v>
      </c>
      <c r="D168" s="84" t="s">
        <v>1769</v>
      </c>
      <c r="E168" s="84" t="b">
        <v>0</v>
      </c>
      <c r="F168" s="84" t="b">
        <v>0</v>
      </c>
      <c r="G168" s="84" t="b">
        <v>0</v>
      </c>
    </row>
    <row r="169" spans="1:7" ht="15">
      <c r="A169" s="84" t="s">
        <v>1709</v>
      </c>
      <c r="B169" s="84">
        <v>2</v>
      </c>
      <c r="C169" s="123">
        <v>0.0025224321795811887</v>
      </c>
      <c r="D169" s="84" t="s">
        <v>1769</v>
      </c>
      <c r="E169" s="84" t="b">
        <v>0</v>
      </c>
      <c r="F169" s="84" t="b">
        <v>0</v>
      </c>
      <c r="G169" s="84" t="b">
        <v>0</v>
      </c>
    </row>
    <row r="170" spans="1:7" ht="15">
      <c r="A170" s="84" t="s">
        <v>1710</v>
      </c>
      <c r="B170" s="84">
        <v>2</v>
      </c>
      <c r="C170" s="123">
        <v>0.0025224321795811887</v>
      </c>
      <c r="D170" s="84" t="s">
        <v>1769</v>
      </c>
      <c r="E170" s="84" t="b">
        <v>0</v>
      </c>
      <c r="F170" s="84" t="b">
        <v>0</v>
      </c>
      <c r="G170" s="84" t="b">
        <v>0</v>
      </c>
    </row>
    <row r="171" spans="1:7" ht="15">
      <c r="A171" s="84" t="s">
        <v>251</v>
      </c>
      <c r="B171" s="84">
        <v>2</v>
      </c>
      <c r="C171" s="123">
        <v>0.0025224321795811887</v>
      </c>
      <c r="D171" s="84" t="s">
        <v>1769</v>
      </c>
      <c r="E171" s="84" t="b">
        <v>0</v>
      </c>
      <c r="F171" s="84" t="b">
        <v>0</v>
      </c>
      <c r="G171" s="84" t="b">
        <v>0</v>
      </c>
    </row>
    <row r="172" spans="1:7" ht="15">
      <c r="A172" s="84" t="s">
        <v>1329</v>
      </c>
      <c r="B172" s="84">
        <v>2</v>
      </c>
      <c r="C172" s="123">
        <v>0.0025224321795811887</v>
      </c>
      <c r="D172" s="84" t="s">
        <v>1769</v>
      </c>
      <c r="E172" s="84" t="b">
        <v>0</v>
      </c>
      <c r="F172" s="84" t="b">
        <v>0</v>
      </c>
      <c r="G172" s="84" t="b">
        <v>0</v>
      </c>
    </row>
    <row r="173" spans="1:7" ht="15">
      <c r="A173" s="84" t="s">
        <v>1711</v>
      </c>
      <c r="B173" s="84">
        <v>2</v>
      </c>
      <c r="C173" s="123">
        <v>0.0025224321795811887</v>
      </c>
      <c r="D173" s="84" t="s">
        <v>1769</v>
      </c>
      <c r="E173" s="84" t="b">
        <v>0</v>
      </c>
      <c r="F173" s="84" t="b">
        <v>0</v>
      </c>
      <c r="G173" s="84" t="b">
        <v>0</v>
      </c>
    </row>
    <row r="174" spans="1:7" ht="15">
      <c r="A174" s="84" t="s">
        <v>1712</v>
      </c>
      <c r="B174" s="84">
        <v>2</v>
      </c>
      <c r="C174" s="123">
        <v>0.0025224321795811887</v>
      </c>
      <c r="D174" s="84" t="s">
        <v>1769</v>
      </c>
      <c r="E174" s="84" t="b">
        <v>0</v>
      </c>
      <c r="F174" s="84" t="b">
        <v>0</v>
      </c>
      <c r="G174" s="84" t="b">
        <v>0</v>
      </c>
    </row>
    <row r="175" spans="1:7" ht="15">
      <c r="A175" s="84" t="s">
        <v>1713</v>
      </c>
      <c r="B175" s="84">
        <v>2</v>
      </c>
      <c r="C175" s="123">
        <v>0.0025224321795811887</v>
      </c>
      <c r="D175" s="84" t="s">
        <v>1769</v>
      </c>
      <c r="E175" s="84" t="b">
        <v>0</v>
      </c>
      <c r="F175" s="84" t="b">
        <v>0</v>
      </c>
      <c r="G175" s="84" t="b">
        <v>0</v>
      </c>
    </row>
    <row r="176" spans="1:7" ht="15">
      <c r="A176" s="84" t="s">
        <v>1714</v>
      </c>
      <c r="B176" s="84">
        <v>2</v>
      </c>
      <c r="C176" s="123">
        <v>0.0025224321795811887</v>
      </c>
      <c r="D176" s="84" t="s">
        <v>1769</v>
      </c>
      <c r="E176" s="84" t="b">
        <v>0</v>
      </c>
      <c r="F176" s="84" t="b">
        <v>0</v>
      </c>
      <c r="G176" s="84" t="b">
        <v>0</v>
      </c>
    </row>
    <row r="177" spans="1:7" ht="15">
      <c r="A177" s="84" t="s">
        <v>1715</v>
      </c>
      <c r="B177" s="84">
        <v>2</v>
      </c>
      <c r="C177" s="123">
        <v>0.0025224321795811887</v>
      </c>
      <c r="D177" s="84" t="s">
        <v>1769</v>
      </c>
      <c r="E177" s="84" t="b">
        <v>0</v>
      </c>
      <c r="F177" s="84" t="b">
        <v>0</v>
      </c>
      <c r="G177" s="84" t="b">
        <v>0</v>
      </c>
    </row>
    <row r="178" spans="1:7" ht="15">
      <c r="A178" s="84" t="s">
        <v>264</v>
      </c>
      <c r="B178" s="84">
        <v>2</v>
      </c>
      <c r="C178" s="123">
        <v>0.0025224321795811887</v>
      </c>
      <c r="D178" s="84" t="s">
        <v>1769</v>
      </c>
      <c r="E178" s="84" t="b">
        <v>0</v>
      </c>
      <c r="F178" s="84" t="b">
        <v>0</v>
      </c>
      <c r="G178" s="84" t="b">
        <v>0</v>
      </c>
    </row>
    <row r="179" spans="1:7" ht="15">
      <c r="A179" s="84" t="s">
        <v>1716</v>
      </c>
      <c r="B179" s="84">
        <v>2</v>
      </c>
      <c r="C179" s="123">
        <v>0.0025224321795811887</v>
      </c>
      <c r="D179" s="84" t="s">
        <v>1769</v>
      </c>
      <c r="E179" s="84" t="b">
        <v>0</v>
      </c>
      <c r="F179" s="84" t="b">
        <v>0</v>
      </c>
      <c r="G179" s="84" t="b">
        <v>0</v>
      </c>
    </row>
    <row r="180" spans="1:7" ht="15">
      <c r="A180" s="84" t="s">
        <v>1717</v>
      </c>
      <c r="B180" s="84">
        <v>2</v>
      </c>
      <c r="C180" s="123">
        <v>0.0025224321795811887</v>
      </c>
      <c r="D180" s="84" t="s">
        <v>1769</v>
      </c>
      <c r="E180" s="84" t="b">
        <v>0</v>
      </c>
      <c r="F180" s="84" t="b">
        <v>0</v>
      </c>
      <c r="G180" s="84" t="b">
        <v>0</v>
      </c>
    </row>
    <row r="181" spans="1:7" ht="15">
      <c r="A181" s="84" t="s">
        <v>1718</v>
      </c>
      <c r="B181" s="84">
        <v>2</v>
      </c>
      <c r="C181" s="123">
        <v>0.0025224321795811887</v>
      </c>
      <c r="D181" s="84" t="s">
        <v>1769</v>
      </c>
      <c r="E181" s="84" t="b">
        <v>0</v>
      </c>
      <c r="F181" s="84" t="b">
        <v>0</v>
      </c>
      <c r="G181" s="84" t="b">
        <v>0</v>
      </c>
    </row>
    <row r="182" spans="1:7" ht="15">
      <c r="A182" s="84" t="s">
        <v>1719</v>
      </c>
      <c r="B182" s="84">
        <v>2</v>
      </c>
      <c r="C182" s="123">
        <v>0.0025224321795811887</v>
      </c>
      <c r="D182" s="84" t="s">
        <v>1769</v>
      </c>
      <c r="E182" s="84" t="b">
        <v>0</v>
      </c>
      <c r="F182" s="84" t="b">
        <v>0</v>
      </c>
      <c r="G182" s="84" t="b">
        <v>0</v>
      </c>
    </row>
    <row r="183" spans="1:7" ht="15">
      <c r="A183" s="84" t="s">
        <v>263</v>
      </c>
      <c r="B183" s="84">
        <v>2</v>
      </c>
      <c r="C183" s="123">
        <v>0.0025224321795811887</v>
      </c>
      <c r="D183" s="84" t="s">
        <v>1769</v>
      </c>
      <c r="E183" s="84" t="b">
        <v>0</v>
      </c>
      <c r="F183" s="84" t="b">
        <v>0</v>
      </c>
      <c r="G183" s="84" t="b">
        <v>0</v>
      </c>
    </row>
    <row r="184" spans="1:7" ht="15">
      <c r="A184" s="84" t="s">
        <v>262</v>
      </c>
      <c r="B184" s="84">
        <v>2</v>
      </c>
      <c r="C184" s="123">
        <v>0.0025224321795811887</v>
      </c>
      <c r="D184" s="84" t="s">
        <v>1769</v>
      </c>
      <c r="E184" s="84" t="b">
        <v>0</v>
      </c>
      <c r="F184" s="84" t="b">
        <v>0</v>
      </c>
      <c r="G184" s="84" t="b">
        <v>0</v>
      </c>
    </row>
    <row r="185" spans="1:7" ht="15">
      <c r="A185" s="84" t="s">
        <v>1720</v>
      </c>
      <c r="B185" s="84">
        <v>2</v>
      </c>
      <c r="C185" s="123">
        <v>0.0025224321795811887</v>
      </c>
      <c r="D185" s="84" t="s">
        <v>1769</v>
      </c>
      <c r="E185" s="84" t="b">
        <v>0</v>
      </c>
      <c r="F185" s="84" t="b">
        <v>0</v>
      </c>
      <c r="G185" s="84" t="b">
        <v>0</v>
      </c>
    </row>
    <row r="186" spans="1:7" ht="15">
      <c r="A186" s="84" t="s">
        <v>1721</v>
      </c>
      <c r="B186" s="84">
        <v>2</v>
      </c>
      <c r="C186" s="123">
        <v>0.0025224321795811887</v>
      </c>
      <c r="D186" s="84" t="s">
        <v>1769</v>
      </c>
      <c r="E186" s="84" t="b">
        <v>0</v>
      </c>
      <c r="F186" s="84" t="b">
        <v>0</v>
      </c>
      <c r="G186" s="84" t="b">
        <v>0</v>
      </c>
    </row>
    <row r="187" spans="1:7" ht="15">
      <c r="A187" s="84" t="s">
        <v>1722</v>
      </c>
      <c r="B187" s="84">
        <v>2</v>
      </c>
      <c r="C187" s="123">
        <v>0.0025224321795811887</v>
      </c>
      <c r="D187" s="84" t="s">
        <v>1769</v>
      </c>
      <c r="E187" s="84" t="b">
        <v>0</v>
      </c>
      <c r="F187" s="84" t="b">
        <v>0</v>
      </c>
      <c r="G187" s="84" t="b">
        <v>0</v>
      </c>
    </row>
    <row r="188" spans="1:7" ht="15">
      <c r="A188" s="84" t="s">
        <v>1723</v>
      </c>
      <c r="B188" s="84">
        <v>2</v>
      </c>
      <c r="C188" s="123">
        <v>0.0025224321795811887</v>
      </c>
      <c r="D188" s="84" t="s">
        <v>1769</v>
      </c>
      <c r="E188" s="84" t="b">
        <v>0</v>
      </c>
      <c r="F188" s="84" t="b">
        <v>0</v>
      </c>
      <c r="G188" s="84" t="b">
        <v>0</v>
      </c>
    </row>
    <row r="189" spans="1:7" ht="15">
      <c r="A189" s="84" t="s">
        <v>1724</v>
      </c>
      <c r="B189" s="84">
        <v>2</v>
      </c>
      <c r="C189" s="123">
        <v>0.0025224321795811887</v>
      </c>
      <c r="D189" s="84" t="s">
        <v>1769</v>
      </c>
      <c r="E189" s="84" t="b">
        <v>0</v>
      </c>
      <c r="F189" s="84" t="b">
        <v>0</v>
      </c>
      <c r="G189" s="84" t="b">
        <v>0</v>
      </c>
    </row>
    <row r="190" spans="1:7" ht="15">
      <c r="A190" s="84" t="s">
        <v>1725</v>
      </c>
      <c r="B190" s="84">
        <v>2</v>
      </c>
      <c r="C190" s="123">
        <v>0.0025224321795811887</v>
      </c>
      <c r="D190" s="84" t="s">
        <v>1769</v>
      </c>
      <c r="E190" s="84" t="b">
        <v>1</v>
      </c>
      <c r="F190" s="84" t="b">
        <v>0</v>
      </c>
      <c r="G190" s="84" t="b">
        <v>0</v>
      </c>
    </row>
    <row r="191" spans="1:7" ht="15">
      <c r="A191" s="84" t="s">
        <v>1726</v>
      </c>
      <c r="B191" s="84">
        <v>2</v>
      </c>
      <c r="C191" s="123">
        <v>0.0025224321795811887</v>
      </c>
      <c r="D191" s="84" t="s">
        <v>1769</v>
      </c>
      <c r="E191" s="84" t="b">
        <v>0</v>
      </c>
      <c r="F191" s="84" t="b">
        <v>0</v>
      </c>
      <c r="G191" s="84" t="b">
        <v>0</v>
      </c>
    </row>
    <row r="192" spans="1:7" ht="15">
      <c r="A192" s="84" t="s">
        <v>1727</v>
      </c>
      <c r="B192" s="84">
        <v>2</v>
      </c>
      <c r="C192" s="123">
        <v>0.0025224321795811887</v>
      </c>
      <c r="D192" s="84" t="s">
        <v>1769</v>
      </c>
      <c r="E192" s="84" t="b">
        <v>0</v>
      </c>
      <c r="F192" s="84" t="b">
        <v>0</v>
      </c>
      <c r="G192" s="84" t="b">
        <v>0</v>
      </c>
    </row>
    <row r="193" spans="1:7" ht="15">
      <c r="A193" s="84" t="s">
        <v>1728</v>
      </c>
      <c r="B193" s="84">
        <v>2</v>
      </c>
      <c r="C193" s="123">
        <v>0.0025224321795811887</v>
      </c>
      <c r="D193" s="84" t="s">
        <v>1769</v>
      </c>
      <c r="E193" s="84" t="b">
        <v>0</v>
      </c>
      <c r="F193" s="84" t="b">
        <v>0</v>
      </c>
      <c r="G193" s="84" t="b">
        <v>0</v>
      </c>
    </row>
    <row r="194" spans="1:7" ht="15">
      <c r="A194" s="84" t="s">
        <v>1729</v>
      </c>
      <c r="B194" s="84">
        <v>2</v>
      </c>
      <c r="C194" s="123">
        <v>0.0025224321795811887</v>
      </c>
      <c r="D194" s="84" t="s">
        <v>1769</v>
      </c>
      <c r="E194" s="84" t="b">
        <v>0</v>
      </c>
      <c r="F194" s="84" t="b">
        <v>0</v>
      </c>
      <c r="G194" s="84" t="b">
        <v>0</v>
      </c>
    </row>
    <row r="195" spans="1:7" ht="15">
      <c r="A195" s="84" t="s">
        <v>1730</v>
      </c>
      <c r="B195" s="84">
        <v>2</v>
      </c>
      <c r="C195" s="123">
        <v>0.0025224321795811887</v>
      </c>
      <c r="D195" s="84" t="s">
        <v>1769</v>
      </c>
      <c r="E195" s="84" t="b">
        <v>0</v>
      </c>
      <c r="F195" s="84" t="b">
        <v>1</v>
      </c>
      <c r="G195" s="84" t="b">
        <v>0</v>
      </c>
    </row>
    <row r="196" spans="1:7" ht="15">
      <c r="A196" s="84" t="s">
        <v>1731</v>
      </c>
      <c r="B196" s="84">
        <v>2</v>
      </c>
      <c r="C196" s="123">
        <v>0.0025224321795811887</v>
      </c>
      <c r="D196" s="84" t="s">
        <v>1769</v>
      </c>
      <c r="E196" s="84" t="b">
        <v>0</v>
      </c>
      <c r="F196" s="84" t="b">
        <v>0</v>
      </c>
      <c r="G196" s="84" t="b">
        <v>0</v>
      </c>
    </row>
    <row r="197" spans="1:7" ht="15">
      <c r="A197" s="84" t="s">
        <v>1732</v>
      </c>
      <c r="B197" s="84">
        <v>2</v>
      </c>
      <c r="C197" s="123">
        <v>0.0025224321795811887</v>
      </c>
      <c r="D197" s="84" t="s">
        <v>1769</v>
      </c>
      <c r="E197" s="84" t="b">
        <v>0</v>
      </c>
      <c r="F197" s="84" t="b">
        <v>0</v>
      </c>
      <c r="G197" s="84" t="b">
        <v>0</v>
      </c>
    </row>
    <row r="198" spans="1:7" ht="15">
      <c r="A198" s="84" t="s">
        <v>1733</v>
      </c>
      <c r="B198" s="84">
        <v>2</v>
      </c>
      <c r="C198" s="123">
        <v>0.0025224321795811887</v>
      </c>
      <c r="D198" s="84" t="s">
        <v>1769</v>
      </c>
      <c r="E198" s="84" t="b">
        <v>0</v>
      </c>
      <c r="F198" s="84" t="b">
        <v>0</v>
      </c>
      <c r="G198" s="84" t="b">
        <v>0</v>
      </c>
    </row>
    <row r="199" spans="1:7" ht="15">
      <c r="A199" s="84" t="s">
        <v>1734</v>
      </c>
      <c r="B199" s="84">
        <v>2</v>
      </c>
      <c r="C199" s="123">
        <v>0.0025224321795811887</v>
      </c>
      <c r="D199" s="84" t="s">
        <v>1769</v>
      </c>
      <c r="E199" s="84" t="b">
        <v>0</v>
      </c>
      <c r="F199" s="84" t="b">
        <v>0</v>
      </c>
      <c r="G199" s="84" t="b">
        <v>0</v>
      </c>
    </row>
    <row r="200" spans="1:7" ht="15">
      <c r="A200" s="84" t="s">
        <v>1735</v>
      </c>
      <c r="B200" s="84">
        <v>2</v>
      </c>
      <c r="C200" s="123">
        <v>0.0025224321795811887</v>
      </c>
      <c r="D200" s="84" t="s">
        <v>1769</v>
      </c>
      <c r="E200" s="84" t="b">
        <v>0</v>
      </c>
      <c r="F200" s="84" t="b">
        <v>0</v>
      </c>
      <c r="G200" s="84" t="b">
        <v>0</v>
      </c>
    </row>
    <row r="201" spans="1:7" ht="15">
      <c r="A201" s="84" t="s">
        <v>1736</v>
      </c>
      <c r="B201" s="84">
        <v>2</v>
      </c>
      <c r="C201" s="123">
        <v>0.0025224321795811887</v>
      </c>
      <c r="D201" s="84" t="s">
        <v>1769</v>
      </c>
      <c r="E201" s="84" t="b">
        <v>0</v>
      </c>
      <c r="F201" s="84" t="b">
        <v>0</v>
      </c>
      <c r="G201" s="84" t="b">
        <v>0</v>
      </c>
    </row>
    <row r="202" spans="1:7" ht="15">
      <c r="A202" s="84" t="s">
        <v>1737</v>
      </c>
      <c r="B202" s="84">
        <v>2</v>
      </c>
      <c r="C202" s="123">
        <v>0.0025224321795811887</v>
      </c>
      <c r="D202" s="84" t="s">
        <v>1769</v>
      </c>
      <c r="E202" s="84" t="b">
        <v>0</v>
      </c>
      <c r="F202" s="84" t="b">
        <v>0</v>
      </c>
      <c r="G202" s="84" t="b">
        <v>0</v>
      </c>
    </row>
    <row r="203" spans="1:7" ht="15">
      <c r="A203" s="84" t="s">
        <v>1738</v>
      </c>
      <c r="B203" s="84">
        <v>2</v>
      </c>
      <c r="C203" s="123">
        <v>0.0025224321795811887</v>
      </c>
      <c r="D203" s="84" t="s">
        <v>1769</v>
      </c>
      <c r="E203" s="84" t="b">
        <v>0</v>
      </c>
      <c r="F203" s="84" t="b">
        <v>0</v>
      </c>
      <c r="G203" s="84" t="b">
        <v>0</v>
      </c>
    </row>
    <row r="204" spans="1:7" ht="15">
      <c r="A204" s="84" t="s">
        <v>1739</v>
      </c>
      <c r="B204" s="84">
        <v>2</v>
      </c>
      <c r="C204" s="123">
        <v>0.0025224321795811887</v>
      </c>
      <c r="D204" s="84" t="s">
        <v>1769</v>
      </c>
      <c r="E204" s="84" t="b">
        <v>0</v>
      </c>
      <c r="F204" s="84" t="b">
        <v>0</v>
      </c>
      <c r="G204" s="84" t="b">
        <v>0</v>
      </c>
    </row>
    <row r="205" spans="1:7" ht="15">
      <c r="A205" s="84" t="s">
        <v>1740</v>
      </c>
      <c r="B205" s="84">
        <v>2</v>
      </c>
      <c r="C205" s="123">
        <v>0.0025224321795811887</v>
      </c>
      <c r="D205" s="84" t="s">
        <v>1769</v>
      </c>
      <c r="E205" s="84" t="b">
        <v>0</v>
      </c>
      <c r="F205" s="84" t="b">
        <v>0</v>
      </c>
      <c r="G205" s="84" t="b">
        <v>0</v>
      </c>
    </row>
    <row r="206" spans="1:7" ht="15">
      <c r="A206" s="84" t="s">
        <v>1741</v>
      </c>
      <c r="B206" s="84">
        <v>2</v>
      </c>
      <c r="C206" s="123">
        <v>0.0025224321795811887</v>
      </c>
      <c r="D206" s="84" t="s">
        <v>1769</v>
      </c>
      <c r="E206" s="84" t="b">
        <v>0</v>
      </c>
      <c r="F206" s="84" t="b">
        <v>0</v>
      </c>
      <c r="G206" s="84" t="b">
        <v>0</v>
      </c>
    </row>
    <row r="207" spans="1:7" ht="15">
      <c r="A207" s="84" t="s">
        <v>1742</v>
      </c>
      <c r="B207" s="84">
        <v>2</v>
      </c>
      <c r="C207" s="123">
        <v>0.0025224321795811887</v>
      </c>
      <c r="D207" s="84" t="s">
        <v>1769</v>
      </c>
      <c r="E207" s="84" t="b">
        <v>0</v>
      </c>
      <c r="F207" s="84" t="b">
        <v>0</v>
      </c>
      <c r="G207" s="84" t="b">
        <v>0</v>
      </c>
    </row>
    <row r="208" spans="1:7" ht="15">
      <c r="A208" s="84" t="s">
        <v>1743</v>
      </c>
      <c r="B208" s="84">
        <v>2</v>
      </c>
      <c r="C208" s="123">
        <v>0.0025224321795811887</v>
      </c>
      <c r="D208" s="84" t="s">
        <v>1769</v>
      </c>
      <c r="E208" s="84" t="b">
        <v>0</v>
      </c>
      <c r="F208" s="84" t="b">
        <v>0</v>
      </c>
      <c r="G208" s="84" t="b">
        <v>0</v>
      </c>
    </row>
    <row r="209" spans="1:7" ht="15">
      <c r="A209" s="84" t="s">
        <v>248</v>
      </c>
      <c r="B209" s="84">
        <v>2</v>
      </c>
      <c r="C209" s="123">
        <v>0.0025224321795811887</v>
      </c>
      <c r="D209" s="84" t="s">
        <v>1769</v>
      </c>
      <c r="E209" s="84" t="b">
        <v>0</v>
      </c>
      <c r="F209" s="84" t="b">
        <v>0</v>
      </c>
      <c r="G209" s="84" t="b">
        <v>0</v>
      </c>
    </row>
    <row r="210" spans="1:7" ht="15">
      <c r="A210" s="84" t="s">
        <v>1744</v>
      </c>
      <c r="B210" s="84">
        <v>2</v>
      </c>
      <c r="C210" s="123">
        <v>0.0025224321795811887</v>
      </c>
      <c r="D210" s="84" t="s">
        <v>1769</v>
      </c>
      <c r="E210" s="84" t="b">
        <v>0</v>
      </c>
      <c r="F210" s="84" t="b">
        <v>0</v>
      </c>
      <c r="G210" s="84" t="b">
        <v>0</v>
      </c>
    </row>
    <row r="211" spans="1:7" ht="15">
      <c r="A211" s="84" t="s">
        <v>1745</v>
      </c>
      <c r="B211" s="84">
        <v>2</v>
      </c>
      <c r="C211" s="123">
        <v>0.0025224321795811887</v>
      </c>
      <c r="D211" s="84" t="s">
        <v>1769</v>
      </c>
      <c r="E211" s="84" t="b">
        <v>0</v>
      </c>
      <c r="F211" s="84" t="b">
        <v>0</v>
      </c>
      <c r="G211" s="84" t="b">
        <v>0</v>
      </c>
    </row>
    <row r="212" spans="1:7" ht="15">
      <c r="A212" s="84" t="s">
        <v>1746</v>
      </c>
      <c r="B212" s="84">
        <v>2</v>
      </c>
      <c r="C212" s="123">
        <v>0.0025224321795811887</v>
      </c>
      <c r="D212" s="84" t="s">
        <v>1769</v>
      </c>
      <c r="E212" s="84" t="b">
        <v>0</v>
      </c>
      <c r="F212" s="84" t="b">
        <v>0</v>
      </c>
      <c r="G212" s="84" t="b">
        <v>0</v>
      </c>
    </row>
    <row r="213" spans="1:7" ht="15">
      <c r="A213" s="84" t="s">
        <v>1747</v>
      </c>
      <c r="B213" s="84">
        <v>2</v>
      </c>
      <c r="C213" s="123">
        <v>0.0025224321795811887</v>
      </c>
      <c r="D213" s="84" t="s">
        <v>1769</v>
      </c>
      <c r="E213" s="84" t="b">
        <v>0</v>
      </c>
      <c r="F213" s="84" t="b">
        <v>0</v>
      </c>
      <c r="G213" s="84" t="b">
        <v>0</v>
      </c>
    </row>
    <row r="214" spans="1:7" ht="15">
      <c r="A214" s="84" t="s">
        <v>1748</v>
      </c>
      <c r="B214" s="84">
        <v>2</v>
      </c>
      <c r="C214" s="123">
        <v>0.0025224321795811887</v>
      </c>
      <c r="D214" s="84" t="s">
        <v>1769</v>
      </c>
      <c r="E214" s="84" t="b">
        <v>0</v>
      </c>
      <c r="F214" s="84" t="b">
        <v>0</v>
      </c>
      <c r="G214" s="84" t="b">
        <v>0</v>
      </c>
    </row>
    <row r="215" spans="1:7" ht="15">
      <c r="A215" s="84" t="s">
        <v>1749</v>
      </c>
      <c r="B215" s="84">
        <v>2</v>
      </c>
      <c r="C215" s="123">
        <v>0.0025224321795811887</v>
      </c>
      <c r="D215" s="84" t="s">
        <v>1769</v>
      </c>
      <c r="E215" s="84" t="b">
        <v>0</v>
      </c>
      <c r="F215" s="84" t="b">
        <v>0</v>
      </c>
      <c r="G215" s="84" t="b">
        <v>0</v>
      </c>
    </row>
    <row r="216" spans="1:7" ht="15">
      <c r="A216" s="84" t="s">
        <v>1750</v>
      </c>
      <c r="B216" s="84">
        <v>2</v>
      </c>
      <c r="C216" s="123">
        <v>0.0025224321795811887</v>
      </c>
      <c r="D216" s="84" t="s">
        <v>1769</v>
      </c>
      <c r="E216" s="84" t="b">
        <v>0</v>
      </c>
      <c r="F216" s="84" t="b">
        <v>0</v>
      </c>
      <c r="G216" s="84" t="b">
        <v>0</v>
      </c>
    </row>
    <row r="217" spans="1:7" ht="15">
      <c r="A217" s="84" t="s">
        <v>1751</v>
      </c>
      <c r="B217" s="84">
        <v>2</v>
      </c>
      <c r="C217" s="123">
        <v>0.0025224321795811887</v>
      </c>
      <c r="D217" s="84" t="s">
        <v>1769</v>
      </c>
      <c r="E217" s="84" t="b">
        <v>0</v>
      </c>
      <c r="F217" s="84" t="b">
        <v>0</v>
      </c>
      <c r="G217" s="84" t="b">
        <v>0</v>
      </c>
    </row>
    <row r="218" spans="1:7" ht="15">
      <c r="A218" s="84" t="s">
        <v>1752</v>
      </c>
      <c r="B218" s="84">
        <v>2</v>
      </c>
      <c r="C218" s="123">
        <v>0.0025224321795811887</v>
      </c>
      <c r="D218" s="84" t="s">
        <v>1769</v>
      </c>
      <c r="E218" s="84" t="b">
        <v>0</v>
      </c>
      <c r="F218" s="84" t="b">
        <v>0</v>
      </c>
      <c r="G218" s="84" t="b">
        <v>0</v>
      </c>
    </row>
    <row r="219" spans="1:7" ht="15">
      <c r="A219" s="84" t="s">
        <v>1753</v>
      </c>
      <c r="B219" s="84">
        <v>2</v>
      </c>
      <c r="C219" s="123">
        <v>0.0025224321795811887</v>
      </c>
      <c r="D219" s="84" t="s">
        <v>1769</v>
      </c>
      <c r="E219" s="84" t="b">
        <v>0</v>
      </c>
      <c r="F219" s="84" t="b">
        <v>0</v>
      </c>
      <c r="G219" s="84" t="b">
        <v>0</v>
      </c>
    </row>
    <row r="220" spans="1:7" ht="15">
      <c r="A220" s="84" t="s">
        <v>1754</v>
      </c>
      <c r="B220" s="84">
        <v>2</v>
      </c>
      <c r="C220" s="123">
        <v>0.0025224321795811887</v>
      </c>
      <c r="D220" s="84" t="s">
        <v>1769</v>
      </c>
      <c r="E220" s="84" t="b">
        <v>0</v>
      </c>
      <c r="F220" s="84" t="b">
        <v>0</v>
      </c>
      <c r="G220" s="84" t="b">
        <v>0</v>
      </c>
    </row>
    <row r="221" spans="1:7" ht="15">
      <c r="A221" s="84" t="s">
        <v>1755</v>
      </c>
      <c r="B221" s="84">
        <v>2</v>
      </c>
      <c r="C221" s="123">
        <v>0.0025224321795811887</v>
      </c>
      <c r="D221" s="84" t="s">
        <v>1769</v>
      </c>
      <c r="E221" s="84" t="b">
        <v>0</v>
      </c>
      <c r="F221" s="84" t="b">
        <v>0</v>
      </c>
      <c r="G221" s="84" t="b">
        <v>0</v>
      </c>
    </row>
    <row r="222" spans="1:7" ht="15">
      <c r="A222" s="84" t="s">
        <v>1756</v>
      </c>
      <c r="B222" s="84">
        <v>2</v>
      </c>
      <c r="C222" s="123">
        <v>0.0025224321795811887</v>
      </c>
      <c r="D222" s="84" t="s">
        <v>1769</v>
      </c>
      <c r="E222" s="84" t="b">
        <v>0</v>
      </c>
      <c r="F222" s="84" t="b">
        <v>0</v>
      </c>
      <c r="G222" s="84" t="b">
        <v>0</v>
      </c>
    </row>
    <row r="223" spans="1:7" ht="15">
      <c r="A223" s="84" t="s">
        <v>1757</v>
      </c>
      <c r="B223" s="84">
        <v>2</v>
      </c>
      <c r="C223" s="123">
        <v>0.0025224321795811887</v>
      </c>
      <c r="D223" s="84" t="s">
        <v>1769</v>
      </c>
      <c r="E223" s="84" t="b">
        <v>0</v>
      </c>
      <c r="F223" s="84" t="b">
        <v>0</v>
      </c>
      <c r="G223" s="84" t="b">
        <v>0</v>
      </c>
    </row>
    <row r="224" spans="1:7" ht="15">
      <c r="A224" s="84" t="s">
        <v>1758</v>
      </c>
      <c r="B224" s="84">
        <v>2</v>
      </c>
      <c r="C224" s="123">
        <v>0.0025224321795811887</v>
      </c>
      <c r="D224" s="84" t="s">
        <v>1769</v>
      </c>
      <c r="E224" s="84" t="b">
        <v>0</v>
      </c>
      <c r="F224" s="84" t="b">
        <v>0</v>
      </c>
      <c r="G224" s="84" t="b">
        <v>0</v>
      </c>
    </row>
    <row r="225" spans="1:7" ht="15">
      <c r="A225" s="84" t="s">
        <v>1759</v>
      </c>
      <c r="B225" s="84">
        <v>2</v>
      </c>
      <c r="C225" s="123">
        <v>0.0025224321795811887</v>
      </c>
      <c r="D225" s="84" t="s">
        <v>1769</v>
      </c>
      <c r="E225" s="84" t="b">
        <v>0</v>
      </c>
      <c r="F225" s="84" t="b">
        <v>0</v>
      </c>
      <c r="G225" s="84" t="b">
        <v>0</v>
      </c>
    </row>
    <row r="226" spans="1:7" ht="15">
      <c r="A226" s="84" t="s">
        <v>1760</v>
      </c>
      <c r="B226" s="84">
        <v>2</v>
      </c>
      <c r="C226" s="123">
        <v>0.0025224321795811887</v>
      </c>
      <c r="D226" s="84" t="s">
        <v>1769</v>
      </c>
      <c r="E226" s="84" t="b">
        <v>0</v>
      </c>
      <c r="F226" s="84" t="b">
        <v>0</v>
      </c>
      <c r="G226" s="84" t="b">
        <v>0</v>
      </c>
    </row>
    <row r="227" spans="1:7" ht="15">
      <c r="A227" s="84" t="s">
        <v>1333</v>
      </c>
      <c r="B227" s="84">
        <v>2</v>
      </c>
      <c r="C227" s="123">
        <v>0.0025224321795811887</v>
      </c>
      <c r="D227" s="84" t="s">
        <v>1769</v>
      </c>
      <c r="E227" s="84" t="b">
        <v>0</v>
      </c>
      <c r="F227" s="84" t="b">
        <v>0</v>
      </c>
      <c r="G227" s="84" t="b">
        <v>0</v>
      </c>
    </row>
    <row r="228" spans="1:7" ht="15">
      <c r="A228" s="84" t="s">
        <v>1761</v>
      </c>
      <c r="B228" s="84">
        <v>2</v>
      </c>
      <c r="C228" s="123">
        <v>0.0025224321795811887</v>
      </c>
      <c r="D228" s="84" t="s">
        <v>1769</v>
      </c>
      <c r="E228" s="84" t="b">
        <v>0</v>
      </c>
      <c r="F228" s="84" t="b">
        <v>0</v>
      </c>
      <c r="G228" s="84" t="b">
        <v>0</v>
      </c>
    </row>
    <row r="229" spans="1:7" ht="15">
      <c r="A229" s="84" t="s">
        <v>1762</v>
      </c>
      <c r="B229" s="84">
        <v>2</v>
      </c>
      <c r="C229" s="123">
        <v>0.0025224321795811887</v>
      </c>
      <c r="D229" s="84" t="s">
        <v>1769</v>
      </c>
      <c r="E229" s="84" t="b">
        <v>0</v>
      </c>
      <c r="F229" s="84" t="b">
        <v>0</v>
      </c>
      <c r="G229" s="84" t="b">
        <v>0</v>
      </c>
    </row>
    <row r="230" spans="1:7" ht="15">
      <c r="A230" s="84" t="s">
        <v>1763</v>
      </c>
      <c r="B230" s="84">
        <v>2</v>
      </c>
      <c r="C230" s="123">
        <v>0.0025224321795811887</v>
      </c>
      <c r="D230" s="84" t="s">
        <v>1769</v>
      </c>
      <c r="E230" s="84" t="b">
        <v>0</v>
      </c>
      <c r="F230" s="84" t="b">
        <v>0</v>
      </c>
      <c r="G230" s="84" t="b">
        <v>0</v>
      </c>
    </row>
    <row r="231" spans="1:7" ht="15">
      <c r="A231" s="84" t="s">
        <v>1764</v>
      </c>
      <c r="B231" s="84">
        <v>2</v>
      </c>
      <c r="C231" s="123">
        <v>0.0025224321795811887</v>
      </c>
      <c r="D231" s="84" t="s">
        <v>1769</v>
      </c>
      <c r="E231" s="84" t="b">
        <v>0</v>
      </c>
      <c r="F231" s="84" t="b">
        <v>0</v>
      </c>
      <c r="G231" s="84" t="b">
        <v>0</v>
      </c>
    </row>
    <row r="232" spans="1:7" ht="15">
      <c r="A232" s="84" t="s">
        <v>1765</v>
      </c>
      <c r="B232" s="84">
        <v>2</v>
      </c>
      <c r="C232" s="123">
        <v>0.0025224321795811887</v>
      </c>
      <c r="D232" s="84" t="s">
        <v>1769</v>
      </c>
      <c r="E232" s="84" t="b">
        <v>0</v>
      </c>
      <c r="F232" s="84" t="b">
        <v>0</v>
      </c>
      <c r="G232" s="84" t="b">
        <v>0</v>
      </c>
    </row>
    <row r="233" spans="1:7" ht="15">
      <c r="A233" s="84" t="s">
        <v>1766</v>
      </c>
      <c r="B233" s="84">
        <v>2</v>
      </c>
      <c r="C233" s="123">
        <v>0.0025224321795811887</v>
      </c>
      <c r="D233" s="84" t="s">
        <v>1769</v>
      </c>
      <c r="E233" s="84" t="b">
        <v>0</v>
      </c>
      <c r="F233" s="84" t="b">
        <v>0</v>
      </c>
      <c r="G233" s="84" t="b">
        <v>0</v>
      </c>
    </row>
    <row r="234" spans="1:7" ht="15">
      <c r="A234" s="84" t="s">
        <v>391</v>
      </c>
      <c r="B234" s="84">
        <v>53</v>
      </c>
      <c r="C234" s="123">
        <v>0</v>
      </c>
      <c r="D234" s="84" t="s">
        <v>1271</v>
      </c>
      <c r="E234" s="84" t="b">
        <v>0</v>
      </c>
      <c r="F234" s="84" t="b">
        <v>0</v>
      </c>
      <c r="G234" s="84" t="b">
        <v>0</v>
      </c>
    </row>
    <row r="235" spans="1:7" ht="15">
      <c r="A235" s="84" t="s">
        <v>256</v>
      </c>
      <c r="B235" s="84">
        <v>29</v>
      </c>
      <c r="C235" s="123">
        <v>0.015341485749622243</v>
      </c>
      <c r="D235" s="84" t="s">
        <v>1271</v>
      </c>
      <c r="E235" s="84" t="b">
        <v>0</v>
      </c>
      <c r="F235" s="84" t="b">
        <v>0</v>
      </c>
      <c r="G235" s="84" t="b">
        <v>0</v>
      </c>
    </row>
    <row r="236" spans="1:7" ht="15">
      <c r="A236" s="84" t="s">
        <v>241</v>
      </c>
      <c r="B236" s="84">
        <v>17</v>
      </c>
      <c r="C236" s="123">
        <v>0.01673289581991946</v>
      </c>
      <c r="D236" s="84" t="s">
        <v>1271</v>
      </c>
      <c r="E236" s="84" t="b">
        <v>0</v>
      </c>
      <c r="F236" s="84" t="b">
        <v>0</v>
      </c>
      <c r="G236" s="84" t="b">
        <v>0</v>
      </c>
    </row>
    <row r="237" spans="1:7" ht="15">
      <c r="A237" s="84" t="s">
        <v>249</v>
      </c>
      <c r="B237" s="84">
        <v>15</v>
      </c>
      <c r="C237" s="123">
        <v>0.016477271384884588</v>
      </c>
      <c r="D237" s="84" t="s">
        <v>1271</v>
      </c>
      <c r="E237" s="84" t="b">
        <v>0</v>
      </c>
      <c r="F237" s="84" t="b">
        <v>0</v>
      </c>
      <c r="G237" s="84" t="b">
        <v>0</v>
      </c>
    </row>
    <row r="238" spans="1:7" ht="15">
      <c r="A238" s="84" t="s">
        <v>1327</v>
      </c>
      <c r="B238" s="84">
        <v>13</v>
      </c>
      <c r="C238" s="123">
        <v>0.015977618647855813</v>
      </c>
      <c r="D238" s="84" t="s">
        <v>1271</v>
      </c>
      <c r="E238" s="84" t="b">
        <v>0</v>
      </c>
      <c r="F238" s="84" t="b">
        <v>0</v>
      </c>
      <c r="G238" s="84" t="b">
        <v>0</v>
      </c>
    </row>
    <row r="239" spans="1:7" ht="15">
      <c r="A239" s="84" t="s">
        <v>255</v>
      </c>
      <c r="B239" s="84">
        <v>10</v>
      </c>
      <c r="C239" s="123">
        <v>0.014684243788571825</v>
      </c>
      <c r="D239" s="84" t="s">
        <v>1271</v>
      </c>
      <c r="E239" s="84" t="b">
        <v>0</v>
      </c>
      <c r="F239" s="84" t="b">
        <v>0</v>
      </c>
      <c r="G239" s="84" t="b">
        <v>0</v>
      </c>
    </row>
    <row r="240" spans="1:7" ht="15">
      <c r="A240" s="84" t="s">
        <v>243</v>
      </c>
      <c r="B240" s="84">
        <v>10</v>
      </c>
      <c r="C240" s="123">
        <v>0.014684243788571825</v>
      </c>
      <c r="D240" s="84" t="s">
        <v>1271</v>
      </c>
      <c r="E240" s="84" t="b">
        <v>0</v>
      </c>
      <c r="F240" s="84" t="b">
        <v>0</v>
      </c>
      <c r="G240" s="84" t="b">
        <v>0</v>
      </c>
    </row>
    <row r="241" spans="1:7" ht="15">
      <c r="A241" s="84" t="s">
        <v>1366</v>
      </c>
      <c r="B241" s="84">
        <v>8</v>
      </c>
      <c r="C241" s="123">
        <v>0.013376134745278575</v>
      </c>
      <c r="D241" s="84" t="s">
        <v>1271</v>
      </c>
      <c r="E241" s="84" t="b">
        <v>0</v>
      </c>
      <c r="F241" s="84" t="b">
        <v>0</v>
      </c>
      <c r="G241" s="84" t="b">
        <v>0</v>
      </c>
    </row>
    <row r="242" spans="1:7" ht="15">
      <c r="A242" s="84" t="s">
        <v>1367</v>
      </c>
      <c r="B242" s="84">
        <v>8</v>
      </c>
      <c r="C242" s="123">
        <v>0.013376134745278575</v>
      </c>
      <c r="D242" s="84" t="s">
        <v>1271</v>
      </c>
      <c r="E242" s="84" t="b">
        <v>0</v>
      </c>
      <c r="F242" s="84" t="b">
        <v>0</v>
      </c>
      <c r="G242" s="84" t="b">
        <v>0</v>
      </c>
    </row>
    <row r="243" spans="1:7" ht="15">
      <c r="A243" s="84" t="s">
        <v>1364</v>
      </c>
      <c r="B243" s="84">
        <v>8</v>
      </c>
      <c r="C243" s="123">
        <v>0.013376134745278575</v>
      </c>
      <c r="D243" s="84" t="s">
        <v>1271</v>
      </c>
      <c r="E243" s="84" t="b">
        <v>0</v>
      </c>
      <c r="F243" s="84" t="b">
        <v>0</v>
      </c>
      <c r="G243" s="84" t="b">
        <v>0</v>
      </c>
    </row>
    <row r="244" spans="1:7" ht="15">
      <c r="A244" s="84" t="s">
        <v>226</v>
      </c>
      <c r="B244" s="84">
        <v>8</v>
      </c>
      <c r="C244" s="123">
        <v>0.013376134745278575</v>
      </c>
      <c r="D244" s="84" t="s">
        <v>1271</v>
      </c>
      <c r="E244" s="84" t="b">
        <v>0</v>
      </c>
      <c r="F244" s="84" t="b">
        <v>0</v>
      </c>
      <c r="G244" s="84" t="b">
        <v>0</v>
      </c>
    </row>
    <row r="245" spans="1:7" ht="15">
      <c r="A245" s="84" t="s">
        <v>254</v>
      </c>
      <c r="B245" s="84">
        <v>7</v>
      </c>
      <c r="C245" s="123">
        <v>0.012556940651790619</v>
      </c>
      <c r="D245" s="84" t="s">
        <v>1271</v>
      </c>
      <c r="E245" s="84" t="b">
        <v>0</v>
      </c>
      <c r="F245" s="84" t="b">
        <v>0</v>
      </c>
      <c r="G245" s="84" t="b">
        <v>0</v>
      </c>
    </row>
    <row r="246" spans="1:7" ht="15">
      <c r="A246" s="84" t="s">
        <v>1610</v>
      </c>
      <c r="B246" s="84">
        <v>6</v>
      </c>
      <c r="C246" s="123">
        <v>0.01540145482709693</v>
      </c>
      <c r="D246" s="84" t="s">
        <v>1271</v>
      </c>
      <c r="E246" s="84" t="b">
        <v>0</v>
      </c>
      <c r="F246" s="84" t="b">
        <v>0</v>
      </c>
      <c r="G246" s="84" t="b">
        <v>0</v>
      </c>
    </row>
    <row r="247" spans="1:7" ht="15">
      <c r="A247" s="84" t="s">
        <v>1604</v>
      </c>
      <c r="B247" s="84">
        <v>6</v>
      </c>
      <c r="C247" s="123">
        <v>0.011606959083433302</v>
      </c>
      <c r="D247" s="84" t="s">
        <v>1271</v>
      </c>
      <c r="E247" s="84" t="b">
        <v>0</v>
      </c>
      <c r="F247" s="84" t="b">
        <v>0</v>
      </c>
      <c r="G247" s="84" t="b">
        <v>0</v>
      </c>
    </row>
    <row r="248" spans="1:7" ht="15">
      <c r="A248" s="84" t="s">
        <v>1605</v>
      </c>
      <c r="B248" s="84">
        <v>6</v>
      </c>
      <c r="C248" s="123">
        <v>0.011606959083433302</v>
      </c>
      <c r="D248" s="84" t="s">
        <v>1271</v>
      </c>
      <c r="E248" s="84" t="b">
        <v>0</v>
      </c>
      <c r="F248" s="84" t="b">
        <v>0</v>
      </c>
      <c r="G248" s="84" t="b">
        <v>0</v>
      </c>
    </row>
    <row r="249" spans="1:7" ht="15">
      <c r="A249" s="84" t="s">
        <v>1380</v>
      </c>
      <c r="B249" s="84">
        <v>5</v>
      </c>
      <c r="C249" s="123">
        <v>0.01050420168067227</v>
      </c>
      <c r="D249" s="84" t="s">
        <v>1271</v>
      </c>
      <c r="E249" s="84" t="b">
        <v>0</v>
      </c>
      <c r="F249" s="84" t="b">
        <v>0</v>
      </c>
      <c r="G249" s="84" t="b">
        <v>0</v>
      </c>
    </row>
    <row r="250" spans="1:7" ht="15">
      <c r="A250" s="84" t="s">
        <v>1381</v>
      </c>
      <c r="B250" s="84">
        <v>5</v>
      </c>
      <c r="C250" s="123">
        <v>0.01050420168067227</v>
      </c>
      <c r="D250" s="84" t="s">
        <v>1271</v>
      </c>
      <c r="E250" s="84" t="b">
        <v>0</v>
      </c>
      <c r="F250" s="84" t="b">
        <v>0</v>
      </c>
      <c r="G250" s="84" t="b">
        <v>0</v>
      </c>
    </row>
    <row r="251" spans="1:7" ht="15">
      <c r="A251" s="84" t="s">
        <v>1332</v>
      </c>
      <c r="B251" s="84">
        <v>5</v>
      </c>
      <c r="C251" s="123">
        <v>0.01050420168067227</v>
      </c>
      <c r="D251" s="84" t="s">
        <v>1271</v>
      </c>
      <c r="E251" s="84" t="b">
        <v>0</v>
      </c>
      <c r="F251" s="84" t="b">
        <v>0</v>
      </c>
      <c r="G251" s="84" t="b">
        <v>0</v>
      </c>
    </row>
    <row r="252" spans="1:7" ht="15">
      <c r="A252" s="84" t="s">
        <v>1613</v>
      </c>
      <c r="B252" s="84">
        <v>5</v>
      </c>
      <c r="C252" s="123">
        <v>0.01050420168067227</v>
      </c>
      <c r="D252" s="84" t="s">
        <v>1271</v>
      </c>
      <c r="E252" s="84" t="b">
        <v>0</v>
      </c>
      <c r="F252" s="84" t="b">
        <v>0</v>
      </c>
      <c r="G252" s="84" t="b">
        <v>0</v>
      </c>
    </row>
    <row r="253" spans="1:7" ht="15">
      <c r="A253" s="84" t="s">
        <v>1322</v>
      </c>
      <c r="B253" s="84">
        <v>5</v>
      </c>
      <c r="C253" s="123">
        <v>0.01050420168067227</v>
      </c>
      <c r="D253" s="84" t="s">
        <v>1271</v>
      </c>
      <c r="E253" s="84" t="b">
        <v>0</v>
      </c>
      <c r="F253" s="84" t="b">
        <v>0</v>
      </c>
      <c r="G253" s="84" t="b">
        <v>0</v>
      </c>
    </row>
    <row r="254" spans="1:7" ht="15">
      <c r="A254" s="84" t="s">
        <v>240</v>
      </c>
      <c r="B254" s="84">
        <v>4</v>
      </c>
      <c r="C254" s="123">
        <v>0.009217731201748373</v>
      </c>
      <c r="D254" s="84" t="s">
        <v>1271</v>
      </c>
      <c r="E254" s="84" t="b">
        <v>0</v>
      </c>
      <c r="F254" s="84" t="b">
        <v>0</v>
      </c>
      <c r="G254" s="84" t="b">
        <v>0</v>
      </c>
    </row>
    <row r="255" spans="1:7" ht="15">
      <c r="A255" s="84" t="s">
        <v>261</v>
      </c>
      <c r="B255" s="84">
        <v>4</v>
      </c>
      <c r="C255" s="123">
        <v>0.009217731201748373</v>
      </c>
      <c r="D255" s="84" t="s">
        <v>1271</v>
      </c>
      <c r="E255" s="84" t="b">
        <v>0</v>
      </c>
      <c r="F255" s="84" t="b">
        <v>0</v>
      </c>
      <c r="G255" s="84" t="b">
        <v>0</v>
      </c>
    </row>
    <row r="256" spans="1:7" ht="15">
      <c r="A256" s="84" t="s">
        <v>245</v>
      </c>
      <c r="B256" s="84">
        <v>4</v>
      </c>
      <c r="C256" s="123">
        <v>0.009217731201748373</v>
      </c>
      <c r="D256" s="84" t="s">
        <v>1271</v>
      </c>
      <c r="E256" s="84" t="b">
        <v>0</v>
      </c>
      <c r="F256" s="84" t="b">
        <v>0</v>
      </c>
      <c r="G256" s="84" t="b">
        <v>0</v>
      </c>
    </row>
    <row r="257" spans="1:7" ht="15">
      <c r="A257" s="84" t="s">
        <v>1319</v>
      </c>
      <c r="B257" s="84">
        <v>4</v>
      </c>
      <c r="C257" s="123">
        <v>0.009217731201748373</v>
      </c>
      <c r="D257" s="84" t="s">
        <v>1271</v>
      </c>
      <c r="E257" s="84" t="b">
        <v>0</v>
      </c>
      <c r="F257" s="84" t="b">
        <v>0</v>
      </c>
      <c r="G257" s="84" t="b">
        <v>0</v>
      </c>
    </row>
    <row r="258" spans="1:7" ht="15">
      <c r="A258" s="84" t="s">
        <v>1339</v>
      </c>
      <c r="B258" s="84">
        <v>4</v>
      </c>
      <c r="C258" s="123">
        <v>0.010267636551397952</v>
      </c>
      <c r="D258" s="84" t="s">
        <v>1271</v>
      </c>
      <c r="E258" s="84" t="b">
        <v>0</v>
      </c>
      <c r="F258" s="84" t="b">
        <v>0</v>
      </c>
      <c r="G258" s="84" t="b">
        <v>0</v>
      </c>
    </row>
    <row r="259" spans="1:7" ht="15">
      <c r="A259" s="84" t="s">
        <v>1379</v>
      </c>
      <c r="B259" s="84">
        <v>3</v>
      </c>
      <c r="C259" s="123">
        <v>0.007700727413548465</v>
      </c>
      <c r="D259" s="84" t="s">
        <v>1271</v>
      </c>
      <c r="E259" s="84" t="b">
        <v>0</v>
      </c>
      <c r="F259" s="84" t="b">
        <v>0</v>
      </c>
      <c r="G259" s="84" t="b">
        <v>0</v>
      </c>
    </row>
    <row r="260" spans="1:7" ht="15">
      <c r="A260" s="84" t="s">
        <v>1328</v>
      </c>
      <c r="B260" s="84">
        <v>3</v>
      </c>
      <c r="C260" s="123">
        <v>0.007700727413548465</v>
      </c>
      <c r="D260" s="84" t="s">
        <v>1271</v>
      </c>
      <c r="E260" s="84" t="b">
        <v>0</v>
      </c>
      <c r="F260" s="84" t="b">
        <v>0</v>
      </c>
      <c r="G260" s="84" t="b">
        <v>0</v>
      </c>
    </row>
    <row r="261" spans="1:7" ht="15">
      <c r="A261" s="84" t="s">
        <v>1615</v>
      </c>
      <c r="B261" s="84">
        <v>3</v>
      </c>
      <c r="C261" s="123">
        <v>0.007700727413548465</v>
      </c>
      <c r="D261" s="84" t="s">
        <v>1271</v>
      </c>
      <c r="E261" s="84" t="b">
        <v>0</v>
      </c>
      <c r="F261" s="84" t="b">
        <v>0</v>
      </c>
      <c r="G261" s="84" t="b">
        <v>0</v>
      </c>
    </row>
    <row r="262" spans="1:7" ht="15">
      <c r="A262" s="84" t="s">
        <v>1607</v>
      </c>
      <c r="B262" s="84">
        <v>3</v>
      </c>
      <c r="C262" s="123">
        <v>0.007700727413548465</v>
      </c>
      <c r="D262" s="84" t="s">
        <v>1271</v>
      </c>
      <c r="E262" s="84" t="b">
        <v>0</v>
      </c>
      <c r="F262" s="84" t="b">
        <v>0</v>
      </c>
      <c r="G262" s="84" t="b">
        <v>0</v>
      </c>
    </row>
    <row r="263" spans="1:7" ht="15">
      <c r="A263" s="84" t="s">
        <v>1629</v>
      </c>
      <c r="B263" s="84">
        <v>3</v>
      </c>
      <c r="C263" s="123">
        <v>0.007700727413548465</v>
      </c>
      <c r="D263" s="84" t="s">
        <v>1271</v>
      </c>
      <c r="E263" s="84" t="b">
        <v>0</v>
      </c>
      <c r="F263" s="84" t="b">
        <v>0</v>
      </c>
      <c r="G263" s="84" t="b">
        <v>0</v>
      </c>
    </row>
    <row r="264" spans="1:7" ht="15">
      <c r="A264" s="84" t="s">
        <v>1630</v>
      </c>
      <c r="B264" s="84">
        <v>3</v>
      </c>
      <c r="C264" s="123">
        <v>0.007700727413548465</v>
      </c>
      <c r="D264" s="84" t="s">
        <v>1271</v>
      </c>
      <c r="E264" s="84" t="b">
        <v>0</v>
      </c>
      <c r="F264" s="84" t="b">
        <v>0</v>
      </c>
      <c r="G264" s="84" t="b">
        <v>0</v>
      </c>
    </row>
    <row r="265" spans="1:7" ht="15">
      <c r="A265" s="84" t="s">
        <v>250</v>
      </c>
      <c r="B265" s="84">
        <v>3</v>
      </c>
      <c r="C265" s="123">
        <v>0.007700727413548465</v>
      </c>
      <c r="D265" s="84" t="s">
        <v>1271</v>
      </c>
      <c r="E265" s="84" t="b">
        <v>0</v>
      </c>
      <c r="F265" s="84" t="b">
        <v>0</v>
      </c>
      <c r="G265" s="84" t="b">
        <v>0</v>
      </c>
    </row>
    <row r="266" spans="1:7" ht="15">
      <c r="A266" s="84" t="s">
        <v>1657</v>
      </c>
      <c r="B266" s="84">
        <v>3</v>
      </c>
      <c r="C266" s="123">
        <v>0.007700727413548465</v>
      </c>
      <c r="D266" s="84" t="s">
        <v>1271</v>
      </c>
      <c r="E266" s="84" t="b">
        <v>0</v>
      </c>
      <c r="F266" s="84" t="b">
        <v>0</v>
      </c>
      <c r="G266" s="84" t="b">
        <v>0</v>
      </c>
    </row>
    <row r="267" spans="1:7" ht="15">
      <c r="A267" s="84" t="s">
        <v>1658</v>
      </c>
      <c r="B267" s="84">
        <v>3</v>
      </c>
      <c r="C267" s="123">
        <v>0.007700727413548465</v>
      </c>
      <c r="D267" s="84" t="s">
        <v>1271</v>
      </c>
      <c r="E267" s="84" t="b">
        <v>0</v>
      </c>
      <c r="F267" s="84" t="b">
        <v>0</v>
      </c>
      <c r="G267" s="84" t="b">
        <v>0</v>
      </c>
    </row>
    <row r="268" spans="1:7" ht="15">
      <c r="A268" s="84" t="s">
        <v>1659</v>
      </c>
      <c r="B268" s="84">
        <v>3</v>
      </c>
      <c r="C268" s="123">
        <v>0.007700727413548465</v>
      </c>
      <c r="D268" s="84" t="s">
        <v>1271</v>
      </c>
      <c r="E268" s="84" t="b">
        <v>0</v>
      </c>
      <c r="F268" s="84" t="b">
        <v>0</v>
      </c>
      <c r="G268" s="84" t="b">
        <v>0</v>
      </c>
    </row>
    <row r="269" spans="1:7" ht="15">
      <c r="A269" s="84" t="s">
        <v>1606</v>
      </c>
      <c r="B269" s="84">
        <v>3</v>
      </c>
      <c r="C269" s="123">
        <v>0.007700727413548465</v>
      </c>
      <c r="D269" s="84" t="s">
        <v>1271</v>
      </c>
      <c r="E269" s="84" t="b">
        <v>0</v>
      </c>
      <c r="F269" s="84" t="b">
        <v>0</v>
      </c>
      <c r="G269" s="84" t="b">
        <v>0</v>
      </c>
    </row>
    <row r="270" spans="1:7" ht="15">
      <c r="A270" s="84" t="s">
        <v>242</v>
      </c>
      <c r="B270" s="84">
        <v>3</v>
      </c>
      <c r="C270" s="123">
        <v>0.007700727413548465</v>
      </c>
      <c r="D270" s="84" t="s">
        <v>1271</v>
      </c>
      <c r="E270" s="84" t="b">
        <v>0</v>
      </c>
      <c r="F270" s="84" t="b">
        <v>0</v>
      </c>
      <c r="G270" s="84" t="b">
        <v>0</v>
      </c>
    </row>
    <row r="271" spans="1:7" ht="15">
      <c r="A271" s="84" t="s">
        <v>1611</v>
      </c>
      <c r="B271" s="84">
        <v>3</v>
      </c>
      <c r="C271" s="123">
        <v>0.007700727413548465</v>
      </c>
      <c r="D271" s="84" t="s">
        <v>1271</v>
      </c>
      <c r="E271" s="84" t="b">
        <v>0</v>
      </c>
      <c r="F271" s="84" t="b">
        <v>0</v>
      </c>
      <c r="G271" s="84" t="b">
        <v>0</v>
      </c>
    </row>
    <row r="272" spans="1:7" ht="15">
      <c r="A272" s="84" t="s">
        <v>1334</v>
      </c>
      <c r="B272" s="84">
        <v>3</v>
      </c>
      <c r="C272" s="123">
        <v>0.007700727413548465</v>
      </c>
      <c r="D272" s="84" t="s">
        <v>1271</v>
      </c>
      <c r="E272" s="84" t="b">
        <v>0</v>
      </c>
      <c r="F272" s="84" t="b">
        <v>0</v>
      </c>
      <c r="G272" s="84" t="b">
        <v>0</v>
      </c>
    </row>
    <row r="273" spans="1:7" ht="15">
      <c r="A273" s="84" t="s">
        <v>1347</v>
      </c>
      <c r="B273" s="84">
        <v>3</v>
      </c>
      <c r="C273" s="123">
        <v>0.007700727413548465</v>
      </c>
      <c r="D273" s="84" t="s">
        <v>1271</v>
      </c>
      <c r="E273" s="84" t="b">
        <v>0</v>
      </c>
      <c r="F273" s="84" t="b">
        <v>0</v>
      </c>
      <c r="G273" s="84" t="b">
        <v>0</v>
      </c>
    </row>
    <row r="274" spans="1:7" ht="15">
      <c r="A274" s="84" t="s">
        <v>1373</v>
      </c>
      <c r="B274" s="84">
        <v>3</v>
      </c>
      <c r="C274" s="123">
        <v>0.007700727413548465</v>
      </c>
      <c r="D274" s="84" t="s">
        <v>1271</v>
      </c>
      <c r="E274" s="84" t="b">
        <v>0</v>
      </c>
      <c r="F274" s="84" t="b">
        <v>0</v>
      </c>
      <c r="G274" s="84" t="b">
        <v>0</v>
      </c>
    </row>
    <row r="275" spans="1:7" ht="15">
      <c r="A275" s="84" t="s">
        <v>1660</v>
      </c>
      <c r="B275" s="84">
        <v>2</v>
      </c>
      <c r="C275" s="123">
        <v>0.00587369751542873</v>
      </c>
      <c r="D275" s="84" t="s">
        <v>1271</v>
      </c>
      <c r="E275" s="84" t="b">
        <v>0</v>
      </c>
      <c r="F275" s="84" t="b">
        <v>0</v>
      </c>
      <c r="G275" s="84" t="b">
        <v>0</v>
      </c>
    </row>
    <row r="276" spans="1:7" ht="15">
      <c r="A276" s="84" t="s">
        <v>253</v>
      </c>
      <c r="B276" s="84">
        <v>2</v>
      </c>
      <c r="C276" s="123">
        <v>0.00587369751542873</v>
      </c>
      <c r="D276" s="84" t="s">
        <v>1271</v>
      </c>
      <c r="E276" s="84" t="b">
        <v>0</v>
      </c>
      <c r="F276" s="84" t="b">
        <v>0</v>
      </c>
      <c r="G276" s="84" t="b">
        <v>0</v>
      </c>
    </row>
    <row r="277" spans="1:7" ht="15">
      <c r="A277" s="84" t="s">
        <v>1642</v>
      </c>
      <c r="B277" s="84">
        <v>2</v>
      </c>
      <c r="C277" s="123">
        <v>0.00587369751542873</v>
      </c>
      <c r="D277" s="84" t="s">
        <v>1271</v>
      </c>
      <c r="E277" s="84" t="b">
        <v>0</v>
      </c>
      <c r="F277" s="84" t="b">
        <v>0</v>
      </c>
      <c r="G277" s="84" t="b">
        <v>0</v>
      </c>
    </row>
    <row r="278" spans="1:7" ht="15">
      <c r="A278" s="84" t="s">
        <v>1623</v>
      </c>
      <c r="B278" s="84">
        <v>2</v>
      </c>
      <c r="C278" s="123">
        <v>0.00587369751542873</v>
      </c>
      <c r="D278" s="84" t="s">
        <v>1271</v>
      </c>
      <c r="E278" s="84" t="b">
        <v>1</v>
      </c>
      <c r="F278" s="84" t="b">
        <v>0</v>
      </c>
      <c r="G278" s="84" t="b">
        <v>0</v>
      </c>
    </row>
    <row r="279" spans="1:7" ht="15">
      <c r="A279" s="84" t="s">
        <v>1643</v>
      </c>
      <c r="B279" s="84">
        <v>2</v>
      </c>
      <c r="C279" s="123">
        <v>0.00587369751542873</v>
      </c>
      <c r="D279" s="84" t="s">
        <v>1271</v>
      </c>
      <c r="E279" s="84" t="b">
        <v>0</v>
      </c>
      <c r="F279" s="84" t="b">
        <v>0</v>
      </c>
      <c r="G279" s="84" t="b">
        <v>0</v>
      </c>
    </row>
    <row r="280" spans="1:7" ht="15">
      <c r="A280" s="84" t="s">
        <v>1627</v>
      </c>
      <c r="B280" s="84">
        <v>2</v>
      </c>
      <c r="C280" s="123">
        <v>0.00587369751542873</v>
      </c>
      <c r="D280" s="84" t="s">
        <v>1271</v>
      </c>
      <c r="E280" s="84" t="b">
        <v>1</v>
      </c>
      <c r="F280" s="84" t="b">
        <v>0</v>
      </c>
      <c r="G280" s="84" t="b">
        <v>0</v>
      </c>
    </row>
    <row r="281" spans="1:7" ht="15">
      <c r="A281" s="84" t="s">
        <v>1644</v>
      </c>
      <c r="B281" s="84">
        <v>2</v>
      </c>
      <c r="C281" s="123">
        <v>0.00587369751542873</v>
      </c>
      <c r="D281" s="84" t="s">
        <v>1271</v>
      </c>
      <c r="E281" s="84" t="b">
        <v>0</v>
      </c>
      <c r="F281" s="84" t="b">
        <v>0</v>
      </c>
      <c r="G281" s="84" t="b">
        <v>0</v>
      </c>
    </row>
    <row r="282" spans="1:7" ht="15">
      <c r="A282" s="84" t="s">
        <v>1704</v>
      </c>
      <c r="B282" s="84">
        <v>2</v>
      </c>
      <c r="C282" s="123">
        <v>0.00587369751542873</v>
      </c>
      <c r="D282" s="84" t="s">
        <v>1271</v>
      </c>
      <c r="E282" s="84" t="b">
        <v>0</v>
      </c>
      <c r="F282" s="84" t="b">
        <v>0</v>
      </c>
      <c r="G282" s="84" t="b">
        <v>0</v>
      </c>
    </row>
    <row r="283" spans="1:7" ht="15">
      <c r="A283" s="84" t="s">
        <v>1705</v>
      </c>
      <c r="B283" s="84">
        <v>2</v>
      </c>
      <c r="C283" s="123">
        <v>0.00587369751542873</v>
      </c>
      <c r="D283" s="84" t="s">
        <v>1271</v>
      </c>
      <c r="E283" s="84" t="b">
        <v>1</v>
      </c>
      <c r="F283" s="84" t="b">
        <v>0</v>
      </c>
      <c r="G283" s="84" t="b">
        <v>0</v>
      </c>
    </row>
    <row r="284" spans="1:7" ht="15">
      <c r="A284" s="84" t="s">
        <v>1706</v>
      </c>
      <c r="B284" s="84">
        <v>2</v>
      </c>
      <c r="C284" s="123">
        <v>0.00587369751542873</v>
      </c>
      <c r="D284" s="84" t="s">
        <v>1271</v>
      </c>
      <c r="E284" s="84" t="b">
        <v>1</v>
      </c>
      <c r="F284" s="84" t="b">
        <v>0</v>
      </c>
      <c r="G284" s="84" t="b">
        <v>0</v>
      </c>
    </row>
    <row r="285" spans="1:7" ht="15">
      <c r="A285" s="84" t="s">
        <v>1707</v>
      </c>
      <c r="B285" s="84">
        <v>2</v>
      </c>
      <c r="C285" s="123">
        <v>0.00587369751542873</v>
      </c>
      <c r="D285" s="84" t="s">
        <v>1271</v>
      </c>
      <c r="E285" s="84" t="b">
        <v>0</v>
      </c>
      <c r="F285" s="84" t="b">
        <v>0</v>
      </c>
      <c r="G285" s="84" t="b">
        <v>0</v>
      </c>
    </row>
    <row r="286" spans="1:7" ht="15">
      <c r="A286" s="84" t="s">
        <v>1702</v>
      </c>
      <c r="B286" s="84">
        <v>2</v>
      </c>
      <c r="C286" s="123">
        <v>0.00587369751542873</v>
      </c>
      <c r="D286" s="84" t="s">
        <v>1271</v>
      </c>
      <c r="E286" s="84" t="b">
        <v>0</v>
      </c>
      <c r="F286" s="84" t="b">
        <v>0</v>
      </c>
      <c r="G286" s="84" t="b">
        <v>0</v>
      </c>
    </row>
    <row r="287" spans="1:7" ht="15">
      <c r="A287" s="84" t="s">
        <v>1701</v>
      </c>
      <c r="B287" s="84">
        <v>2</v>
      </c>
      <c r="C287" s="123">
        <v>0.00587369751542873</v>
      </c>
      <c r="D287" s="84" t="s">
        <v>1271</v>
      </c>
      <c r="E287" s="84" t="b">
        <v>0</v>
      </c>
      <c r="F287" s="84" t="b">
        <v>0</v>
      </c>
      <c r="G287" s="84" t="b">
        <v>0</v>
      </c>
    </row>
    <row r="288" spans="1:7" ht="15">
      <c r="A288" s="84" t="s">
        <v>1616</v>
      </c>
      <c r="B288" s="84">
        <v>2</v>
      </c>
      <c r="C288" s="123">
        <v>0.00587369751542873</v>
      </c>
      <c r="D288" s="84" t="s">
        <v>1271</v>
      </c>
      <c r="E288" s="84" t="b">
        <v>0</v>
      </c>
      <c r="F288" s="84" t="b">
        <v>0</v>
      </c>
      <c r="G288" s="84" t="b">
        <v>0</v>
      </c>
    </row>
    <row r="289" spans="1:7" ht="15">
      <c r="A289" s="84" t="s">
        <v>1645</v>
      </c>
      <c r="B289" s="84">
        <v>2</v>
      </c>
      <c r="C289" s="123">
        <v>0.00587369751542873</v>
      </c>
      <c r="D289" s="84" t="s">
        <v>1271</v>
      </c>
      <c r="E289" s="84" t="b">
        <v>1</v>
      </c>
      <c r="F289" s="84" t="b">
        <v>0</v>
      </c>
      <c r="G289" s="84" t="b">
        <v>0</v>
      </c>
    </row>
    <row r="290" spans="1:7" ht="15">
      <c r="A290" s="84" t="s">
        <v>1612</v>
      </c>
      <c r="B290" s="84">
        <v>2</v>
      </c>
      <c r="C290" s="123">
        <v>0.00587369751542873</v>
      </c>
      <c r="D290" s="84" t="s">
        <v>1271</v>
      </c>
      <c r="E290" s="84" t="b">
        <v>0</v>
      </c>
      <c r="F290" s="84" t="b">
        <v>0</v>
      </c>
      <c r="G290" s="84" t="b">
        <v>0</v>
      </c>
    </row>
    <row r="291" spans="1:7" ht="15">
      <c r="A291" s="84" t="s">
        <v>1320</v>
      </c>
      <c r="B291" s="84">
        <v>2</v>
      </c>
      <c r="C291" s="123">
        <v>0.0071385294299832714</v>
      </c>
      <c r="D291" s="84" t="s">
        <v>1271</v>
      </c>
      <c r="E291" s="84" t="b">
        <v>0</v>
      </c>
      <c r="F291" s="84" t="b">
        <v>0</v>
      </c>
      <c r="G291" s="84" t="b">
        <v>0</v>
      </c>
    </row>
    <row r="292" spans="1:7" ht="15">
      <c r="A292" s="84" t="s">
        <v>1321</v>
      </c>
      <c r="B292" s="84">
        <v>2</v>
      </c>
      <c r="C292" s="123">
        <v>0.00587369751542873</v>
      </c>
      <c r="D292" s="84" t="s">
        <v>1271</v>
      </c>
      <c r="E292" s="84" t="b">
        <v>0</v>
      </c>
      <c r="F292" s="84" t="b">
        <v>0</v>
      </c>
      <c r="G292" s="84" t="b">
        <v>0</v>
      </c>
    </row>
    <row r="293" spans="1:7" ht="15">
      <c r="A293" s="84" t="s">
        <v>1371</v>
      </c>
      <c r="B293" s="84">
        <v>2</v>
      </c>
      <c r="C293" s="123">
        <v>0.00587369751542873</v>
      </c>
      <c r="D293" s="84" t="s">
        <v>1271</v>
      </c>
      <c r="E293" s="84" t="b">
        <v>0</v>
      </c>
      <c r="F293" s="84" t="b">
        <v>0</v>
      </c>
      <c r="G293" s="84" t="b">
        <v>0</v>
      </c>
    </row>
    <row r="294" spans="1:7" ht="15">
      <c r="A294" s="84" t="s">
        <v>1609</v>
      </c>
      <c r="B294" s="84">
        <v>2</v>
      </c>
      <c r="C294" s="123">
        <v>0.0071385294299832714</v>
      </c>
      <c r="D294" s="84" t="s">
        <v>1271</v>
      </c>
      <c r="E294" s="84" t="b">
        <v>0</v>
      </c>
      <c r="F294" s="84" t="b">
        <v>0</v>
      </c>
      <c r="G294" s="84" t="b">
        <v>0</v>
      </c>
    </row>
    <row r="295" spans="1:7" ht="15">
      <c r="A295" s="84" t="s">
        <v>1636</v>
      </c>
      <c r="B295" s="84">
        <v>2</v>
      </c>
      <c r="C295" s="123">
        <v>0.00587369751542873</v>
      </c>
      <c r="D295" s="84" t="s">
        <v>1271</v>
      </c>
      <c r="E295" s="84" t="b">
        <v>0</v>
      </c>
      <c r="F295" s="84" t="b">
        <v>0</v>
      </c>
      <c r="G295" s="84" t="b">
        <v>0</v>
      </c>
    </row>
    <row r="296" spans="1:7" ht="15">
      <c r="A296" s="84" t="s">
        <v>1608</v>
      </c>
      <c r="B296" s="84">
        <v>2</v>
      </c>
      <c r="C296" s="123">
        <v>0.00587369751542873</v>
      </c>
      <c r="D296" s="84" t="s">
        <v>1271</v>
      </c>
      <c r="E296" s="84" t="b">
        <v>0</v>
      </c>
      <c r="F296" s="84" t="b">
        <v>0</v>
      </c>
      <c r="G296" s="84" t="b">
        <v>0</v>
      </c>
    </row>
    <row r="297" spans="1:7" ht="15">
      <c r="A297" s="84" t="s">
        <v>1635</v>
      </c>
      <c r="B297" s="84">
        <v>2</v>
      </c>
      <c r="C297" s="123">
        <v>0.00587369751542873</v>
      </c>
      <c r="D297" s="84" t="s">
        <v>1271</v>
      </c>
      <c r="E297" s="84" t="b">
        <v>0</v>
      </c>
      <c r="F297" s="84" t="b">
        <v>0</v>
      </c>
      <c r="G297" s="84" t="b">
        <v>0</v>
      </c>
    </row>
    <row r="298" spans="1:7" ht="15">
      <c r="A298" s="84" t="s">
        <v>1625</v>
      </c>
      <c r="B298" s="84">
        <v>2</v>
      </c>
      <c r="C298" s="123">
        <v>0.00587369751542873</v>
      </c>
      <c r="D298" s="84" t="s">
        <v>1271</v>
      </c>
      <c r="E298" s="84" t="b">
        <v>0</v>
      </c>
      <c r="F298" s="84" t="b">
        <v>0</v>
      </c>
      <c r="G298" s="84" t="b">
        <v>0</v>
      </c>
    </row>
    <row r="299" spans="1:7" ht="15">
      <c r="A299" s="84" t="s">
        <v>1634</v>
      </c>
      <c r="B299" s="84">
        <v>2</v>
      </c>
      <c r="C299" s="123">
        <v>0.00587369751542873</v>
      </c>
      <c r="D299" s="84" t="s">
        <v>1271</v>
      </c>
      <c r="E299" s="84" t="b">
        <v>0</v>
      </c>
      <c r="F299" s="84" t="b">
        <v>0</v>
      </c>
      <c r="G299" s="84" t="b">
        <v>0</v>
      </c>
    </row>
    <row r="300" spans="1:7" ht="15">
      <c r="A300" s="84" t="s">
        <v>1624</v>
      </c>
      <c r="B300" s="84">
        <v>2</v>
      </c>
      <c r="C300" s="123">
        <v>0.00587369751542873</v>
      </c>
      <c r="D300" s="84" t="s">
        <v>1271</v>
      </c>
      <c r="E300" s="84" t="b">
        <v>0</v>
      </c>
      <c r="F300" s="84" t="b">
        <v>0</v>
      </c>
      <c r="G300" s="84" t="b">
        <v>0</v>
      </c>
    </row>
    <row r="301" spans="1:7" ht="15">
      <c r="A301" s="84" t="s">
        <v>1649</v>
      </c>
      <c r="B301" s="84">
        <v>2</v>
      </c>
      <c r="C301" s="123">
        <v>0.00587369751542873</v>
      </c>
      <c r="D301" s="84" t="s">
        <v>1271</v>
      </c>
      <c r="E301" s="84" t="b">
        <v>0</v>
      </c>
      <c r="F301" s="84" t="b">
        <v>0</v>
      </c>
      <c r="G301" s="84" t="b">
        <v>0</v>
      </c>
    </row>
    <row r="302" spans="1:7" ht="15">
      <c r="A302" s="84" t="s">
        <v>1650</v>
      </c>
      <c r="B302" s="84">
        <v>2</v>
      </c>
      <c r="C302" s="123">
        <v>0.00587369751542873</v>
      </c>
      <c r="D302" s="84" t="s">
        <v>1271</v>
      </c>
      <c r="E302" s="84" t="b">
        <v>0</v>
      </c>
      <c r="F302" s="84" t="b">
        <v>0</v>
      </c>
      <c r="G302" s="84" t="b">
        <v>0</v>
      </c>
    </row>
    <row r="303" spans="1:7" ht="15">
      <c r="A303" s="84" t="s">
        <v>244</v>
      </c>
      <c r="B303" s="84">
        <v>2</v>
      </c>
      <c r="C303" s="123">
        <v>0.00587369751542873</v>
      </c>
      <c r="D303" s="84" t="s">
        <v>1271</v>
      </c>
      <c r="E303" s="84" t="b">
        <v>0</v>
      </c>
      <c r="F303" s="84" t="b">
        <v>0</v>
      </c>
      <c r="G303" s="84" t="b">
        <v>0</v>
      </c>
    </row>
    <row r="304" spans="1:7" ht="15">
      <c r="A304" s="84" t="s">
        <v>1337</v>
      </c>
      <c r="B304" s="84">
        <v>2</v>
      </c>
      <c r="C304" s="123">
        <v>0.00587369751542873</v>
      </c>
      <c r="D304" s="84" t="s">
        <v>1271</v>
      </c>
      <c r="E304" s="84" t="b">
        <v>0</v>
      </c>
      <c r="F304" s="84" t="b">
        <v>0</v>
      </c>
      <c r="G304" s="84" t="b">
        <v>0</v>
      </c>
    </row>
    <row r="305" spans="1:7" ht="15">
      <c r="A305" s="84" t="s">
        <v>1662</v>
      </c>
      <c r="B305" s="84">
        <v>2</v>
      </c>
      <c r="C305" s="123">
        <v>0.00587369751542873</v>
      </c>
      <c r="D305" s="84" t="s">
        <v>1271</v>
      </c>
      <c r="E305" s="84" t="b">
        <v>0</v>
      </c>
      <c r="F305" s="84" t="b">
        <v>0</v>
      </c>
      <c r="G305" s="84" t="b">
        <v>0</v>
      </c>
    </row>
    <row r="306" spans="1:7" ht="15">
      <c r="A306" s="84" t="s">
        <v>1663</v>
      </c>
      <c r="B306" s="84">
        <v>2</v>
      </c>
      <c r="C306" s="123">
        <v>0.00587369751542873</v>
      </c>
      <c r="D306" s="84" t="s">
        <v>1271</v>
      </c>
      <c r="E306" s="84" t="b">
        <v>0</v>
      </c>
      <c r="F306" s="84" t="b">
        <v>0</v>
      </c>
      <c r="G306" s="84" t="b">
        <v>0</v>
      </c>
    </row>
    <row r="307" spans="1:7" ht="15">
      <c r="A307" s="84" t="s">
        <v>1631</v>
      </c>
      <c r="B307" s="84">
        <v>2</v>
      </c>
      <c r="C307" s="123">
        <v>0.00587369751542873</v>
      </c>
      <c r="D307" s="84" t="s">
        <v>1271</v>
      </c>
      <c r="E307" s="84" t="b">
        <v>0</v>
      </c>
      <c r="F307" s="84" t="b">
        <v>0</v>
      </c>
      <c r="G307" s="84" t="b">
        <v>0</v>
      </c>
    </row>
    <row r="308" spans="1:7" ht="15">
      <c r="A308" s="84" t="s">
        <v>1664</v>
      </c>
      <c r="B308" s="84">
        <v>2</v>
      </c>
      <c r="C308" s="123">
        <v>0.00587369751542873</v>
      </c>
      <c r="D308" s="84" t="s">
        <v>1271</v>
      </c>
      <c r="E308" s="84" t="b">
        <v>0</v>
      </c>
      <c r="F308" s="84" t="b">
        <v>0</v>
      </c>
      <c r="G308" s="84" t="b">
        <v>0</v>
      </c>
    </row>
    <row r="309" spans="1:7" ht="15">
      <c r="A309" s="84" t="s">
        <v>1646</v>
      </c>
      <c r="B309" s="84">
        <v>2</v>
      </c>
      <c r="C309" s="123">
        <v>0.00587369751542873</v>
      </c>
      <c r="D309" s="84" t="s">
        <v>1271</v>
      </c>
      <c r="E309" s="84" t="b">
        <v>0</v>
      </c>
      <c r="F309" s="84" t="b">
        <v>0</v>
      </c>
      <c r="G309" s="84" t="b">
        <v>0</v>
      </c>
    </row>
    <row r="310" spans="1:7" ht="15">
      <c r="A310" s="84" t="s">
        <v>1665</v>
      </c>
      <c r="B310" s="84">
        <v>2</v>
      </c>
      <c r="C310" s="123">
        <v>0.00587369751542873</v>
      </c>
      <c r="D310" s="84" t="s">
        <v>1271</v>
      </c>
      <c r="E310" s="84" t="b">
        <v>1</v>
      </c>
      <c r="F310" s="84" t="b">
        <v>0</v>
      </c>
      <c r="G310" s="84" t="b">
        <v>0</v>
      </c>
    </row>
    <row r="311" spans="1:7" ht="15">
      <c r="A311" s="84" t="s">
        <v>1666</v>
      </c>
      <c r="B311" s="84">
        <v>2</v>
      </c>
      <c r="C311" s="123">
        <v>0.00587369751542873</v>
      </c>
      <c r="D311" s="84" t="s">
        <v>1271</v>
      </c>
      <c r="E311" s="84" t="b">
        <v>0</v>
      </c>
      <c r="F311" s="84" t="b">
        <v>0</v>
      </c>
      <c r="G311" s="84" t="b">
        <v>0</v>
      </c>
    </row>
    <row r="312" spans="1:7" ht="15">
      <c r="A312" s="84" t="s">
        <v>1667</v>
      </c>
      <c r="B312" s="84">
        <v>2</v>
      </c>
      <c r="C312" s="123">
        <v>0.00587369751542873</v>
      </c>
      <c r="D312" s="84" t="s">
        <v>1271</v>
      </c>
      <c r="E312" s="84" t="b">
        <v>1</v>
      </c>
      <c r="F312" s="84" t="b">
        <v>0</v>
      </c>
      <c r="G312" s="84" t="b">
        <v>0</v>
      </c>
    </row>
    <row r="313" spans="1:7" ht="15">
      <c r="A313" s="84" t="s">
        <v>1668</v>
      </c>
      <c r="B313" s="84">
        <v>2</v>
      </c>
      <c r="C313" s="123">
        <v>0.00587369751542873</v>
      </c>
      <c r="D313" s="84" t="s">
        <v>1271</v>
      </c>
      <c r="E313" s="84" t="b">
        <v>0</v>
      </c>
      <c r="F313" s="84" t="b">
        <v>0</v>
      </c>
      <c r="G313" s="84" t="b">
        <v>0</v>
      </c>
    </row>
    <row r="314" spans="1:7" ht="15">
      <c r="A314" s="84" t="s">
        <v>1669</v>
      </c>
      <c r="B314" s="84">
        <v>2</v>
      </c>
      <c r="C314" s="123">
        <v>0.00587369751542873</v>
      </c>
      <c r="D314" s="84" t="s">
        <v>1271</v>
      </c>
      <c r="E314" s="84" t="b">
        <v>1</v>
      </c>
      <c r="F314" s="84" t="b">
        <v>0</v>
      </c>
      <c r="G314" s="84" t="b">
        <v>0</v>
      </c>
    </row>
    <row r="315" spans="1:7" ht="15">
      <c r="A315" s="84" t="s">
        <v>265</v>
      </c>
      <c r="B315" s="84">
        <v>2</v>
      </c>
      <c r="C315" s="123">
        <v>0.00587369751542873</v>
      </c>
      <c r="D315" s="84" t="s">
        <v>1271</v>
      </c>
      <c r="E315" s="84" t="b">
        <v>0</v>
      </c>
      <c r="F315" s="84" t="b">
        <v>0</v>
      </c>
      <c r="G315" s="84" t="b">
        <v>0</v>
      </c>
    </row>
    <row r="316" spans="1:7" ht="15">
      <c r="A316" s="84" t="s">
        <v>1614</v>
      </c>
      <c r="B316" s="84">
        <v>2</v>
      </c>
      <c r="C316" s="123">
        <v>0.00587369751542873</v>
      </c>
      <c r="D316" s="84" t="s">
        <v>1271</v>
      </c>
      <c r="E316" s="84" t="b">
        <v>0</v>
      </c>
      <c r="F316" s="84" t="b">
        <v>0</v>
      </c>
      <c r="G316" s="84" t="b">
        <v>0</v>
      </c>
    </row>
    <row r="317" spans="1:7" ht="15">
      <c r="A317" s="84" t="s">
        <v>246</v>
      </c>
      <c r="B317" s="84">
        <v>2</v>
      </c>
      <c r="C317" s="123">
        <v>0.00587369751542873</v>
      </c>
      <c r="D317" s="84" t="s">
        <v>1271</v>
      </c>
      <c r="E317" s="84" t="b">
        <v>0</v>
      </c>
      <c r="F317" s="84" t="b">
        <v>0</v>
      </c>
      <c r="G317" s="84" t="b">
        <v>0</v>
      </c>
    </row>
    <row r="318" spans="1:7" ht="15">
      <c r="A318" s="84" t="s">
        <v>1329</v>
      </c>
      <c r="B318" s="84">
        <v>2</v>
      </c>
      <c r="C318" s="123">
        <v>0.00587369751542873</v>
      </c>
      <c r="D318" s="84" t="s">
        <v>1271</v>
      </c>
      <c r="E318" s="84" t="b">
        <v>0</v>
      </c>
      <c r="F318" s="84" t="b">
        <v>0</v>
      </c>
      <c r="G318" s="84" t="b">
        <v>0</v>
      </c>
    </row>
    <row r="319" spans="1:7" ht="15">
      <c r="A319" s="84" t="s">
        <v>391</v>
      </c>
      <c r="B319" s="84">
        <v>47</v>
      </c>
      <c r="C319" s="123">
        <v>0.0019092748738870709</v>
      </c>
      <c r="D319" s="84" t="s">
        <v>1272</v>
      </c>
      <c r="E319" s="84" t="b">
        <v>0</v>
      </c>
      <c r="F319" s="84" t="b">
        <v>0</v>
      </c>
      <c r="G319" s="84" t="b">
        <v>0</v>
      </c>
    </row>
    <row r="320" spans="1:7" ht="15">
      <c r="A320" s="84" t="s">
        <v>256</v>
      </c>
      <c r="B320" s="84">
        <v>25</v>
      </c>
      <c r="C320" s="123">
        <v>0.0165401096518671</v>
      </c>
      <c r="D320" s="84" t="s">
        <v>1272</v>
      </c>
      <c r="E320" s="84" t="b">
        <v>0</v>
      </c>
      <c r="F320" s="84" t="b">
        <v>0</v>
      </c>
      <c r="G320" s="84" t="b">
        <v>0</v>
      </c>
    </row>
    <row r="321" spans="1:7" ht="15">
      <c r="A321" s="84" t="s">
        <v>1364</v>
      </c>
      <c r="B321" s="84">
        <v>9</v>
      </c>
      <c r="C321" s="123">
        <v>0.015392002754841302</v>
      </c>
      <c r="D321" s="84" t="s">
        <v>1272</v>
      </c>
      <c r="E321" s="84" t="b">
        <v>0</v>
      </c>
      <c r="F321" s="84" t="b">
        <v>0</v>
      </c>
      <c r="G321" s="84" t="b">
        <v>0</v>
      </c>
    </row>
    <row r="322" spans="1:7" ht="15">
      <c r="A322" s="84" t="s">
        <v>255</v>
      </c>
      <c r="B322" s="84">
        <v>9</v>
      </c>
      <c r="C322" s="123">
        <v>0.014380194618519474</v>
      </c>
      <c r="D322" s="84" t="s">
        <v>1272</v>
      </c>
      <c r="E322" s="84" t="b">
        <v>0</v>
      </c>
      <c r="F322" s="84" t="b">
        <v>0</v>
      </c>
      <c r="G322" s="84" t="b">
        <v>0</v>
      </c>
    </row>
    <row r="323" spans="1:7" ht="15">
      <c r="A323" s="84" t="s">
        <v>261</v>
      </c>
      <c r="B323" s="84">
        <v>9</v>
      </c>
      <c r="C323" s="123">
        <v>0.014380194618519474</v>
      </c>
      <c r="D323" s="84" t="s">
        <v>1272</v>
      </c>
      <c r="E323" s="84" t="b">
        <v>0</v>
      </c>
      <c r="F323" s="84" t="b">
        <v>0</v>
      </c>
      <c r="G323" s="84" t="b">
        <v>0</v>
      </c>
    </row>
    <row r="324" spans="1:7" ht="15">
      <c r="A324" s="84" t="s">
        <v>245</v>
      </c>
      <c r="B324" s="84">
        <v>8</v>
      </c>
      <c r="C324" s="123">
        <v>0.013681780226525603</v>
      </c>
      <c r="D324" s="84" t="s">
        <v>1272</v>
      </c>
      <c r="E324" s="84" t="b">
        <v>0</v>
      </c>
      <c r="F324" s="84" t="b">
        <v>0</v>
      </c>
      <c r="G324" s="84" t="b">
        <v>0</v>
      </c>
    </row>
    <row r="325" spans="1:7" ht="15">
      <c r="A325" s="84" t="s">
        <v>1332</v>
      </c>
      <c r="B325" s="84">
        <v>8</v>
      </c>
      <c r="C325" s="123">
        <v>0.013681780226525603</v>
      </c>
      <c r="D325" s="84" t="s">
        <v>1272</v>
      </c>
      <c r="E325" s="84" t="b">
        <v>0</v>
      </c>
      <c r="F325" s="84" t="b">
        <v>0</v>
      </c>
      <c r="G325" s="84" t="b">
        <v>0</v>
      </c>
    </row>
    <row r="326" spans="1:7" ht="15">
      <c r="A326" s="84" t="s">
        <v>226</v>
      </c>
      <c r="B326" s="84">
        <v>8</v>
      </c>
      <c r="C326" s="123">
        <v>0.013681780226525603</v>
      </c>
      <c r="D326" s="84" t="s">
        <v>1272</v>
      </c>
      <c r="E326" s="84" t="b">
        <v>0</v>
      </c>
      <c r="F326" s="84" t="b">
        <v>0</v>
      </c>
      <c r="G326" s="84" t="b">
        <v>0</v>
      </c>
    </row>
    <row r="327" spans="1:7" ht="15">
      <c r="A327" s="84" t="s">
        <v>243</v>
      </c>
      <c r="B327" s="84">
        <v>7</v>
      </c>
      <c r="C327" s="123">
        <v>0.012863741497866621</v>
      </c>
      <c r="D327" s="84" t="s">
        <v>1272</v>
      </c>
      <c r="E327" s="84" t="b">
        <v>0</v>
      </c>
      <c r="F327" s="84" t="b">
        <v>0</v>
      </c>
      <c r="G327" s="84" t="b">
        <v>0</v>
      </c>
    </row>
    <row r="328" spans="1:7" ht="15">
      <c r="A328" s="84" t="s">
        <v>1327</v>
      </c>
      <c r="B328" s="84">
        <v>7</v>
      </c>
      <c r="C328" s="123">
        <v>0.012863741497866621</v>
      </c>
      <c r="D328" s="84" t="s">
        <v>1272</v>
      </c>
      <c r="E328" s="84" t="b">
        <v>0</v>
      </c>
      <c r="F328" s="84" t="b">
        <v>0</v>
      </c>
      <c r="G328" s="84" t="b">
        <v>0</v>
      </c>
    </row>
    <row r="329" spans="1:7" ht="15">
      <c r="A329" s="84" t="s">
        <v>242</v>
      </c>
      <c r="B329" s="84">
        <v>7</v>
      </c>
      <c r="C329" s="123">
        <v>0.012863741497866621</v>
      </c>
      <c r="D329" s="84" t="s">
        <v>1272</v>
      </c>
      <c r="E329" s="84" t="b">
        <v>0</v>
      </c>
      <c r="F329" s="84" t="b">
        <v>0</v>
      </c>
      <c r="G329" s="84" t="b">
        <v>0</v>
      </c>
    </row>
    <row r="330" spans="1:7" ht="15">
      <c r="A330" s="84" t="s">
        <v>1322</v>
      </c>
      <c r="B330" s="84">
        <v>6</v>
      </c>
      <c r="C330" s="123">
        <v>0.011908878949344311</v>
      </c>
      <c r="D330" s="84" t="s">
        <v>1272</v>
      </c>
      <c r="E330" s="84" t="b">
        <v>0</v>
      </c>
      <c r="F330" s="84" t="b">
        <v>0</v>
      </c>
      <c r="G330" s="84" t="b">
        <v>0</v>
      </c>
    </row>
    <row r="331" spans="1:7" ht="15">
      <c r="A331" s="84" t="s">
        <v>249</v>
      </c>
      <c r="B331" s="84">
        <v>6</v>
      </c>
      <c r="C331" s="123">
        <v>0.011908878949344311</v>
      </c>
      <c r="D331" s="84" t="s">
        <v>1272</v>
      </c>
      <c r="E331" s="84" t="b">
        <v>0</v>
      </c>
      <c r="F331" s="84" t="b">
        <v>0</v>
      </c>
      <c r="G331" s="84" t="b">
        <v>0</v>
      </c>
    </row>
    <row r="332" spans="1:7" ht="15">
      <c r="A332" s="84" t="s">
        <v>241</v>
      </c>
      <c r="B332" s="84">
        <v>5</v>
      </c>
      <c r="C332" s="123">
        <v>0.010794189374061193</v>
      </c>
      <c r="D332" s="84" t="s">
        <v>1272</v>
      </c>
      <c r="E332" s="84" t="b">
        <v>0</v>
      </c>
      <c r="F332" s="84" t="b">
        <v>0</v>
      </c>
      <c r="G332" s="84" t="b">
        <v>0</v>
      </c>
    </row>
    <row r="333" spans="1:7" ht="15">
      <c r="A333" s="84" t="s">
        <v>1618</v>
      </c>
      <c r="B333" s="84">
        <v>5</v>
      </c>
      <c r="C333" s="123">
        <v>0.010794189374061193</v>
      </c>
      <c r="D333" s="84" t="s">
        <v>1272</v>
      </c>
      <c r="E333" s="84" t="b">
        <v>0</v>
      </c>
      <c r="F333" s="84" t="b">
        <v>0</v>
      </c>
      <c r="G333" s="84" t="b">
        <v>0</v>
      </c>
    </row>
    <row r="334" spans="1:7" ht="15">
      <c r="A334" s="84" t="s">
        <v>1619</v>
      </c>
      <c r="B334" s="84">
        <v>5</v>
      </c>
      <c r="C334" s="123">
        <v>0.010794189374061193</v>
      </c>
      <c r="D334" s="84" t="s">
        <v>1272</v>
      </c>
      <c r="E334" s="84" t="b">
        <v>1</v>
      </c>
      <c r="F334" s="84" t="b">
        <v>0</v>
      </c>
      <c r="G334" s="84" t="b">
        <v>0</v>
      </c>
    </row>
    <row r="335" spans="1:7" ht="15">
      <c r="A335" s="84" t="s">
        <v>1620</v>
      </c>
      <c r="B335" s="84">
        <v>5</v>
      </c>
      <c r="C335" s="123">
        <v>0.010794189374061193</v>
      </c>
      <c r="D335" s="84" t="s">
        <v>1272</v>
      </c>
      <c r="E335" s="84" t="b">
        <v>0</v>
      </c>
      <c r="F335" s="84" t="b">
        <v>0</v>
      </c>
      <c r="G335" s="84" t="b">
        <v>0</v>
      </c>
    </row>
    <row r="336" spans="1:7" ht="15">
      <c r="A336" s="84" t="s">
        <v>1621</v>
      </c>
      <c r="B336" s="84">
        <v>5</v>
      </c>
      <c r="C336" s="123">
        <v>0.010794189374061193</v>
      </c>
      <c r="D336" s="84" t="s">
        <v>1272</v>
      </c>
      <c r="E336" s="84" t="b">
        <v>1</v>
      </c>
      <c r="F336" s="84" t="b">
        <v>0</v>
      </c>
      <c r="G336" s="84" t="b">
        <v>0</v>
      </c>
    </row>
    <row r="337" spans="1:7" ht="15">
      <c r="A337" s="84" t="s">
        <v>1622</v>
      </c>
      <c r="B337" s="84">
        <v>5</v>
      </c>
      <c r="C337" s="123">
        <v>0.010794189374061193</v>
      </c>
      <c r="D337" s="84" t="s">
        <v>1272</v>
      </c>
      <c r="E337" s="84" t="b">
        <v>0</v>
      </c>
      <c r="F337" s="84" t="b">
        <v>0</v>
      </c>
      <c r="G337" s="84" t="b">
        <v>0</v>
      </c>
    </row>
    <row r="338" spans="1:7" ht="15">
      <c r="A338" s="84" t="s">
        <v>1604</v>
      </c>
      <c r="B338" s="84">
        <v>4</v>
      </c>
      <c r="C338" s="123">
        <v>0.009487307657561537</v>
      </c>
      <c r="D338" s="84" t="s">
        <v>1272</v>
      </c>
      <c r="E338" s="84" t="b">
        <v>0</v>
      </c>
      <c r="F338" s="84" t="b">
        <v>0</v>
      </c>
      <c r="G338" s="84" t="b">
        <v>0</v>
      </c>
    </row>
    <row r="339" spans="1:7" ht="15">
      <c r="A339" s="84" t="s">
        <v>1605</v>
      </c>
      <c r="B339" s="84">
        <v>4</v>
      </c>
      <c r="C339" s="123">
        <v>0.009487307657561537</v>
      </c>
      <c r="D339" s="84" t="s">
        <v>1272</v>
      </c>
      <c r="E339" s="84" t="b">
        <v>0</v>
      </c>
      <c r="F339" s="84" t="b">
        <v>0</v>
      </c>
      <c r="G339" s="84" t="b">
        <v>0</v>
      </c>
    </row>
    <row r="340" spans="1:7" ht="15">
      <c r="A340" s="84" t="s">
        <v>1347</v>
      </c>
      <c r="B340" s="84">
        <v>4</v>
      </c>
      <c r="C340" s="123">
        <v>0.009487307657561537</v>
      </c>
      <c r="D340" s="84" t="s">
        <v>1272</v>
      </c>
      <c r="E340" s="84" t="b">
        <v>0</v>
      </c>
      <c r="F340" s="84" t="b">
        <v>0</v>
      </c>
      <c r="G340" s="84" t="b">
        <v>0</v>
      </c>
    </row>
    <row r="341" spans="1:7" ht="15">
      <c r="A341" s="84" t="s">
        <v>240</v>
      </c>
      <c r="B341" s="84">
        <v>4</v>
      </c>
      <c r="C341" s="123">
        <v>0.009487307657561537</v>
      </c>
      <c r="D341" s="84" t="s">
        <v>1272</v>
      </c>
      <c r="E341" s="84" t="b">
        <v>0</v>
      </c>
      <c r="F341" s="84" t="b">
        <v>0</v>
      </c>
      <c r="G341" s="84" t="b">
        <v>0</v>
      </c>
    </row>
    <row r="342" spans="1:7" ht="15">
      <c r="A342" s="84" t="s">
        <v>254</v>
      </c>
      <c r="B342" s="84">
        <v>4</v>
      </c>
      <c r="C342" s="123">
        <v>0.009487307657561537</v>
      </c>
      <c r="D342" s="84" t="s">
        <v>1272</v>
      </c>
      <c r="E342" s="84" t="b">
        <v>0</v>
      </c>
      <c r="F342" s="84" t="b">
        <v>0</v>
      </c>
      <c r="G342" s="84" t="b">
        <v>0</v>
      </c>
    </row>
    <row r="343" spans="1:7" ht="15">
      <c r="A343" s="84" t="s">
        <v>1321</v>
      </c>
      <c r="B343" s="84">
        <v>4</v>
      </c>
      <c r="C343" s="123">
        <v>0.009487307657561537</v>
      </c>
      <c r="D343" s="84" t="s">
        <v>1272</v>
      </c>
      <c r="E343" s="84" t="b">
        <v>0</v>
      </c>
      <c r="F343" s="84" t="b">
        <v>0</v>
      </c>
      <c r="G343" s="84" t="b">
        <v>0</v>
      </c>
    </row>
    <row r="344" spans="1:7" ht="15">
      <c r="A344" s="84" t="s">
        <v>1609</v>
      </c>
      <c r="B344" s="84">
        <v>4</v>
      </c>
      <c r="C344" s="123">
        <v>0.012133725201860271</v>
      </c>
      <c r="D344" s="84" t="s">
        <v>1272</v>
      </c>
      <c r="E344" s="84" t="b">
        <v>0</v>
      </c>
      <c r="F344" s="84" t="b">
        <v>0</v>
      </c>
      <c r="G344" s="84" t="b">
        <v>0</v>
      </c>
    </row>
    <row r="345" spans="1:7" ht="15">
      <c r="A345" s="84" t="s">
        <v>1607</v>
      </c>
      <c r="B345" s="84">
        <v>3</v>
      </c>
      <c r="C345" s="123">
        <v>0.007939252632896207</v>
      </c>
      <c r="D345" s="84" t="s">
        <v>1272</v>
      </c>
      <c r="E345" s="84" t="b">
        <v>0</v>
      </c>
      <c r="F345" s="84" t="b">
        <v>0</v>
      </c>
      <c r="G345" s="84" t="b">
        <v>0</v>
      </c>
    </row>
    <row r="346" spans="1:7" ht="15">
      <c r="A346" s="84" t="s">
        <v>1334</v>
      </c>
      <c r="B346" s="84">
        <v>3</v>
      </c>
      <c r="C346" s="123">
        <v>0.007939252632896207</v>
      </c>
      <c r="D346" s="84" t="s">
        <v>1272</v>
      </c>
      <c r="E346" s="84" t="b">
        <v>0</v>
      </c>
      <c r="F346" s="84" t="b">
        <v>0</v>
      </c>
      <c r="G346" s="84" t="b">
        <v>0</v>
      </c>
    </row>
    <row r="347" spans="1:7" ht="15">
      <c r="A347" s="84" t="s">
        <v>1648</v>
      </c>
      <c r="B347" s="84">
        <v>3</v>
      </c>
      <c r="C347" s="123">
        <v>0.007939252632896207</v>
      </c>
      <c r="D347" s="84" t="s">
        <v>1272</v>
      </c>
      <c r="E347" s="84" t="b">
        <v>1</v>
      </c>
      <c r="F347" s="84" t="b">
        <v>0</v>
      </c>
      <c r="G347" s="84" t="b">
        <v>0</v>
      </c>
    </row>
    <row r="348" spans="1:7" ht="15">
      <c r="A348" s="84" t="s">
        <v>1616</v>
      </c>
      <c r="B348" s="84">
        <v>3</v>
      </c>
      <c r="C348" s="123">
        <v>0.007939252632896207</v>
      </c>
      <c r="D348" s="84" t="s">
        <v>1272</v>
      </c>
      <c r="E348" s="84" t="b">
        <v>0</v>
      </c>
      <c r="F348" s="84" t="b">
        <v>0</v>
      </c>
      <c r="G348" s="84" t="b">
        <v>0</v>
      </c>
    </row>
    <row r="349" spans="1:7" ht="15">
      <c r="A349" s="84" t="s">
        <v>1617</v>
      </c>
      <c r="B349" s="84">
        <v>3</v>
      </c>
      <c r="C349" s="123">
        <v>0.007939252632896207</v>
      </c>
      <c r="D349" s="84" t="s">
        <v>1272</v>
      </c>
      <c r="E349" s="84" t="b">
        <v>0</v>
      </c>
      <c r="F349" s="84" t="b">
        <v>0</v>
      </c>
      <c r="G349" s="84" t="b">
        <v>0</v>
      </c>
    </row>
    <row r="350" spans="1:7" ht="15">
      <c r="A350" s="84" t="s">
        <v>1608</v>
      </c>
      <c r="B350" s="84">
        <v>3</v>
      </c>
      <c r="C350" s="123">
        <v>0.007939252632896207</v>
      </c>
      <c r="D350" s="84" t="s">
        <v>1272</v>
      </c>
      <c r="E350" s="84" t="b">
        <v>0</v>
      </c>
      <c r="F350" s="84" t="b">
        <v>0</v>
      </c>
      <c r="G350" s="84" t="b">
        <v>0</v>
      </c>
    </row>
    <row r="351" spans="1:7" ht="15">
      <c r="A351" s="84" t="s">
        <v>1626</v>
      </c>
      <c r="B351" s="84">
        <v>3</v>
      </c>
      <c r="C351" s="123">
        <v>0.009100293901395204</v>
      </c>
      <c r="D351" s="84" t="s">
        <v>1272</v>
      </c>
      <c r="E351" s="84" t="b">
        <v>0</v>
      </c>
      <c r="F351" s="84" t="b">
        <v>0</v>
      </c>
      <c r="G351" s="84" t="b">
        <v>0</v>
      </c>
    </row>
    <row r="352" spans="1:7" ht="15">
      <c r="A352" s="84" t="s">
        <v>1337</v>
      </c>
      <c r="B352" s="84">
        <v>3</v>
      </c>
      <c r="C352" s="123">
        <v>0.007939252632896207</v>
      </c>
      <c r="D352" s="84" t="s">
        <v>1272</v>
      </c>
      <c r="E352" s="84" t="b">
        <v>0</v>
      </c>
      <c r="F352" s="84" t="b">
        <v>0</v>
      </c>
      <c r="G352" s="84" t="b">
        <v>0</v>
      </c>
    </row>
    <row r="353" spans="1:7" ht="15">
      <c r="A353" s="84" t="s">
        <v>1635</v>
      </c>
      <c r="B353" s="84">
        <v>2</v>
      </c>
      <c r="C353" s="123">
        <v>0.006066862600930136</v>
      </c>
      <c r="D353" s="84" t="s">
        <v>1272</v>
      </c>
      <c r="E353" s="84" t="b">
        <v>0</v>
      </c>
      <c r="F353" s="84" t="b">
        <v>0</v>
      </c>
      <c r="G353" s="84" t="b">
        <v>0</v>
      </c>
    </row>
    <row r="354" spans="1:7" ht="15">
      <c r="A354" s="84" t="s">
        <v>1367</v>
      </c>
      <c r="B354" s="84">
        <v>2</v>
      </c>
      <c r="C354" s="123">
        <v>0.006066862600930136</v>
      </c>
      <c r="D354" s="84" t="s">
        <v>1272</v>
      </c>
      <c r="E354" s="84" t="b">
        <v>0</v>
      </c>
      <c r="F354" s="84" t="b">
        <v>0</v>
      </c>
      <c r="G354" s="84" t="b">
        <v>0</v>
      </c>
    </row>
    <row r="355" spans="1:7" ht="15">
      <c r="A355" s="84" t="s">
        <v>1629</v>
      </c>
      <c r="B355" s="84">
        <v>2</v>
      </c>
      <c r="C355" s="123">
        <v>0.006066862600930136</v>
      </c>
      <c r="D355" s="84" t="s">
        <v>1272</v>
      </c>
      <c r="E355" s="84" t="b">
        <v>0</v>
      </c>
      <c r="F355" s="84" t="b">
        <v>0</v>
      </c>
      <c r="G355" s="84" t="b">
        <v>0</v>
      </c>
    </row>
    <row r="356" spans="1:7" ht="15">
      <c r="A356" s="84" t="s">
        <v>1630</v>
      </c>
      <c r="B356" s="84">
        <v>2</v>
      </c>
      <c r="C356" s="123">
        <v>0.006066862600930136</v>
      </c>
      <c r="D356" s="84" t="s">
        <v>1272</v>
      </c>
      <c r="E356" s="84" t="b">
        <v>0</v>
      </c>
      <c r="F356" s="84" t="b">
        <v>0</v>
      </c>
      <c r="G356" s="84" t="b">
        <v>0</v>
      </c>
    </row>
    <row r="357" spans="1:7" ht="15">
      <c r="A357" s="84" t="s">
        <v>1636</v>
      </c>
      <c r="B357" s="84">
        <v>2</v>
      </c>
      <c r="C357" s="123">
        <v>0.006066862600930136</v>
      </c>
      <c r="D357" s="84" t="s">
        <v>1272</v>
      </c>
      <c r="E357" s="84" t="b">
        <v>0</v>
      </c>
      <c r="F357" s="84" t="b">
        <v>0</v>
      </c>
      <c r="G357" s="84" t="b">
        <v>0</v>
      </c>
    </row>
    <row r="358" spans="1:7" ht="15">
      <c r="A358" s="84" t="s">
        <v>1644</v>
      </c>
      <c r="B358" s="84">
        <v>2</v>
      </c>
      <c r="C358" s="123">
        <v>0.006066862600930136</v>
      </c>
      <c r="D358" s="84" t="s">
        <v>1272</v>
      </c>
      <c r="E358" s="84" t="b">
        <v>0</v>
      </c>
      <c r="F358" s="84" t="b">
        <v>0</v>
      </c>
      <c r="G358" s="84" t="b">
        <v>0</v>
      </c>
    </row>
    <row r="359" spans="1:7" ht="15">
      <c r="A359" s="84" t="s">
        <v>1366</v>
      </c>
      <c r="B359" s="84">
        <v>2</v>
      </c>
      <c r="C359" s="123">
        <v>0.006066862600930136</v>
      </c>
      <c r="D359" s="84" t="s">
        <v>1272</v>
      </c>
      <c r="E359" s="84" t="b">
        <v>0</v>
      </c>
      <c r="F359" s="84" t="b">
        <v>0</v>
      </c>
      <c r="G359" s="84" t="b">
        <v>0</v>
      </c>
    </row>
    <row r="360" spans="1:7" ht="15">
      <c r="A360" s="84" t="s">
        <v>1328</v>
      </c>
      <c r="B360" s="84">
        <v>2</v>
      </c>
      <c r="C360" s="123">
        <v>0.006066862600930136</v>
      </c>
      <c r="D360" s="84" t="s">
        <v>1272</v>
      </c>
      <c r="E360" s="84" t="b">
        <v>0</v>
      </c>
      <c r="F360" s="84" t="b">
        <v>0</v>
      </c>
      <c r="G360" s="84" t="b">
        <v>0</v>
      </c>
    </row>
    <row r="361" spans="1:7" ht="15">
      <c r="A361" s="84" t="s">
        <v>250</v>
      </c>
      <c r="B361" s="84">
        <v>2</v>
      </c>
      <c r="C361" s="123">
        <v>0.006066862600930136</v>
      </c>
      <c r="D361" s="84" t="s">
        <v>1272</v>
      </c>
      <c r="E361" s="84" t="b">
        <v>0</v>
      </c>
      <c r="F361" s="84" t="b">
        <v>0</v>
      </c>
      <c r="G361" s="84" t="b">
        <v>0</v>
      </c>
    </row>
    <row r="362" spans="1:7" ht="15">
      <c r="A362" s="84" t="s">
        <v>1610</v>
      </c>
      <c r="B362" s="84">
        <v>2</v>
      </c>
      <c r="C362" s="123">
        <v>0.007390071373079504</v>
      </c>
      <c r="D362" s="84" t="s">
        <v>1272</v>
      </c>
      <c r="E362" s="84" t="b">
        <v>0</v>
      </c>
      <c r="F362" s="84" t="b">
        <v>0</v>
      </c>
      <c r="G362" s="84" t="b">
        <v>0</v>
      </c>
    </row>
    <row r="363" spans="1:7" ht="15">
      <c r="A363" s="84" t="s">
        <v>1606</v>
      </c>
      <c r="B363" s="84">
        <v>2</v>
      </c>
      <c r="C363" s="123">
        <v>0.006066862600930136</v>
      </c>
      <c r="D363" s="84" t="s">
        <v>1272</v>
      </c>
      <c r="E363" s="84" t="b">
        <v>0</v>
      </c>
      <c r="F363" s="84" t="b">
        <v>0</v>
      </c>
      <c r="G363" s="84" t="b">
        <v>0</v>
      </c>
    </row>
    <row r="364" spans="1:7" ht="15">
      <c r="A364" s="84" t="s">
        <v>1645</v>
      </c>
      <c r="B364" s="84">
        <v>2</v>
      </c>
      <c r="C364" s="123">
        <v>0.006066862600930136</v>
      </c>
      <c r="D364" s="84" t="s">
        <v>1272</v>
      </c>
      <c r="E364" s="84" t="b">
        <v>1</v>
      </c>
      <c r="F364" s="84" t="b">
        <v>0</v>
      </c>
      <c r="G364" s="84" t="b">
        <v>0</v>
      </c>
    </row>
    <row r="365" spans="1:7" ht="15">
      <c r="A365" s="84" t="s">
        <v>1612</v>
      </c>
      <c r="B365" s="84">
        <v>2</v>
      </c>
      <c r="C365" s="123">
        <v>0.006066862600930136</v>
      </c>
      <c r="D365" s="84" t="s">
        <v>1272</v>
      </c>
      <c r="E365" s="84" t="b">
        <v>0</v>
      </c>
      <c r="F365" s="84" t="b">
        <v>0</v>
      </c>
      <c r="G365" s="84" t="b">
        <v>0</v>
      </c>
    </row>
    <row r="366" spans="1:7" ht="15">
      <c r="A366" s="84" t="s">
        <v>1692</v>
      </c>
      <c r="B366" s="84">
        <v>2</v>
      </c>
      <c r="C366" s="123">
        <v>0.006066862600930136</v>
      </c>
      <c r="D366" s="84" t="s">
        <v>1272</v>
      </c>
      <c r="E366" s="84" t="b">
        <v>0</v>
      </c>
      <c r="F366" s="84" t="b">
        <v>0</v>
      </c>
      <c r="G366" s="84" t="b">
        <v>0</v>
      </c>
    </row>
    <row r="367" spans="1:7" ht="15">
      <c r="A367" s="84" t="s">
        <v>239</v>
      </c>
      <c r="B367" s="84">
        <v>2</v>
      </c>
      <c r="C367" s="123">
        <v>0.006066862600930136</v>
      </c>
      <c r="D367" s="84" t="s">
        <v>1272</v>
      </c>
      <c r="E367" s="84" t="b">
        <v>0</v>
      </c>
      <c r="F367" s="84" t="b">
        <v>0</v>
      </c>
      <c r="G367" s="84" t="b">
        <v>0</v>
      </c>
    </row>
    <row r="368" spans="1:7" ht="15">
      <c r="A368" s="84" t="s">
        <v>1382</v>
      </c>
      <c r="B368" s="84">
        <v>2</v>
      </c>
      <c r="C368" s="123">
        <v>0.007390071373079504</v>
      </c>
      <c r="D368" s="84" t="s">
        <v>1272</v>
      </c>
      <c r="E368" s="84" t="b">
        <v>0</v>
      </c>
      <c r="F368" s="84" t="b">
        <v>0</v>
      </c>
      <c r="G368" s="84" t="b">
        <v>0</v>
      </c>
    </row>
    <row r="369" spans="1:7" ht="15">
      <c r="A369" s="84" t="s">
        <v>1319</v>
      </c>
      <c r="B369" s="84">
        <v>2</v>
      </c>
      <c r="C369" s="123">
        <v>0.006066862600930136</v>
      </c>
      <c r="D369" s="84" t="s">
        <v>1272</v>
      </c>
      <c r="E369" s="84" t="b">
        <v>0</v>
      </c>
      <c r="F369" s="84" t="b">
        <v>0</v>
      </c>
      <c r="G369" s="84" t="b">
        <v>0</v>
      </c>
    </row>
    <row r="370" spans="1:7" ht="15">
      <c r="A370" s="84" t="s">
        <v>246</v>
      </c>
      <c r="B370" s="84">
        <v>2</v>
      </c>
      <c r="C370" s="123">
        <v>0.006066862600930136</v>
      </c>
      <c r="D370" s="84" t="s">
        <v>1272</v>
      </c>
      <c r="E370" s="84" t="b">
        <v>0</v>
      </c>
      <c r="F370" s="84" t="b">
        <v>0</v>
      </c>
      <c r="G370" s="84" t="b">
        <v>0</v>
      </c>
    </row>
    <row r="371" spans="1:7" ht="15">
      <c r="A371" s="84" t="s">
        <v>1614</v>
      </c>
      <c r="B371" s="84">
        <v>2</v>
      </c>
      <c r="C371" s="123">
        <v>0.006066862600930136</v>
      </c>
      <c r="D371" s="84" t="s">
        <v>1272</v>
      </c>
      <c r="E371" s="84" t="b">
        <v>0</v>
      </c>
      <c r="F371" s="84" t="b">
        <v>0</v>
      </c>
      <c r="G371" s="84" t="b">
        <v>0</v>
      </c>
    </row>
    <row r="372" spans="1:7" ht="15">
      <c r="A372" s="84" t="s">
        <v>1371</v>
      </c>
      <c r="B372" s="84">
        <v>2</v>
      </c>
      <c r="C372" s="123">
        <v>0.006066862600930136</v>
      </c>
      <c r="D372" s="84" t="s">
        <v>1272</v>
      </c>
      <c r="E372" s="84" t="b">
        <v>0</v>
      </c>
      <c r="F372" s="84" t="b">
        <v>0</v>
      </c>
      <c r="G372" s="84" t="b">
        <v>0</v>
      </c>
    </row>
    <row r="373" spans="1:7" ht="15">
      <c r="A373" s="84" t="s">
        <v>1652</v>
      </c>
      <c r="B373" s="84">
        <v>2</v>
      </c>
      <c r="C373" s="123">
        <v>0.006066862600930136</v>
      </c>
      <c r="D373" s="84" t="s">
        <v>1272</v>
      </c>
      <c r="E373" s="84" t="b">
        <v>0</v>
      </c>
      <c r="F373" s="84" t="b">
        <v>0</v>
      </c>
      <c r="G373" s="84" t="b">
        <v>0</v>
      </c>
    </row>
    <row r="374" spans="1:7" ht="15">
      <c r="A374" s="84" t="s">
        <v>1653</v>
      </c>
      <c r="B374" s="84">
        <v>2</v>
      </c>
      <c r="C374" s="123">
        <v>0.006066862600930136</v>
      </c>
      <c r="D374" s="84" t="s">
        <v>1272</v>
      </c>
      <c r="E374" s="84" t="b">
        <v>0</v>
      </c>
      <c r="F374" s="84" t="b">
        <v>0</v>
      </c>
      <c r="G374" s="84" t="b">
        <v>0</v>
      </c>
    </row>
    <row r="375" spans="1:7" ht="15">
      <c r="A375" s="84" t="s">
        <v>1654</v>
      </c>
      <c r="B375" s="84">
        <v>2</v>
      </c>
      <c r="C375" s="123">
        <v>0.006066862600930136</v>
      </c>
      <c r="D375" s="84" t="s">
        <v>1272</v>
      </c>
      <c r="E375" s="84" t="b">
        <v>0</v>
      </c>
      <c r="F375" s="84" t="b">
        <v>0</v>
      </c>
      <c r="G375" s="84" t="b">
        <v>0</v>
      </c>
    </row>
    <row r="376" spans="1:7" ht="15">
      <c r="A376" s="84" t="s">
        <v>1655</v>
      </c>
      <c r="B376" s="84">
        <v>2</v>
      </c>
      <c r="C376" s="123">
        <v>0.006066862600930136</v>
      </c>
      <c r="D376" s="84" t="s">
        <v>1272</v>
      </c>
      <c r="E376" s="84" t="b">
        <v>0</v>
      </c>
      <c r="F376" s="84" t="b">
        <v>0</v>
      </c>
      <c r="G376" s="84" t="b">
        <v>0</v>
      </c>
    </row>
    <row r="377" spans="1:7" ht="15">
      <c r="A377" s="84" t="s">
        <v>1632</v>
      </c>
      <c r="B377" s="84">
        <v>2</v>
      </c>
      <c r="C377" s="123">
        <v>0.006066862600930136</v>
      </c>
      <c r="D377" s="84" t="s">
        <v>1272</v>
      </c>
      <c r="E377" s="84" t="b">
        <v>0</v>
      </c>
      <c r="F377" s="84" t="b">
        <v>0</v>
      </c>
      <c r="G377" s="84" t="b">
        <v>0</v>
      </c>
    </row>
    <row r="378" spans="1:7" ht="15">
      <c r="A378" s="84" t="s">
        <v>1624</v>
      </c>
      <c r="B378" s="84">
        <v>2</v>
      </c>
      <c r="C378" s="123">
        <v>0.006066862600930136</v>
      </c>
      <c r="D378" s="84" t="s">
        <v>1272</v>
      </c>
      <c r="E378" s="84" t="b">
        <v>0</v>
      </c>
      <c r="F378" s="84" t="b">
        <v>0</v>
      </c>
      <c r="G378" s="84" t="b">
        <v>0</v>
      </c>
    </row>
    <row r="379" spans="1:7" ht="15">
      <c r="A379" s="84" t="s">
        <v>1625</v>
      </c>
      <c r="B379" s="84">
        <v>2</v>
      </c>
      <c r="C379" s="123">
        <v>0.006066862600930136</v>
      </c>
      <c r="D379" s="84" t="s">
        <v>1272</v>
      </c>
      <c r="E379" s="84" t="b">
        <v>0</v>
      </c>
      <c r="F379" s="84" t="b">
        <v>0</v>
      </c>
      <c r="G379" s="84" t="b">
        <v>0</v>
      </c>
    </row>
    <row r="380" spans="1:7" ht="15">
      <c r="A380" s="84" t="s">
        <v>1671</v>
      </c>
      <c r="B380" s="84">
        <v>2</v>
      </c>
      <c r="C380" s="123">
        <v>0.006066862600930136</v>
      </c>
      <c r="D380" s="84" t="s">
        <v>1272</v>
      </c>
      <c r="E380" s="84" t="b">
        <v>0</v>
      </c>
      <c r="F380" s="84" t="b">
        <v>0</v>
      </c>
      <c r="G380" s="84" t="b">
        <v>0</v>
      </c>
    </row>
    <row r="381" spans="1:7" ht="15">
      <c r="A381" s="84" t="s">
        <v>1722</v>
      </c>
      <c r="B381" s="84">
        <v>2</v>
      </c>
      <c r="C381" s="123">
        <v>0.006066862600930136</v>
      </c>
      <c r="D381" s="84" t="s">
        <v>1272</v>
      </c>
      <c r="E381" s="84" t="b">
        <v>0</v>
      </c>
      <c r="F381" s="84" t="b">
        <v>0</v>
      </c>
      <c r="G381" s="84" t="b">
        <v>0</v>
      </c>
    </row>
    <row r="382" spans="1:7" ht="15">
      <c r="A382" s="84" t="s">
        <v>260</v>
      </c>
      <c r="B382" s="84">
        <v>2</v>
      </c>
      <c r="C382" s="123">
        <v>0.006066862600930136</v>
      </c>
      <c r="D382" s="84" t="s">
        <v>1272</v>
      </c>
      <c r="E382" s="84" t="b">
        <v>0</v>
      </c>
      <c r="F382" s="84" t="b">
        <v>0</v>
      </c>
      <c r="G382" s="84" t="b">
        <v>0</v>
      </c>
    </row>
    <row r="383" spans="1:7" ht="15">
      <c r="A383" s="84" t="s">
        <v>1723</v>
      </c>
      <c r="B383" s="84">
        <v>2</v>
      </c>
      <c r="C383" s="123">
        <v>0.006066862600930136</v>
      </c>
      <c r="D383" s="84" t="s">
        <v>1272</v>
      </c>
      <c r="E383" s="84" t="b">
        <v>0</v>
      </c>
      <c r="F383" s="84" t="b">
        <v>0</v>
      </c>
      <c r="G383" s="84" t="b">
        <v>0</v>
      </c>
    </row>
    <row r="384" spans="1:7" ht="15">
      <c r="A384" s="84" t="s">
        <v>1724</v>
      </c>
      <c r="B384" s="84">
        <v>2</v>
      </c>
      <c r="C384" s="123">
        <v>0.006066862600930136</v>
      </c>
      <c r="D384" s="84" t="s">
        <v>1272</v>
      </c>
      <c r="E384" s="84" t="b">
        <v>0</v>
      </c>
      <c r="F384" s="84" t="b">
        <v>0</v>
      </c>
      <c r="G384" s="84" t="b">
        <v>0</v>
      </c>
    </row>
    <row r="385" spans="1:7" ht="15">
      <c r="A385" s="84" t="s">
        <v>1670</v>
      </c>
      <c r="B385" s="84">
        <v>2</v>
      </c>
      <c r="C385" s="123">
        <v>0.006066862600930136</v>
      </c>
      <c r="D385" s="84" t="s">
        <v>1272</v>
      </c>
      <c r="E385" s="84" t="b">
        <v>0</v>
      </c>
      <c r="F385" s="84" t="b">
        <v>0</v>
      </c>
      <c r="G385" s="84" t="b">
        <v>0</v>
      </c>
    </row>
    <row r="386" spans="1:7" ht="15">
      <c r="A386" s="84" t="s">
        <v>1716</v>
      </c>
      <c r="B386" s="84">
        <v>2</v>
      </c>
      <c r="C386" s="123">
        <v>0.006066862600930136</v>
      </c>
      <c r="D386" s="84" t="s">
        <v>1272</v>
      </c>
      <c r="E386" s="84" t="b">
        <v>0</v>
      </c>
      <c r="F386" s="84" t="b">
        <v>0</v>
      </c>
      <c r="G386" s="84" t="b">
        <v>0</v>
      </c>
    </row>
    <row r="387" spans="1:7" ht="15">
      <c r="A387" s="84" t="s">
        <v>1661</v>
      </c>
      <c r="B387" s="84">
        <v>2</v>
      </c>
      <c r="C387" s="123">
        <v>0.006066862600930136</v>
      </c>
      <c r="D387" s="84" t="s">
        <v>1272</v>
      </c>
      <c r="E387" s="84" t="b">
        <v>0</v>
      </c>
      <c r="F387" s="84" t="b">
        <v>0</v>
      </c>
      <c r="G387" s="84" t="b">
        <v>0</v>
      </c>
    </row>
    <row r="388" spans="1:7" ht="15">
      <c r="A388" s="84" t="s">
        <v>1647</v>
      </c>
      <c r="B388" s="84">
        <v>2</v>
      </c>
      <c r="C388" s="123">
        <v>0.006066862600930136</v>
      </c>
      <c r="D388" s="84" t="s">
        <v>1272</v>
      </c>
      <c r="E388" s="84" t="b">
        <v>0</v>
      </c>
      <c r="F388" s="84" t="b">
        <v>0</v>
      </c>
      <c r="G388" s="84" t="b">
        <v>0</v>
      </c>
    </row>
    <row r="389" spans="1:7" ht="15">
      <c r="A389" s="84" t="s">
        <v>1717</v>
      </c>
      <c r="B389" s="84">
        <v>2</v>
      </c>
      <c r="C389" s="123">
        <v>0.006066862600930136</v>
      </c>
      <c r="D389" s="84" t="s">
        <v>1272</v>
      </c>
      <c r="E389" s="84" t="b">
        <v>0</v>
      </c>
      <c r="F389" s="84" t="b">
        <v>0</v>
      </c>
      <c r="G389" s="84" t="b">
        <v>0</v>
      </c>
    </row>
    <row r="390" spans="1:7" ht="15">
      <c r="A390" s="84" t="s">
        <v>1718</v>
      </c>
      <c r="B390" s="84">
        <v>2</v>
      </c>
      <c r="C390" s="123">
        <v>0.006066862600930136</v>
      </c>
      <c r="D390" s="84" t="s">
        <v>1272</v>
      </c>
      <c r="E390" s="84" t="b">
        <v>0</v>
      </c>
      <c r="F390" s="84" t="b">
        <v>0</v>
      </c>
      <c r="G390" s="84" t="b">
        <v>0</v>
      </c>
    </row>
    <row r="391" spans="1:7" ht="15">
      <c r="A391" s="84" t="s">
        <v>1719</v>
      </c>
      <c r="B391" s="84">
        <v>2</v>
      </c>
      <c r="C391" s="123">
        <v>0.006066862600930136</v>
      </c>
      <c r="D391" s="84" t="s">
        <v>1272</v>
      </c>
      <c r="E391" s="84" t="b">
        <v>0</v>
      </c>
      <c r="F391" s="84" t="b">
        <v>0</v>
      </c>
      <c r="G391" s="84" t="b">
        <v>0</v>
      </c>
    </row>
    <row r="392" spans="1:7" ht="15">
      <c r="A392" s="84" t="s">
        <v>263</v>
      </c>
      <c r="B392" s="84">
        <v>2</v>
      </c>
      <c r="C392" s="123">
        <v>0.006066862600930136</v>
      </c>
      <c r="D392" s="84" t="s">
        <v>1272</v>
      </c>
      <c r="E392" s="84" t="b">
        <v>0</v>
      </c>
      <c r="F392" s="84" t="b">
        <v>0</v>
      </c>
      <c r="G392" s="84" t="b">
        <v>0</v>
      </c>
    </row>
    <row r="393" spans="1:7" ht="15">
      <c r="A393" s="84" t="s">
        <v>262</v>
      </c>
      <c r="B393" s="84">
        <v>2</v>
      </c>
      <c r="C393" s="123">
        <v>0.006066862600930136</v>
      </c>
      <c r="D393" s="84" t="s">
        <v>1272</v>
      </c>
      <c r="E393" s="84" t="b">
        <v>0</v>
      </c>
      <c r="F393" s="84" t="b">
        <v>0</v>
      </c>
      <c r="G393" s="84" t="b">
        <v>0</v>
      </c>
    </row>
    <row r="394" spans="1:7" ht="15">
      <c r="A394" s="84" t="s">
        <v>1720</v>
      </c>
      <c r="B394" s="84">
        <v>2</v>
      </c>
      <c r="C394" s="123">
        <v>0.006066862600930136</v>
      </c>
      <c r="D394" s="84" t="s">
        <v>1272</v>
      </c>
      <c r="E394" s="84" t="b">
        <v>0</v>
      </c>
      <c r="F394" s="84" t="b">
        <v>0</v>
      </c>
      <c r="G394" s="84" t="b">
        <v>0</v>
      </c>
    </row>
    <row r="395" spans="1:7" ht="15">
      <c r="A395" s="84" t="s">
        <v>1721</v>
      </c>
      <c r="B395" s="84">
        <v>2</v>
      </c>
      <c r="C395" s="123">
        <v>0.006066862600930136</v>
      </c>
      <c r="D395" s="84" t="s">
        <v>1272</v>
      </c>
      <c r="E395" s="84" t="b">
        <v>0</v>
      </c>
      <c r="F395" s="84" t="b">
        <v>0</v>
      </c>
      <c r="G395" s="84" t="b">
        <v>0</v>
      </c>
    </row>
    <row r="396" spans="1:7" ht="15">
      <c r="A396" s="84" t="s">
        <v>244</v>
      </c>
      <c r="B396" s="84">
        <v>2</v>
      </c>
      <c r="C396" s="123">
        <v>0.006066862600930136</v>
      </c>
      <c r="D396" s="84" t="s">
        <v>1272</v>
      </c>
      <c r="E396" s="84" t="b">
        <v>0</v>
      </c>
      <c r="F396" s="84" t="b">
        <v>0</v>
      </c>
      <c r="G396" s="84" t="b">
        <v>0</v>
      </c>
    </row>
    <row r="397" spans="1:7" ht="15">
      <c r="A397" s="84" t="s">
        <v>1339</v>
      </c>
      <c r="B397" s="84">
        <v>2</v>
      </c>
      <c r="C397" s="123">
        <v>0.006066862600930136</v>
      </c>
      <c r="D397" s="84" t="s">
        <v>1272</v>
      </c>
      <c r="E397" s="84" t="b">
        <v>0</v>
      </c>
      <c r="F397" s="84" t="b">
        <v>0</v>
      </c>
      <c r="G397" s="84" t="b">
        <v>0</v>
      </c>
    </row>
    <row r="398" spans="1:7" ht="15">
      <c r="A398" s="84" t="s">
        <v>1373</v>
      </c>
      <c r="B398" s="84">
        <v>2</v>
      </c>
      <c r="C398" s="123">
        <v>0.006066862600930136</v>
      </c>
      <c r="D398" s="84" t="s">
        <v>1272</v>
      </c>
      <c r="E398" s="84" t="b">
        <v>0</v>
      </c>
      <c r="F398" s="84" t="b">
        <v>0</v>
      </c>
      <c r="G398" s="84" t="b">
        <v>0</v>
      </c>
    </row>
    <row r="399" spans="1:7" ht="15">
      <c r="A399" s="84" t="s">
        <v>391</v>
      </c>
      <c r="B399" s="84">
        <v>13</v>
      </c>
      <c r="C399" s="123">
        <v>0.0031458713069790678</v>
      </c>
      <c r="D399" s="84" t="s">
        <v>1273</v>
      </c>
      <c r="E399" s="84" t="b">
        <v>0</v>
      </c>
      <c r="F399" s="84" t="b">
        <v>0</v>
      </c>
      <c r="G399" s="84" t="b">
        <v>0</v>
      </c>
    </row>
    <row r="400" spans="1:7" ht="15">
      <c r="A400" s="84" t="s">
        <v>256</v>
      </c>
      <c r="B400" s="84">
        <v>11</v>
      </c>
      <c r="C400" s="123">
        <v>0.00866232222345972</v>
      </c>
      <c r="D400" s="84" t="s">
        <v>1273</v>
      </c>
      <c r="E400" s="84" t="b">
        <v>0</v>
      </c>
      <c r="F400" s="84" t="b">
        <v>0</v>
      </c>
      <c r="G400" s="84" t="b">
        <v>0</v>
      </c>
    </row>
    <row r="401" spans="1:7" ht="15">
      <c r="A401" s="84" t="s">
        <v>1321</v>
      </c>
      <c r="B401" s="84">
        <v>6</v>
      </c>
      <c r="C401" s="123">
        <v>0.016600456479455388</v>
      </c>
      <c r="D401" s="84" t="s">
        <v>1273</v>
      </c>
      <c r="E401" s="84" t="b">
        <v>0</v>
      </c>
      <c r="F401" s="84" t="b">
        <v>0</v>
      </c>
      <c r="G401" s="84" t="b">
        <v>0</v>
      </c>
    </row>
    <row r="402" spans="1:7" ht="15">
      <c r="A402" s="84" t="s">
        <v>241</v>
      </c>
      <c r="B402" s="84">
        <v>4</v>
      </c>
      <c r="C402" s="123">
        <v>0.01636294870226393</v>
      </c>
      <c r="D402" s="84" t="s">
        <v>1273</v>
      </c>
      <c r="E402" s="84" t="b">
        <v>0</v>
      </c>
      <c r="F402" s="84" t="b">
        <v>0</v>
      </c>
      <c r="G402" s="84" t="b">
        <v>0</v>
      </c>
    </row>
    <row r="403" spans="1:7" ht="15">
      <c r="A403" s="84" t="s">
        <v>1370</v>
      </c>
      <c r="B403" s="84">
        <v>4</v>
      </c>
      <c r="C403" s="123">
        <v>0.01636294870226393</v>
      </c>
      <c r="D403" s="84" t="s">
        <v>1273</v>
      </c>
      <c r="E403" s="84" t="b">
        <v>0</v>
      </c>
      <c r="F403" s="84" t="b">
        <v>0</v>
      </c>
      <c r="G403" s="84" t="b">
        <v>0</v>
      </c>
    </row>
    <row r="404" spans="1:7" ht="15">
      <c r="A404" s="84" t="s">
        <v>1335</v>
      </c>
      <c r="B404" s="84">
        <v>4</v>
      </c>
      <c r="C404" s="123">
        <v>0.01636294870226393</v>
      </c>
      <c r="D404" s="84" t="s">
        <v>1273</v>
      </c>
      <c r="E404" s="84" t="b">
        <v>0</v>
      </c>
      <c r="F404" s="84" t="b">
        <v>0</v>
      </c>
      <c r="G404" s="84" t="b">
        <v>0</v>
      </c>
    </row>
    <row r="405" spans="1:7" ht="15">
      <c r="A405" s="84" t="s">
        <v>1371</v>
      </c>
      <c r="B405" s="84">
        <v>4</v>
      </c>
      <c r="C405" s="123">
        <v>0.01636294870226393</v>
      </c>
      <c r="D405" s="84" t="s">
        <v>1273</v>
      </c>
      <c r="E405" s="84" t="b">
        <v>0</v>
      </c>
      <c r="F405" s="84" t="b">
        <v>0</v>
      </c>
      <c r="G405" s="84" t="b">
        <v>0</v>
      </c>
    </row>
    <row r="406" spans="1:7" ht="15">
      <c r="A406" s="84" t="s">
        <v>243</v>
      </c>
      <c r="B406" s="84">
        <v>4</v>
      </c>
      <c r="C406" s="123">
        <v>0.01636294870226393</v>
      </c>
      <c r="D406" s="84" t="s">
        <v>1273</v>
      </c>
      <c r="E406" s="84" t="b">
        <v>0</v>
      </c>
      <c r="F406" s="84" t="b">
        <v>0</v>
      </c>
      <c r="G406" s="84" t="b">
        <v>0</v>
      </c>
    </row>
    <row r="407" spans="1:7" ht="15">
      <c r="A407" s="84" t="s">
        <v>216</v>
      </c>
      <c r="B407" s="84">
        <v>4</v>
      </c>
      <c r="C407" s="123">
        <v>0.020120504690483473</v>
      </c>
      <c r="D407" s="84" t="s">
        <v>1273</v>
      </c>
      <c r="E407" s="84" t="b">
        <v>0</v>
      </c>
      <c r="F407" s="84" t="b">
        <v>0</v>
      </c>
      <c r="G407" s="84" t="b">
        <v>0</v>
      </c>
    </row>
    <row r="408" spans="1:7" ht="15">
      <c r="A408" s="84" t="s">
        <v>1322</v>
      </c>
      <c r="B408" s="84">
        <v>3</v>
      </c>
      <c r="C408" s="123">
        <v>0.015090378517862607</v>
      </c>
      <c r="D408" s="84" t="s">
        <v>1273</v>
      </c>
      <c r="E408" s="84" t="b">
        <v>0</v>
      </c>
      <c r="F408" s="84" t="b">
        <v>0</v>
      </c>
      <c r="G408" s="84" t="b">
        <v>0</v>
      </c>
    </row>
    <row r="409" spans="1:7" ht="15">
      <c r="A409" s="84" t="s">
        <v>252</v>
      </c>
      <c r="B409" s="84">
        <v>3</v>
      </c>
      <c r="C409" s="123">
        <v>0.015090378517862607</v>
      </c>
      <c r="D409" s="84" t="s">
        <v>1273</v>
      </c>
      <c r="E409" s="84" t="b">
        <v>0</v>
      </c>
      <c r="F409" s="84" t="b">
        <v>0</v>
      </c>
      <c r="G409" s="84" t="b">
        <v>0</v>
      </c>
    </row>
    <row r="410" spans="1:7" ht="15">
      <c r="A410" s="84" t="s">
        <v>1319</v>
      </c>
      <c r="B410" s="84">
        <v>3</v>
      </c>
      <c r="C410" s="123">
        <v>0.015090378517862607</v>
      </c>
      <c r="D410" s="84" t="s">
        <v>1273</v>
      </c>
      <c r="E410" s="84" t="b">
        <v>0</v>
      </c>
      <c r="F410" s="84" t="b">
        <v>0</v>
      </c>
      <c r="G410" s="84" t="b">
        <v>0</v>
      </c>
    </row>
    <row r="411" spans="1:7" ht="15">
      <c r="A411" s="84" t="s">
        <v>1696</v>
      </c>
      <c r="B411" s="84">
        <v>3</v>
      </c>
      <c r="C411" s="123">
        <v>0.015090378517862607</v>
      </c>
      <c r="D411" s="84" t="s">
        <v>1273</v>
      </c>
      <c r="E411" s="84" t="b">
        <v>0</v>
      </c>
      <c r="F411" s="84" t="b">
        <v>0</v>
      </c>
      <c r="G411" s="84" t="b">
        <v>0</v>
      </c>
    </row>
    <row r="412" spans="1:7" ht="15">
      <c r="A412" s="84" t="s">
        <v>1339</v>
      </c>
      <c r="B412" s="84">
        <v>3</v>
      </c>
      <c r="C412" s="123">
        <v>0.015090378517862607</v>
      </c>
      <c r="D412" s="84" t="s">
        <v>1273</v>
      </c>
      <c r="E412" s="84" t="b">
        <v>0</v>
      </c>
      <c r="F412" s="84" t="b">
        <v>0</v>
      </c>
      <c r="G412" s="84" t="b">
        <v>0</v>
      </c>
    </row>
    <row r="413" spans="1:7" ht="15">
      <c r="A413" s="84" t="s">
        <v>1373</v>
      </c>
      <c r="B413" s="84">
        <v>3</v>
      </c>
      <c r="C413" s="123">
        <v>0.015090378517862607</v>
      </c>
      <c r="D413" s="84" t="s">
        <v>1273</v>
      </c>
      <c r="E413" s="84" t="b">
        <v>0</v>
      </c>
      <c r="F413" s="84" t="b">
        <v>0</v>
      </c>
      <c r="G413" s="84" t="b">
        <v>0</v>
      </c>
    </row>
    <row r="414" spans="1:7" ht="15">
      <c r="A414" s="84" t="s">
        <v>1697</v>
      </c>
      <c r="B414" s="84">
        <v>3</v>
      </c>
      <c r="C414" s="123">
        <v>0.015090378517862607</v>
      </c>
      <c r="D414" s="84" t="s">
        <v>1273</v>
      </c>
      <c r="E414" s="84" t="b">
        <v>0</v>
      </c>
      <c r="F414" s="84" t="b">
        <v>0</v>
      </c>
      <c r="G414" s="84" t="b">
        <v>0</v>
      </c>
    </row>
    <row r="415" spans="1:7" ht="15">
      <c r="A415" s="84" t="s">
        <v>1698</v>
      </c>
      <c r="B415" s="84">
        <v>3</v>
      </c>
      <c r="C415" s="123">
        <v>0.015090378517862607</v>
      </c>
      <c r="D415" s="84" t="s">
        <v>1273</v>
      </c>
      <c r="E415" s="84" t="b">
        <v>0</v>
      </c>
      <c r="F415" s="84" t="b">
        <v>0</v>
      </c>
      <c r="G415" s="84" t="b">
        <v>0</v>
      </c>
    </row>
    <row r="416" spans="1:7" ht="15">
      <c r="A416" s="84" t="s">
        <v>1699</v>
      </c>
      <c r="B416" s="84">
        <v>3</v>
      </c>
      <c r="C416" s="123">
        <v>0.015090378517862607</v>
      </c>
      <c r="D416" s="84" t="s">
        <v>1273</v>
      </c>
      <c r="E416" s="84" t="b">
        <v>1</v>
      </c>
      <c r="F416" s="84" t="b">
        <v>0</v>
      </c>
      <c r="G416" s="84" t="b">
        <v>0</v>
      </c>
    </row>
    <row r="417" spans="1:7" ht="15">
      <c r="A417" s="84" t="s">
        <v>1700</v>
      </c>
      <c r="B417" s="84">
        <v>3</v>
      </c>
      <c r="C417" s="123">
        <v>0.015090378517862607</v>
      </c>
      <c r="D417" s="84" t="s">
        <v>1273</v>
      </c>
      <c r="E417" s="84" t="b">
        <v>0</v>
      </c>
      <c r="F417" s="84" t="b">
        <v>0</v>
      </c>
      <c r="G417" s="84" t="b">
        <v>0</v>
      </c>
    </row>
    <row r="418" spans="1:7" ht="15">
      <c r="A418" s="84" t="s">
        <v>255</v>
      </c>
      <c r="B418" s="84">
        <v>2</v>
      </c>
      <c r="C418" s="123">
        <v>0.012708241203221907</v>
      </c>
      <c r="D418" s="84" t="s">
        <v>1273</v>
      </c>
      <c r="E418" s="84" t="b">
        <v>0</v>
      </c>
      <c r="F418" s="84" t="b">
        <v>0</v>
      </c>
      <c r="G418" s="84" t="b">
        <v>0</v>
      </c>
    </row>
    <row r="419" spans="1:7" ht="15">
      <c r="A419" s="84" t="s">
        <v>1607</v>
      </c>
      <c r="B419" s="84">
        <v>2</v>
      </c>
      <c r="C419" s="123">
        <v>0.012708241203221907</v>
      </c>
      <c r="D419" s="84" t="s">
        <v>1273</v>
      </c>
      <c r="E419" s="84" t="b">
        <v>0</v>
      </c>
      <c r="F419" s="84" t="b">
        <v>0</v>
      </c>
      <c r="G419" s="84" t="b">
        <v>0</v>
      </c>
    </row>
    <row r="420" spans="1:7" ht="15">
      <c r="A420" s="84" t="s">
        <v>1609</v>
      </c>
      <c r="B420" s="84">
        <v>2</v>
      </c>
      <c r="C420" s="123">
        <v>0.01723500805531185</v>
      </c>
      <c r="D420" s="84" t="s">
        <v>1273</v>
      </c>
      <c r="E420" s="84" t="b">
        <v>0</v>
      </c>
      <c r="F420" s="84" t="b">
        <v>0</v>
      </c>
      <c r="G420" s="84" t="b">
        <v>0</v>
      </c>
    </row>
    <row r="421" spans="1:7" ht="15">
      <c r="A421" s="84" t="s">
        <v>1606</v>
      </c>
      <c r="B421" s="84">
        <v>2</v>
      </c>
      <c r="C421" s="123">
        <v>0.012708241203221907</v>
      </c>
      <c r="D421" s="84" t="s">
        <v>1273</v>
      </c>
      <c r="E421" s="84" t="b">
        <v>0</v>
      </c>
      <c r="F421" s="84" t="b">
        <v>0</v>
      </c>
      <c r="G421" s="84" t="b">
        <v>0</v>
      </c>
    </row>
    <row r="422" spans="1:7" ht="15">
      <c r="A422" s="84" t="s">
        <v>1633</v>
      </c>
      <c r="B422" s="84">
        <v>2</v>
      </c>
      <c r="C422" s="123">
        <v>0.012708241203221907</v>
      </c>
      <c r="D422" s="84" t="s">
        <v>1273</v>
      </c>
      <c r="E422" s="84" t="b">
        <v>0</v>
      </c>
      <c r="F422" s="84" t="b">
        <v>0</v>
      </c>
      <c r="G422" s="84" t="b">
        <v>0</v>
      </c>
    </row>
    <row r="423" spans="1:7" ht="15">
      <c r="A423" s="84" t="s">
        <v>1749</v>
      </c>
      <c r="B423" s="84">
        <v>2</v>
      </c>
      <c r="C423" s="123">
        <v>0.012708241203221907</v>
      </c>
      <c r="D423" s="84" t="s">
        <v>1273</v>
      </c>
      <c r="E423" s="84" t="b">
        <v>0</v>
      </c>
      <c r="F423" s="84" t="b">
        <v>0</v>
      </c>
      <c r="G423" s="84" t="b">
        <v>0</v>
      </c>
    </row>
    <row r="424" spans="1:7" ht="15">
      <c r="A424" s="84" t="s">
        <v>1750</v>
      </c>
      <c r="B424" s="84">
        <v>2</v>
      </c>
      <c r="C424" s="123">
        <v>0.012708241203221907</v>
      </c>
      <c r="D424" s="84" t="s">
        <v>1273</v>
      </c>
      <c r="E424" s="84" t="b">
        <v>0</v>
      </c>
      <c r="F424" s="84" t="b">
        <v>0</v>
      </c>
      <c r="G424" s="84" t="b">
        <v>0</v>
      </c>
    </row>
    <row r="425" spans="1:7" ht="15">
      <c r="A425" s="84" t="s">
        <v>1751</v>
      </c>
      <c r="B425" s="84">
        <v>2</v>
      </c>
      <c r="C425" s="123">
        <v>0.012708241203221907</v>
      </c>
      <c r="D425" s="84" t="s">
        <v>1273</v>
      </c>
      <c r="E425" s="84" t="b">
        <v>0</v>
      </c>
      <c r="F425" s="84" t="b">
        <v>0</v>
      </c>
      <c r="G425" s="84" t="b">
        <v>0</v>
      </c>
    </row>
    <row r="426" spans="1:7" ht="15">
      <c r="A426" s="84" t="s">
        <v>1647</v>
      </c>
      <c r="B426" s="84">
        <v>2</v>
      </c>
      <c r="C426" s="123">
        <v>0.012708241203221907</v>
      </c>
      <c r="D426" s="84" t="s">
        <v>1273</v>
      </c>
      <c r="E426" s="84" t="b">
        <v>0</v>
      </c>
      <c r="F426" s="84" t="b">
        <v>0</v>
      </c>
      <c r="G426" s="84" t="b">
        <v>0</v>
      </c>
    </row>
    <row r="427" spans="1:7" ht="15">
      <c r="A427" s="84" t="s">
        <v>1752</v>
      </c>
      <c r="B427" s="84">
        <v>2</v>
      </c>
      <c r="C427" s="123">
        <v>0.012708241203221907</v>
      </c>
      <c r="D427" s="84" t="s">
        <v>1273</v>
      </c>
      <c r="E427" s="84" t="b">
        <v>0</v>
      </c>
      <c r="F427" s="84" t="b">
        <v>0</v>
      </c>
      <c r="G427" s="84" t="b">
        <v>0</v>
      </c>
    </row>
    <row r="428" spans="1:7" ht="15">
      <c r="A428" s="84" t="s">
        <v>1691</v>
      </c>
      <c r="B428" s="84">
        <v>2</v>
      </c>
      <c r="C428" s="123">
        <v>0.012708241203221907</v>
      </c>
      <c r="D428" s="84" t="s">
        <v>1273</v>
      </c>
      <c r="E428" s="84" t="b">
        <v>0</v>
      </c>
      <c r="F428" s="84" t="b">
        <v>0</v>
      </c>
      <c r="G428" s="84" t="b">
        <v>0</v>
      </c>
    </row>
    <row r="429" spans="1:7" ht="15">
      <c r="A429" s="84" t="s">
        <v>1753</v>
      </c>
      <c r="B429" s="84">
        <v>2</v>
      </c>
      <c r="C429" s="123">
        <v>0.012708241203221907</v>
      </c>
      <c r="D429" s="84" t="s">
        <v>1273</v>
      </c>
      <c r="E429" s="84" t="b">
        <v>0</v>
      </c>
      <c r="F429" s="84" t="b">
        <v>0</v>
      </c>
      <c r="G429" s="84" t="b">
        <v>0</v>
      </c>
    </row>
    <row r="430" spans="1:7" ht="15">
      <c r="A430" s="84" t="s">
        <v>1754</v>
      </c>
      <c r="B430" s="84">
        <v>2</v>
      </c>
      <c r="C430" s="123">
        <v>0.012708241203221907</v>
      </c>
      <c r="D430" s="84" t="s">
        <v>1273</v>
      </c>
      <c r="E430" s="84" t="b">
        <v>0</v>
      </c>
      <c r="F430" s="84" t="b">
        <v>0</v>
      </c>
      <c r="G430" s="84" t="b">
        <v>0</v>
      </c>
    </row>
    <row r="431" spans="1:7" ht="15">
      <c r="A431" s="84" t="s">
        <v>1755</v>
      </c>
      <c r="B431" s="84">
        <v>2</v>
      </c>
      <c r="C431" s="123">
        <v>0.012708241203221907</v>
      </c>
      <c r="D431" s="84" t="s">
        <v>1273</v>
      </c>
      <c r="E431" s="84" t="b">
        <v>0</v>
      </c>
      <c r="F431" s="84" t="b">
        <v>0</v>
      </c>
      <c r="G431" s="84" t="b">
        <v>0</v>
      </c>
    </row>
    <row r="432" spans="1:7" ht="15">
      <c r="A432" s="84" t="s">
        <v>1337</v>
      </c>
      <c r="B432" s="84">
        <v>2</v>
      </c>
      <c r="C432" s="123">
        <v>0.012708241203221907</v>
      </c>
      <c r="D432" s="84" t="s">
        <v>1273</v>
      </c>
      <c r="E432" s="84" t="b">
        <v>0</v>
      </c>
      <c r="F432" s="84" t="b">
        <v>0</v>
      </c>
      <c r="G432" s="84" t="b">
        <v>0</v>
      </c>
    </row>
    <row r="433" spans="1:7" ht="15">
      <c r="A433" s="84" t="s">
        <v>391</v>
      </c>
      <c r="B433" s="84">
        <v>10</v>
      </c>
      <c r="C433" s="123">
        <v>0</v>
      </c>
      <c r="D433" s="84" t="s">
        <v>1274</v>
      </c>
      <c r="E433" s="84" t="b">
        <v>0</v>
      </c>
      <c r="F433" s="84" t="b">
        <v>0</v>
      </c>
      <c r="G433" s="84" t="b">
        <v>0</v>
      </c>
    </row>
    <row r="434" spans="1:7" ht="15">
      <c r="A434" s="84" t="s">
        <v>1319</v>
      </c>
      <c r="B434" s="84">
        <v>9</v>
      </c>
      <c r="C434" s="123">
        <v>0.004077400148971052</v>
      </c>
      <c r="D434" s="84" t="s">
        <v>1274</v>
      </c>
      <c r="E434" s="84" t="b">
        <v>0</v>
      </c>
      <c r="F434" s="84" t="b">
        <v>0</v>
      </c>
      <c r="G434" s="84" t="b">
        <v>0</v>
      </c>
    </row>
    <row r="435" spans="1:7" ht="15">
      <c r="A435" s="84" t="s">
        <v>1323</v>
      </c>
      <c r="B435" s="84">
        <v>7</v>
      </c>
      <c r="C435" s="123">
        <v>0.0107357794049525</v>
      </c>
      <c r="D435" s="84" t="s">
        <v>1274</v>
      </c>
      <c r="E435" s="84" t="b">
        <v>0</v>
      </c>
      <c r="F435" s="84" t="b">
        <v>0</v>
      </c>
      <c r="G435" s="84" t="b">
        <v>0</v>
      </c>
    </row>
    <row r="436" spans="1:7" ht="15">
      <c r="A436" s="84" t="s">
        <v>1324</v>
      </c>
      <c r="B436" s="84">
        <v>7</v>
      </c>
      <c r="C436" s="123">
        <v>0.0107357794049525</v>
      </c>
      <c r="D436" s="84" t="s">
        <v>1274</v>
      </c>
      <c r="E436" s="84" t="b">
        <v>0</v>
      </c>
      <c r="F436" s="84" t="b">
        <v>0</v>
      </c>
      <c r="G436" s="84" t="b">
        <v>0</v>
      </c>
    </row>
    <row r="437" spans="1:7" ht="15">
      <c r="A437" s="84" t="s">
        <v>1325</v>
      </c>
      <c r="B437" s="84">
        <v>7</v>
      </c>
      <c r="C437" s="123">
        <v>0.0107357794049525</v>
      </c>
      <c r="D437" s="84" t="s">
        <v>1274</v>
      </c>
      <c r="E437" s="84" t="b">
        <v>0</v>
      </c>
      <c r="F437" s="84" t="b">
        <v>0</v>
      </c>
      <c r="G437" s="84" t="b">
        <v>0</v>
      </c>
    </row>
    <row r="438" spans="1:7" ht="15">
      <c r="A438" s="84" t="s">
        <v>1339</v>
      </c>
      <c r="B438" s="84">
        <v>7</v>
      </c>
      <c r="C438" s="123">
        <v>0.0107357794049525</v>
      </c>
      <c r="D438" s="84" t="s">
        <v>1274</v>
      </c>
      <c r="E438" s="84" t="b">
        <v>0</v>
      </c>
      <c r="F438" s="84" t="b">
        <v>0</v>
      </c>
      <c r="G438" s="84" t="b">
        <v>0</v>
      </c>
    </row>
    <row r="439" spans="1:7" ht="15">
      <c r="A439" s="84" t="s">
        <v>1373</v>
      </c>
      <c r="B439" s="84">
        <v>7</v>
      </c>
      <c r="C439" s="123">
        <v>0.0107357794049525</v>
      </c>
      <c r="D439" s="84" t="s">
        <v>1274</v>
      </c>
      <c r="E439" s="84" t="b">
        <v>0</v>
      </c>
      <c r="F439" s="84" t="b">
        <v>0</v>
      </c>
      <c r="G439" s="84" t="b">
        <v>0</v>
      </c>
    </row>
    <row r="440" spans="1:7" ht="15">
      <c r="A440" s="84" t="s">
        <v>1340</v>
      </c>
      <c r="B440" s="84">
        <v>7</v>
      </c>
      <c r="C440" s="123">
        <v>0.0107357794049525</v>
      </c>
      <c r="D440" s="84" t="s">
        <v>1274</v>
      </c>
      <c r="E440" s="84" t="b">
        <v>0</v>
      </c>
      <c r="F440" s="84" t="b">
        <v>0</v>
      </c>
      <c r="G440" s="84" t="b">
        <v>0</v>
      </c>
    </row>
    <row r="441" spans="1:7" ht="15">
      <c r="A441" s="84" t="s">
        <v>1341</v>
      </c>
      <c r="B441" s="84">
        <v>7</v>
      </c>
      <c r="C441" s="123">
        <v>0.0107357794049525</v>
      </c>
      <c r="D441" s="84" t="s">
        <v>1274</v>
      </c>
      <c r="E441" s="84" t="b">
        <v>0</v>
      </c>
      <c r="F441" s="84" t="b">
        <v>0</v>
      </c>
      <c r="G441" s="84" t="b">
        <v>0</v>
      </c>
    </row>
    <row r="442" spans="1:7" ht="15">
      <c r="A442" s="84" t="s">
        <v>1342</v>
      </c>
      <c r="B442" s="84">
        <v>7</v>
      </c>
      <c r="C442" s="123">
        <v>0.0107357794049525</v>
      </c>
      <c r="D442" s="84" t="s">
        <v>1274</v>
      </c>
      <c r="E442" s="84" t="b">
        <v>0</v>
      </c>
      <c r="F442" s="84" t="b">
        <v>0</v>
      </c>
      <c r="G442" s="84" t="b">
        <v>0</v>
      </c>
    </row>
    <row r="443" spans="1:7" ht="15">
      <c r="A443" s="84" t="s">
        <v>1343</v>
      </c>
      <c r="B443" s="84">
        <v>7</v>
      </c>
      <c r="C443" s="123">
        <v>0.0107357794049525</v>
      </c>
      <c r="D443" s="84" t="s">
        <v>1274</v>
      </c>
      <c r="E443" s="84" t="b">
        <v>0</v>
      </c>
      <c r="F443" s="84" t="b">
        <v>0</v>
      </c>
      <c r="G443" s="84" t="b">
        <v>0</v>
      </c>
    </row>
    <row r="444" spans="1:7" ht="15">
      <c r="A444" s="84" t="s">
        <v>391</v>
      </c>
      <c r="B444" s="84">
        <v>19</v>
      </c>
      <c r="C444" s="123">
        <v>0</v>
      </c>
      <c r="D444" s="84" t="s">
        <v>1275</v>
      </c>
      <c r="E444" s="84" t="b">
        <v>0</v>
      </c>
      <c r="F444" s="84" t="b">
        <v>0</v>
      </c>
      <c r="G444" s="84" t="b">
        <v>0</v>
      </c>
    </row>
    <row r="445" spans="1:7" ht="15">
      <c r="A445" s="84" t="s">
        <v>256</v>
      </c>
      <c r="B445" s="84">
        <v>13</v>
      </c>
      <c r="C445" s="123">
        <v>0.010606600160385634</v>
      </c>
      <c r="D445" s="84" t="s">
        <v>1275</v>
      </c>
      <c r="E445" s="84" t="b">
        <v>0</v>
      </c>
      <c r="F445" s="84" t="b">
        <v>0</v>
      </c>
      <c r="G445" s="84" t="b">
        <v>0</v>
      </c>
    </row>
    <row r="446" spans="1:7" ht="15">
      <c r="A446" s="84" t="s">
        <v>1320</v>
      </c>
      <c r="B446" s="84">
        <v>8</v>
      </c>
      <c r="C446" s="123">
        <v>0.026799746915836302</v>
      </c>
      <c r="D446" s="84" t="s">
        <v>1275</v>
      </c>
      <c r="E446" s="84" t="b">
        <v>0</v>
      </c>
      <c r="F446" s="84" t="b">
        <v>0</v>
      </c>
      <c r="G446" s="84" t="b">
        <v>0</v>
      </c>
    </row>
    <row r="447" spans="1:7" ht="15">
      <c r="A447" s="84" t="s">
        <v>246</v>
      </c>
      <c r="B447" s="84">
        <v>4</v>
      </c>
      <c r="C447" s="123">
        <v>0.013399873457918151</v>
      </c>
      <c r="D447" s="84" t="s">
        <v>1275</v>
      </c>
      <c r="E447" s="84" t="b">
        <v>0</v>
      </c>
      <c r="F447" s="84" t="b">
        <v>0</v>
      </c>
      <c r="G447" s="84" t="b">
        <v>0</v>
      </c>
    </row>
    <row r="448" spans="1:7" ht="15">
      <c r="A448" s="84" t="s">
        <v>1321</v>
      </c>
      <c r="B448" s="84">
        <v>4</v>
      </c>
      <c r="C448" s="123">
        <v>0.013399873457918151</v>
      </c>
      <c r="D448" s="84" t="s">
        <v>1275</v>
      </c>
      <c r="E448" s="84" t="b">
        <v>0</v>
      </c>
      <c r="F448" s="84" t="b">
        <v>0</v>
      </c>
      <c r="G448" s="84" t="b">
        <v>0</v>
      </c>
    </row>
    <row r="449" spans="1:7" ht="15">
      <c r="A449" s="84" t="s">
        <v>1347</v>
      </c>
      <c r="B449" s="84">
        <v>4</v>
      </c>
      <c r="C449" s="123">
        <v>0.013399873457918151</v>
      </c>
      <c r="D449" s="84" t="s">
        <v>1275</v>
      </c>
      <c r="E449" s="84" t="b">
        <v>0</v>
      </c>
      <c r="F449" s="84" t="b">
        <v>0</v>
      </c>
      <c r="G449" s="84" t="b">
        <v>0</v>
      </c>
    </row>
    <row r="450" spans="1:7" ht="15">
      <c r="A450" s="84" t="s">
        <v>1375</v>
      </c>
      <c r="B450" s="84">
        <v>4</v>
      </c>
      <c r="C450" s="123">
        <v>0.013399873457918151</v>
      </c>
      <c r="D450" s="84" t="s">
        <v>1275</v>
      </c>
      <c r="E450" s="84" t="b">
        <v>0</v>
      </c>
      <c r="F450" s="84" t="b">
        <v>0</v>
      </c>
      <c r="G450" s="84" t="b">
        <v>0</v>
      </c>
    </row>
    <row r="451" spans="1:7" ht="15">
      <c r="A451" s="84" t="s">
        <v>1366</v>
      </c>
      <c r="B451" s="84">
        <v>4</v>
      </c>
      <c r="C451" s="123">
        <v>0.013399873457918151</v>
      </c>
      <c r="D451" s="84" t="s">
        <v>1275</v>
      </c>
      <c r="E451" s="84" t="b">
        <v>0</v>
      </c>
      <c r="F451" s="84" t="b">
        <v>0</v>
      </c>
      <c r="G451" s="84" t="b">
        <v>0</v>
      </c>
    </row>
    <row r="452" spans="1:7" ht="15">
      <c r="A452" s="84" t="s">
        <v>1376</v>
      </c>
      <c r="B452" s="84">
        <v>4</v>
      </c>
      <c r="C452" s="123">
        <v>0.013399873457918151</v>
      </c>
      <c r="D452" s="84" t="s">
        <v>1275</v>
      </c>
      <c r="E452" s="84" t="b">
        <v>0</v>
      </c>
      <c r="F452" s="84" t="b">
        <v>0</v>
      </c>
      <c r="G452" s="84" t="b">
        <v>0</v>
      </c>
    </row>
    <row r="453" spans="1:7" ht="15">
      <c r="A453" s="84" t="s">
        <v>1377</v>
      </c>
      <c r="B453" s="84">
        <v>4</v>
      </c>
      <c r="C453" s="123">
        <v>0.013399873457918151</v>
      </c>
      <c r="D453" s="84" t="s">
        <v>1275</v>
      </c>
      <c r="E453" s="84" t="b">
        <v>0</v>
      </c>
      <c r="F453" s="84" t="b">
        <v>0</v>
      </c>
      <c r="G453" s="84" t="b">
        <v>0</v>
      </c>
    </row>
    <row r="454" spans="1:7" ht="15">
      <c r="A454" s="84" t="s">
        <v>1628</v>
      </c>
      <c r="B454" s="84">
        <v>4</v>
      </c>
      <c r="C454" s="123">
        <v>0.013399873457918151</v>
      </c>
      <c r="D454" s="84" t="s">
        <v>1275</v>
      </c>
      <c r="E454" s="84" t="b">
        <v>0</v>
      </c>
      <c r="F454" s="84" t="b">
        <v>0</v>
      </c>
      <c r="G454" s="84" t="b">
        <v>0</v>
      </c>
    </row>
    <row r="455" spans="1:7" ht="15">
      <c r="A455" s="84" t="s">
        <v>1637</v>
      </c>
      <c r="B455" s="84">
        <v>4</v>
      </c>
      <c r="C455" s="123">
        <v>0.013399873457918151</v>
      </c>
      <c r="D455" s="84" t="s">
        <v>1275</v>
      </c>
      <c r="E455" s="84" t="b">
        <v>0</v>
      </c>
      <c r="F455" s="84" t="b">
        <v>0</v>
      </c>
      <c r="G455" s="84" t="b">
        <v>0</v>
      </c>
    </row>
    <row r="456" spans="1:7" ht="15">
      <c r="A456" s="84" t="s">
        <v>1638</v>
      </c>
      <c r="B456" s="84">
        <v>4</v>
      </c>
      <c r="C456" s="123">
        <v>0.013399873457918151</v>
      </c>
      <c r="D456" s="84" t="s">
        <v>1275</v>
      </c>
      <c r="E456" s="84" t="b">
        <v>1</v>
      </c>
      <c r="F456" s="84" t="b">
        <v>0</v>
      </c>
      <c r="G456" s="84" t="b">
        <v>0</v>
      </c>
    </row>
    <row r="457" spans="1:7" ht="15">
      <c r="A457" s="84" t="s">
        <v>1639</v>
      </c>
      <c r="B457" s="84">
        <v>4</v>
      </c>
      <c r="C457" s="123">
        <v>0.013399873457918151</v>
      </c>
      <c r="D457" s="84" t="s">
        <v>1275</v>
      </c>
      <c r="E457" s="84" t="b">
        <v>0</v>
      </c>
      <c r="F457" s="84" t="b">
        <v>0</v>
      </c>
      <c r="G457" s="84" t="b">
        <v>0</v>
      </c>
    </row>
    <row r="458" spans="1:7" ht="15">
      <c r="A458" s="84" t="s">
        <v>1640</v>
      </c>
      <c r="B458" s="84">
        <v>4</v>
      </c>
      <c r="C458" s="123">
        <v>0.013399873457918151</v>
      </c>
      <c r="D458" s="84" t="s">
        <v>1275</v>
      </c>
      <c r="E458" s="84" t="b">
        <v>0</v>
      </c>
      <c r="F458" s="84" t="b">
        <v>0</v>
      </c>
      <c r="G458" s="84" t="b">
        <v>0</v>
      </c>
    </row>
    <row r="459" spans="1:7" ht="15">
      <c r="A459" s="84" t="s">
        <v>1608</v>
      </c>
      <c r="B459" s="84">
        <v>3</v>
      </c>
      <c r="C459" s="123">
        <v>0.011905430884650986</v>
      </c>
      <c r="D459" s="84" t="s">
        <v>1275</v>
      </c>
      <c r="E459" s="84" t="b">
        <v>0</v>
      </c>
      <c r="F459" s="84" t="b">
        <v>0</v>
      </c>
      <c r="G459" s="84" t="b">
        <v>0</v>
      </c>
    </row>
    <row r="460" spans="1:7" ht="15">
      <c r="A460" s="84" t="s">
        <v>1371</v>
      </c>
      <c r="B460" s="84">
        <v>3</v>
      </c>
      <c r="C460" s="123">
        <v>0.011905430884650986</v>
      </c>
      <c r="D460" s="84" t="s">
        <v>1275</v>
      </c>
      <c r="E460" s="84" t="b">
        <v>0</v>
      </c>
      <c r="F460" s="84" t="b">
        <v>0</v>
      </c>
      <c r="G460" s="84" t="b">
        <v>0</v>
      </c>
    </row>
    <row r="461" spans="1:7" ht="15">
      <c r="A461" s="84" t="s">
        <v>218</v>
      </c>
      <c r="B461" s="84">
        <v>3</v>
      </c>
      <c r="C461" s="123">
        <v>0.011905430884650986</v>
      </c>
      <c r="D461" s="84" t="s">
        <v>1275</v>
      </c>
      <c r="E461" s="84" t="b">
        <v>0</v>
      </c>
      <c r="F461" s="84" t="b">
        <v>0</v>
      </c>
      <c r="G461" s="84" t="b">
        <v>0</v>
      </c>
    </row>
    <row r="462" spans="1:7" ht="15">
      <c r="A462" s="84" t="s">
        <v>1651</v>
      </c>
      <c r="B462" s="84">
        <v>3</v>
      </c>
      <c r="C462" s="123">
        <v>0.011905430884650986</v>
      </c>
      <c r="D462" s="84" t="s">
        <v>1275</v>
      </c>
      <c r="E462" s="84" t="b">
        <v>0</v>
      </c>
      <c r="F462" s="84" t="b">
        <v>0</v>
      </c>
      <c r="G462" s="84" t="b">
        <v>0</v>
      </c>
    </row>
    <row r="463" spans="1:7" ht="15">
      <c r="A463" s="84" t="s">
        <v>1604</v>
      </c>
      <c r="B463" s="84">
        <v>3</v>
      </c>
      <c r="C463" s="123">
        <v>0.011905430884650986</v>
      </c>
      <c r="D463" s="84" t="s">
        <v>1275</v>
      </c>
      <c r="E463" s="84" t="b">
        <v>0</v>
      </c>
      <c r="F463" s="84" t="b">
        <v>0</v>
      </c>
      <c r="G463" s="84" t="b">
        <v>0</v>
      </c>
    </row>
    <row r="464" spans="1:7" ht="15">
      <c r="A464" s="84" t="s">
        <v>1605</v>
      </c>
      <c r="B464" s="84">
        <v>3</v>
      </c>
      <c r="C464" s="123">
        <v>0.011905430884650986</v>
      </c>
      <c r="D464" s="84" t="s">
        <v>1275</v>
      </c>
      <c r="E464" s="84" t="b">
        <v>0</v>
      </c>
      <c r="F464" s="84" t="b">
        <v>0</v>
      </c>
      <c r="G464" s="84" t="b">
        <v>0</v>
      </c>
    </row>
    <row r="465" spans="1:7" ht="15">
      <c r="A465" s="84" t="s">
        <v>1337</v>
      </c>
      <c r="B465" s="84">
        <v>2</v>
      </c>
      <c r="C465" s="123">
        <v>0.009680431735533146</v>
      </c>
      <c r="D465" s="84" t="s">
        <v>1275</v>
      </c>
      <c r="E465" s="84" t="b">
        <v>0</v>
      </c>
      <c r="F465" s="84" t="b">
        <v>0</v>
      </c>
      <c r="G465" s="84" t="b">
        <v>0</v>
      </c>
    </row>
    <row r="466" spans="1:7" ht="15">
      <c r="A466" s="84" t="s">
        <v>1632</v>
      </c>
      <c r="B466" s="84">
        <v>2</v>
      </c>
      <c r="C466" s="123">
        <v>0.009680431735533146</v>
      </c>
      <c r="D466" s="84" t="s">
        <v>1275</v>
      </c>
      <c r="E466" s="84" t="b">
        <v>0</v>
      </c>
      <c r="F466" s="84" t="b">
        <v>0</v>
      </c>
      <c r="G466" s="84" t="b">
        <v>0</v>
      </c>
    </row>
    <row r="467" spans="1:7" ht="15">
      <c r="A467" s="84" t="s">
        <v>1687</v>
      </c>
      <c r="B467" s="84">
        <v>2</v>
      </c>
      <c r="C467" s="123">
        <v>0.009680431735533146</v>
      </c>
      <c r="D467" s="84" t="s">
        <v>1275</v>
      </c>
      <c r="E467" s="84" t="b">
        <v>0</v>
      </c>
      <c r="F467" s="84" t="b">
        <v>0</v>
      </c>
      <c r="G467" s="84" t="b">
        <v>0</v>
      </c>
    </row>
    <row r="468" spans="1:7" ht="15">
      <c r="A468" s="84" t="s">
        <v>1627</v>
      </c>
      <c r="B468" s="84">
        <v>2</v>
      </c>
      <c r="C468" s="123">
        <v>0.009680431735533146</v>
      </c>
      <c r="D468" s="84" t="s">
        <v>1275</v>
      </c>
      <c r="E468" s="84" t="b">
        <v>1</v>
      </c>
      <c r="F468" s="84" t="b">
        <v>0</v>
      </c>
      <c r="G468" s="84" t="b">
        <v>0</v>
      </c>
    </row>
    <row r="469" spans="1:7" ht="15">
      <c r="A469" s="84" t="s">
        <v>1611</v>
      </c>
      <c r="B469" s="84">
        <v>2</v>
      </c>
      <c r="C469" s="123">
        <v>0.009680431735533146</v>
      </c>
      <c r="D469" s="84" t="s">
        <v>1275</v>
      </c>
      <c r="E469" s="84" t="b">
        <v>0</v>
      </c>
      <c r="F469" s="84" t="b">
        <v>0</v>
      </c>
      <c r="G469" s="84" t="b">
        <v>0</v>
      </c>
    </row>
    <row r="470" spans="1:7" ht="15">
      <c r="A470" s="84" t="s">
        <v>1688</v>
      </c>
      <c r="B470" s="84">
        <v>2</v>
      </c>
      <c r="C470" s="123">
        <v>0.009680431735533146</v>
      </c>
      <c r="D470" s="84" t="s">
        <v>1275</v>
      </c>
      <c r="E470" s="84" t="b">
        <v>0</v>
      </c>
      <c r="F470" s="84" t="b">
        <v>0</v>
      </c>
      <c r="G470" s="84" t="b">
        <v>0</v>
      </c>
    </row>
    <row r="471" spans="1:7" ht="15">
      <c r="A471" s="84" t="s">
        <v>1612</v>
      </c>
      <c r="B471" s="84">
        <v>2</v>
      </c>
      <c r="C471" s="123">
        <v>0.009680431735533146</v>
      </c>
      <c r="D471" s="84" t="s">
        <v>1275</v>
      </c>
      <c r="E471" s="84" t="b">
        <v>0</v>
      </c>
      <c r="F471" s="84" t="b">
        <v>0</v>
      </c>
      <c r="G471" s="84" t="b">
        <v>0</v>
      </c>
    </row>
    <row r="472" spans="1:7" ht="15">
      <c r="A472" s="84" t="s">
        <v>249</v>
      </c>
      <c r="B472" s="84">
        <v>2</v>
      </c>
      <c r="C472" s="123">
        <v>0.009680431735533146</v>
      </c>
      <c r="D472" s="84" t="s">
        <v>1275</v>
      </c>
      <c r="E472" s="84" t="b">
        <v>0</v>
      </c>
      <c r="F472" s="84" t="b">
        <v>0</v>
      </c>
      <c r="G472" s="84" t="b">
        <v>0</v>
      </c>
    </row>
    <row r="473" spans="1:7" ht="15">
      <c r="A473" s="84" t="s">
        <v>1624</v>
      </c>
      <c r="B473" s="84">
        <v>2</v>
      </c>
      <c r="C473" s="123">
        <v>0.009680431735533146</v>
      </c>
      <c r="D473" s="84" t="s">
        <v>1275</v>
      </c>
      <c r="E473" s="84" t="b">
        <v>0</v>
      </c>
      <c r="F473" s="84" t="b">
        <v>0</v>
      </c>
      <c r="G473" s="84" t="b">
        <v>0</v>
      </c>
    </row>
    <row r="474" spans="1:7" ht="15">
      <c r="A474" s="84" t="s">
        <v>1634</v>
      </c>
      <c r="B474" s="84">
        <v>2</v>
      </c>
      <c r="C474" s="123">
        <v>0.009680431735533146</v>
      </c>
      <c r="D474" s="84" t="s">
        <v>1275</v>
      </c>
      <c r="E474" s="84" t="b">
        <v>0</v>
      </c>
      <c r="F474" s="84" t="b">
        <v>0</v>
      </c>
      <c r="G474" s="84" t="b">
        <v>0</v>
      </c>
    </row>
    <row r="475" spans="1:7" ht="15">
      <c r="A475" s="84" t="s">
        <v>1625</v>
      </c>
      <c r="B475" s="84">
        <v>2</v>
      </c>
      <c r="C475" s="123">
        <v>0.009680431735533146</v>
      </c>
      <c r="D475" s="84" t="s">
        <v>1275</v>
      </c>
      <c r="E475" s="84" t="b">
        <v>0</v>
      </c>
      <c r="F475" s="84" t="b">
        <v>0</v>
      </c>
      <c r="G475" s="84" t="b">
        <v>0</v>
      </c>
    </row>
    <row r="476" spans="1:7" ht="15">
      <c r="A476" s="84" t="s">
        <v>241</v>
      </c>
      <c r="B476" s="84">
        <v>2</v>
      </c>
      <c r="C476" s="123">
        <v>0.009680431735533146</v>
      </c>
      <c r="D476" s="84" t="s">
        <v>1275</v>
      </c>
      <c r="E476" s="84" t="b">
        <v>0</v>
      </c>
      <c r="F476" s="84" t="b">
        <v>0</v>
      </c>
      <c r="G476" s="84" t="b">
        <v>0</v>
      </c>
    </row>
    <row r="477" spans="1:7" ht="15">
      <c r="A477" s="84" t="s">
        <v>1641</v>
      </c>
      <c r="B477" s="84">
        <v>2</v>
      </c>
      <c r="C477" s="123">
        <v>0.009680431735533146</v>
      </c>
      <c r="D477" s="84" t="s">
        <v>1275</v>
      </c>
      <c r="E477" s="84" t="b">
        <v>0</v>
      </c>
      <c r="F477" s="84" t="b">
        <v>0</v>
      </c>
      <c r="G477" s="84" t="b">
        <v>0</v>
      </c>
    </row>
    <row r="478" spans="1:7" ht="15">
      <c r="A478" s="84" t="s">
        <v>1656</v>
      </c>
      <c r="B478" s="84">
        <v>2</v>
      </c>
      <c r="C478" s="123">
        <v>0.009680431735533146</v>
      </c>
      <c r="D478" s="84" t="s">
        <v>1275</v>
      </c>
      <c r="E478" s="84" t="b">
        <v>1</v>
      </c>
      <c r="F478" s="84" t="b">
        <v>0</v>
      </c>
      <c r="G478" s="84" t="b">
        <v>0</v>
      </c>
    </row>
    <row r="479" spans="1:7" ht="15">
      <c r="A479" s="84" t="s">
        <v>1614</v>
      </c>
      <c r="B479" s="84">
        <v>2</v>
      </c>
      <c r="C479" s="123">
        <v>0.009680431735533146</v>
      </c>
      <c r="D479" s="84" t="s">
        <v>1275</v>
      </c>
      <c r="E479" s="84" t="b">
        <v>0</v>
      </c>
      <c r="F479" s="84" t="b">
        <v>0</v>
      </c>
      <c r="G479" s="84" t="b">
        <v>0</v>
      </c>
    </row>
    <row r="480" spans="1:7" ht="15">
      <c r="A480" s="84" t="s">
        <v>391</v>
      </c>
      <c r="B480" s="84">
        <v>14</v>
      </c>
      <c r="C480" s="123">
        <v>0</v>
      </c>
      <c r="D480" s="84" t="s">
        <v>1276</v>
      </c>
      <c r="E480" s="84" t="b">
        <v>0</v>
      </c>
      <c r="F480" s="84" t="b">
        <v>0</v>
      </c>
      <c r="G480" s="84" t="b">
        <v>0</v>
      </c>
    </row>
    <row r="481" spans="1:7" ht="15">
      <c r="A481" s="84" t="s">
        <v>261</v>
      </c>
      <c r="B481" s="84">
        <v>8</v>
      </c>
      <c r="C481" s="123">
        <v>0.014842018240384393</v>
      </c>
      <c r="D481" s="84" t="s">
        <v>1276</v>
      </c>
      <c r="E481" s="84" t="b">
        <v>0</v>
      </c>
      <c r="F481" s="84" t="b">
        <v>0</v>
      </c>
      <c r="G481" s="84" t="b">
        <v>0</v>
      </c>
    </row>
    <row r="482" spans="1:7" ht="15">
      <c r="A482" s="84" t="s">
        <v>1364</v>
      </c>
      <c r="B482" s="84">
        <v>7</v>
      </c>
      <c r="C482" s="123">
        <v>0.02389394060607278</v>
      </c>
      <c r="D482" s="84" t="s">
        <v>1276</v>
      </c>
      <c r="E482" s="84" t="b">
        <v>0</v>
      </c>
      <c r="F482" s="84" t="b">
        <v>0</v>
      </c>
      <c r="G482" s="84" t="b">
        <v>0</v>
      </c>
    </row>
    <row r="483" spans="1:7" ht="15">
      <c r="A483" s="84" t="s">
        <v>1366</v>
      </c>
      <c r="B483" s="84">
        <v>6</v>
      </c>
      <c r="C483" s="123">
        <v>0.016853898563111196</v>
      </c>
      <c r="D483" s="84" t="s">
        <v>1276</v>
      </c>
      <c r="E483" s="84" t="b">
        <v>0</v>
      </c>
      <c r="F483" s="84" t="b">
        <v>0</v>
      </c>
      <c r="G483" s="84" t="b">
        <v>0</v>
      </c>
    </row>
    <row r="484" spans="1:7" ht="15">
      <c r="A484" s="84" t="s">
        <v>1328</v>
      </c>
      <c r="B484" s="84">
        <v>5</v>
      </c>
      <c r="C484" s="123">
        <v>0.01706710043290913</v>
      </c>
      <c r="D484" s="84" t="s">
        <v>1276</v>
      </c>
      <c r="E484" s="84" t="b">
        <v>0</v>
      </c>
      <c r="F484" s="84" t="b">
        <v>0</v>
      </c>
      <c r="G484" s="84" t="b">
        <v>0</v>
      </c>
    </row>
    <row r="485" spans="1:7" ht="15">
      <c r="A485" s="84" t="s">
        <v>1379</v>
      </c>
      <c r="B485" s="84">
        <v>5</v>
      </c>
      <c r="C485" s="123">
        <v>0.01706710043290913</v>
      </c>
      <c r="D485" s="84" t="s">
        <v>1276</v>
      </c>
      <c r="E485" s="84" t="b">
        <v>0</v>
      </c>
      <c r="F485" s="84" t="b">
        <v>0</v>
      </c>
      <c r="G485" s="84" t="b">
        <v>0</v>
      </c>
    </row>
    <row r="486" spans="1:7" ht="15">
      <c r="A486" s="84" t="s">
        <v>1380</v>
      </c>
      <c r="B486" s="84">
        <v>5</v>
      </c>
      <c r="C486" s="123">
        <v>0.01706710043290913</v>
      </c>
      <c r="D486" s="84" t="s">
        <v>1276</v>
      </c>
      <c r="E486" s="84" t="b">
        <v>0</v>
      </c>
      <c r="F486" s="84" t="b">
        <v>0</v>
      </c>
      <c r="G486" s="84" t="b">
        <v>0</v>
      </c>
    </row>
    <row r="487" spans="1:7" ht="15">
      <c r="A487" s="84" t="s">
        <v>1381</v>
      </c>
      <c r="B487" s="84">
        <v>5</v>
      </c>
      <c r="C487" s="123">
        <v>0.01706710043290913</v>
      </c>
      <c r="D487" s="84" t="s">
        <v>1276</v>
      </c>
      <c r="E487" s="84" t="b">
        <v>0</v>
      </c>
      <c r="F487" s="84" t="b">
        <v>0</v>
      </c>
      <c r="G487" s="84" t="b">
        <v>0</v>
      </c>
    </row>
    <row r="488" spans="1:7" ht="15">
      <c r="A488" s="84" t="s">
        <v>240</v>
      </c>
      <c r="B488" s="84">
        <v>4</v>
      </c>
      <c r="C488" s="123">
        <v>0.016612764712985516</v>
      </c>
      <c r="D488" s="84" t="s">
        <v>1276</v>
      </c>
      <c r="E488" s="84" t="b">
        <v>0</v>
      </c>
      <c r="F488" s="84" t="b">
        <v>0</v>
      </c>
      <c r="G488" s="84" t="b">
        <v>0</v>
      </c>
    </row>
    <row r="489" spans="1:7" ht="15">
      <c r="A489" s="84" t="s">
        <v>1382</v>
      </c>
      <c r="B489" s="84">
        <v>4</v>
      </c>
      <c r="C489" s="123">
        <v>0.025804520305778834</v>
      </c>
      <c r="D489" s="84" t="s">
        <v>1276</v>
      </c>
      <c r="E489" s="84" t="b">
        <v>0</v>
      </c>
      <c r="F489" s="84" t="b">
        <v>0</v>
      </c>
      <c r="G489" s="84" t="b">
        <v>0</v>
      </c>
    </row>
    <row r="490" spans="1:7" ht="15">
      <c r="A490" s="84" t="s">
        <v>1319</v>
      </c>
      <c r="B490" s="84">
        <v>3</v>
      </c>
      <c r="C490" s="123">
        <v>0.015320765976150586</v>
      </c>
      <c r="D490" s="84" t="s">
        <v>1276</v>
      </c>
      <c r="E490" s="84" t="b">
        <v>0</v>
      </c>
      <c r="F490" s="84" t="b">
        <v>0</v>
      </c>
      <c r="G490" s="84" t="b">
        <v>0</v>
      </c>
    </row>
    <row r="491" spans="1:7" ht="15">
      <c r="A491" s="84" t="s">
        <v>1642</v>
      </c>
      <c r="B491" s="84">
        <v>3</v>
      </c>
      <c r="C491" s="123">
        <v>0.015320765976150586</v>
      </c>
      <c r="D491" s="84" t="s">
        <v>1276</v>
      </c>
      <c r="E491" s="84" t="b">
        <v>0</v>
      </c>
      <c r="F491" s="84" t="b">
        <v>0</v>
      </c>
      <c r="G491" s="84" t="b">
        <v>0</v>
      </c>
    </row>
    <row r="492" spans="1:7" ht="15">
      <c r="A492" s="84" t="s">
        <v>1623</v>
      </c>
      <c r="B492" s="84">
        <v>3</v>
      </c>
      <c r="C492" s="123">
        <v>0.015320765976150586</v>
      </c>
      <c r="D492" s="84" t="s">
        <v>1276</v>
      </c>
      <c r="E492" s="84" t="b">
        <v>1</v>
      </c>
      <c r="F492" s="84" t="b">
        <v>0</v>
      </c>
      <c r="G492" s="84" t="b">
        <v>0</v>
      </c>
    </row>
    <row r="493" spans="1:7" ht="15">
      <c r="A493" s="84" t="s">
        <v>1643</v>
      </c>
      <c r="B493" s="84">
        <v>3</v>
      </c>
      <c r="C493" s="123">
        <v>0.015320765976150586</v>
      </c>
      <c r="D493" s="84" t="s">
        <v>1276</v>
      </c>
      <c r="E493" s="84" t="b">
        <v>0</v>
      </c>
      <c r="F493" s="84" t="b">
        <v>0</v>
      </c>
      <c r="G493" s="84" t="b">
        <v>0</v>
      </c>
    </row>
    <row r="494" spans="1:7" ht="15">
      <c r="A494" s="84" t="s">
        <v>1615</v>
      </c>
      <c r="B494" s="84">
        <v>3</v>
      </c>
      <c r="C494" s="123">
        <v>0.015320765976150586</v>
      </c>
      <c r="D494" s="84" t="s">
        <v>1276</v>
      </c>
      <c r="E494" s="84" t="b">
        <v>0</v>
      </c>
      <c r="F494" s="84" t="b">
        <v>0</v>
      </c>
      <c r="G494" s="84" t="b">
        <v>0</v>
      </c>
    </row>
    <row r="495" spans="1:7" ht="15">
      <c r="A495" s="84" t="s">
        <v>1606</v>
      </c>
      <c r="B495" s="84">
        <v>3</v>
      </c>
      <c r="C495" s="123">
        <v>0.015320765976150586</v>
      </c>
      <c r="D495" s="84" t="s">
        <v>1276</v>
      </c>
      <c r="E495" s="84" t="b">
        <v>0</v>
      </c>
      <c r="F495" s="84" t="b">
        <v>0</v>
      </c>
      <c r="G495" s="84" t="b">
        <v>0</v>
      </c>
    </row>
    <row r="496" spans="1:7" ht="15">
      <c r="A496" s="84" t="s">
        <v>239</v>
      </c>
      <c r="B496" s="84">
        <v>2</v>
      </c>
      <c r="C496" s="123">
        <v>0.012902260152889417</v>
      </c>
      <c r="D496" s="84" t="s">
        <v>1276</v>
      </c>
      <c r="E496" s="84" t="b">
        <v>0</v>
      </c>
      <c r="F496" s="84" t="b">
        <v>0</v>
      </c>
      <c r="G496" s="84" t="b">
        <v>0</v>
      </c>
    </row>
    <row r="497" spans="1:7" ht="15">
      <c r="A497" s="84" t="s">
        <v>1693</v>
      </c>
      <c r="B497" s="84">
        <v>2</v>
      </c>
      <c r="C497" s="123">
        <v>0.012902260152889417</v>
      </c>
      <c r="D497" s="84" t="s">
        <v>1276</v>
      </c>
      <c r="E497" s="84" t="b">
        <v>0</v>
      </c>
      <c r="F497" s="84" t="b">
        <v>0</v>
      </c>
      <c r="G497" s="84" t="b">
        <v>0</v>
      </c>
    </row>
    <row r="498" spans="1:7" ht="15">
      <c r="A498" s="84" t="s">
        <v>1631</v>
      </c>
      <c r="B498" s="84">
        <v>2</v>
      </c>
      <c r="C498" s="123">
        <v>0.012902260152889417</v>
      </c>
      <c r="D498" s="84" t="s">
        <v>1276</v>
      </c>
      <c r="E498" s="84" t="b">
        <v>0</v>
      </c>
      <c r="F498" s="84" t="b">
        <v>0</v>
      </c>
      <c r="G498" s="84" t="b">
        <v>0</v>
      </c>
    </row>
    <row r="499" spans="1:7" ht="15">
      <c r="A499" s="84" t="s">
        <v>1694</v>
      </c>
      <c r="B499" s="84">
        <v>2</v>
      </c>
      <c r="C499" s="123">
        <v>0.012902260152889417</v>
      </c>
      <c r="D499" s="84" t="s">
        <v>1276</v>
      </c>
      <c r="E499" s="84" t="b">
        <v>1</v>
      </c>
      <c r="F499" s="84" t="b">
        <v>0</v>
      </c>
      <c r="G499" s="84" t="b">
        <v>0</v>
      </c>
    </row>
    <row r="500" spans="1:7" ht="15">
      <c r="A500" s="84" t="s">
        <v>1330</v>
      </c>
      <c r="B500" s="84">
        <v>2</v>
      </c>
      <c r="C500" s="123">
        <v>0.012902260152889417</v>
      </c>
      <c r="D500" s="84" t="s">
        <v>1276</v>
      </c>
      <c r="E500" s="84" t="b">
        <v>0</v>
      </c>
      <c r="F500" s="84" t="b">
        <v>0</v>
      </c>
      <c r="G500" s="84" t="b">
        <v>0</v>
      </c>
    </row>
    <row r="501" spans="1:7" ht="15">
      <c r="A501" s="84" t="s">
        <v>1695</v>
      </c>
      <c r="B501" s="84">
        <v>2</v>
      </c>
      <c r="C501" s="123">
        <v>0.012902260152889417</v>
      </c>
      <c r="D501" s="84" t="s">
        <v>1276</v>
      </c>
      <c r="E501" s="84" t="b">
        <v>1</v>
      </c>
      <c r="F501" s="84" t="b">
        <v>0</v>
      </c>
      <c r="G50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1773</v>
      </c>
      <c r="B1" s="13" t="s">
        <v>1774</v>
      </c>
      <c r="C1" s="13" t="s">
        <v>1767</v>
      </c>
      <c r="D1" s="13" t="s">
        <v>1768</v>
      </c>
      <c r="E1" s="13" t="s">
        <v>1775</v>
      </c>
      <c r="F1" s="13" t="s">
        <v>144</v>
      </c>
      <c r="G1" s="13" t="s">
        <v>1776</v>
      </c>
      <c r="H1" s="13" t="s">
        <v>1777</v>
      </c>
      <c r="I1" s="13" t="s">
        <v>1778</v>
      </c>
      <c r="J1" s="13" t="s">
        <v>1779</v>
      </c>
      <c r="K1" s="13" t="s">
        <v>1780</v>
      </c>
      <c r="L1" s="13" t="s">
        <v>1781</v>
      </c>
    </row>
    <row r="2" spans="1:12" ht="15">
      <c r="A2" s="84" t="s">
        <v>256</v>
      </c>
      <c r="B2" s="84" t="s">
        <v>391</v>
      </c>
      <c r="C2" s="84">
        <v>45</v>
      </c>
      <c r="D2" s="123">
        <v>0.016135088983826873</v>
      </c>
      <c r="E2" s="123">
        <v>0.8013761161093421</v>
      </c>
      <c r="F2" s="84" t="s">
        <v>1769</v>
      </c>
      <c r="G2" s="84" t="b">
        <v>0</v>
      </c>
      <c r="H2" s="84" t="b">
        <v>0</v>
      </c>
      <c r="I2" s="84" t="b">
        <v>0</v>
      </c>
      <c r="J2" s="84" t="b">
        <v>0</v>
      </c>
      <c r="K2" s="84" t="b">
        <v>0</v>
      </c>
      <c r="L2" s="84" t="b">
        <v>0</v>
      </c>
    </row>
    <row r="3" spans="1:12" ht="15">
      <c r="A3" s="84" t="s">
        <v>391</v>
      </c>
      <c r="B3" s="84" t="s">
        <v>256</v>
      </c>
      <c r="C3" s="84">
        <v>21</v>
      </c>
      <c r="D3" s="123">
        <v>0.012169800048173442</v>
      </c>
      <c r="E3" s="123">
        <v>0.5598742886017204</v>
      </c>
      <c r="F3" s="84" t="s">
        <v>1769</v>
      </c>
      <c r="G3" s="84" t="b">
        <v>0</v>
      </c>
      <c r="H3" s="84" t="b">
        <v>0</v>
      </c>
      <c r="I3" s="84" t="b">
        <v>0</v>
      </c>
      <c r="J3" s="84" t="b">
        <v>0</v>
      </c>
      <c r="K3" s="84" t="b">
        <v>0</v>
      </c>
      <c r="L3" s="84" t="b">
        <v>0</v>
      </c>
    </row>
    <row r="4" spans="1:12" ht="15">
      <c r="A4" s="84" t="s">
        <v>1339</v>
      </c>
      <c r="B4" s="84" t="s">
        <v>1373</v>
      </c>
      <c r="C4" s="84">
        <v>15</v>
      </c>
      <c r="D4" s="123">
        <v>0.010155945652015457</v>
      </c>
      <c r="E4" s="123">
        <v>1.8976270912904414</v>
      </c>
      <c r="F4" s="84" t="s">
        <v>1769</v>
      </c>
      <c r="G4" s="84" t="b">
        <v>0</v>
      </c>
      <c r="H4" s="84" t="b">
        <v>0</v>
      </c>
      <c r="I4" s="84" t="b">
        <v>0</v>
      </c>
      <c r="J4" s="84" t="b">
        <v>0</v>
      </c>
      <c r="K4" s="84" t="b">
        <v>0</v>
      </c>
      <c r="L4" s="84" t="b">
        <v>0</v>
      </c>
    </row>
    <row r="5" spans="1:12" ht="15">
      <c r="A5" s="84" t="s">
        <v>391</v>
      </c>
      <c r="B5" s="84" t="s">
        <v>1366</v>
      </c>
      <c r="C5" s="84">
        <v>15</v>
      </c>
      <c r="D5" s="123">
        <v>0.010155945652015457</v>
      </c>
      <c r="E5" s="123">
        <v>0.9405552918322523</v>
      </c>
      <c r="F5" s="84" t="s">
        <v>1769</v>
      </c>
      <c r="G5" s="84" t="b">
        <v>0</v>
      </c>
      <c r="H5" s="84" t="b">
        <v>0</v>
      </c>
      <c r="I5" s="84" t="b">
        <v>0</v>
      </c>
      <c r="J5" s="84" t="b">
        <v>0</v>
      </c>
      <c r="K5" s="84" t="b">
        <v>0</v>
      </c>
      <c r="L5" s="84" t="b">
        <v>0</v>
      </c>
    </row>
    <row r="6" spans="1:12" ht="15">
      <c r="A6" s="84" t="s">
        <v>1327</v>
      </c>
      <c r="B6" s="84" t="s">
        <v>391</v>
      </c>
      <c r="C6" s="84">
        <v>14</v>
      </c>
      <c r="D6" s="123">
        <v>0.009758912733570591</v>
      </c>
      <c r="E6" s="123">
        <v>0.7442606466882841</v>
      </c>
      <c r="F6" s="84" t="s">
        <v>1769</v>
      </c>
      <c r="G6" s="84" t="b">
        <v>0</v>
      </c>
      <c r="H6" s="84" t="b">
        <v>0</v>
      </c>
      <c r="I6" s="84" t="b">
        <v>0</v>
      </c>
      <c r="J6" s="84" t="b">
        <v>0</v>
      </c>
      <c r="K6" s="84" t="b">
        <v>0</v>
      </c>
      <c r="L6" s="84" t="b">
        <v>0</v>
      </c>
    </row>
    <row r="7" spans="1:12" ht="15">
      <c r="A7" s="84" t="s">
        <v>1604</v>
      </c>
      <c r="B7" s="84" t="s">
        <v>1605</v>
      </c>
      <c r="C7" s="84">
        <v>13</v>
      </c>
      <c r="D7" s="123">
        <v>0.009341153869309018</v>
      </c>
      <c r="E7" s="123">
        <v>2.0141326603618785</v>
      </c>
      <c r="F7" s="84" t="s">
        <v>1769</v>
      </c>
      <c r="G7" s="84" t="b">
        <v>0</v>
      </c>
      <c r="H7" s="84" t="b">
        <v>0</v>
      </c>
      <c r="I7" s="84" t="b">
        <v>0</v>
      </c>
      <c r="J7" s="84" t="b">
        <v>0</v>
      </c>
      <c r="K7" s="84" t="b">
        <v>0</v>
      </c>
      <c r="L7" s="84" t="b">
        <v>0</v>
      </c>
    </row>
    <row r="8" spans="1:12" ht="15">
      <c r="A8" s="84" t="s">
        <v>1380</v>
      </c>
      <c r="B8" s="84" t="s">
        <v>1381</v>
      </c>
      <c r="C8" s="84">
        <v>11</v>
      </c>
      <c r="D8" s="123">
        <v>0.00843680183119675</v>
      </c>
      <c r="E8" s="123">
        <v>2.08668332751049</v>
      </c>
      <c r="F8" s="84" t="s">
        <v>1769</v>
      </c>
      <c r="G8" s="84" t="b">
        <v>0</v>
      </c>
      <c r="H8" s="84" t="b">
        <v>0</v>
      </c>
      <c r="I8" s="84" t="b">
        <v>0</v>
      </c>
      <c r="J8" s="84" t="b">
        <v>0</v>
      </c>
      <c r="K8" s="84" t="b">
        <v>0</v>
      </c>
      <c r="L8" s="84" t="b">
        <v>0</v>
      </c>
    </row>
    <row r="9" spans="1:12" ht="15">
      <c r="A9" s="84" t="s">
        <v>261</v>
      </c>
      <c r="B9" s="84" t="s">
        <v>391</v>
      </c>
      <c r="C9" s="84">
        <v>9</v>
      </c>
      <c r="D9" s="123">
        <v>0.0074264370484504</v>
      </c>
      <c r="E9" s="123">
        <v>0.572578506537658</v>
      </c>
      <c r="F9" s="84" t="s">
        <v>1769</v>
      </c>
      <c r="G9" s="84" t="b">
        <v>0</v>
      </c>
      <c r="H9" s="84" t="b">
        <v>0</v>
      </c>
      <c r="I9" s="84" t="b">
        <v>0</v>
      </c>
      <c r="J9" s="84" t="b">
        <v>0</v>
      </c>
      <c r="K9" s="84" t="b">
        <v>0</v>
      </c>
      <c r="L9" s="84" t="b">
        <v>0</v>
      </c>
    </row>
    <row r="10" spans="1:12" ht="15">
      <c r="A10" s="84" t="s">
        <v>261</v>
      </c>
      <c r="B10" s="84" t="s">
        <v>1328</v>
      </c>
      <c r="C10" s="84">
        <v>8</v>
      </c>
      <c r="D10" s="123">
        <v>0.006874455066373019</v>
      </c>
      <c r="E10" s="123">
        <v>1.7089467049267397</v>
      </c>
      <c r="F10" s="84" t="s">
        <v>1769</v>
      </c>
      <c r="G10" s="84" t="b">
        <v>0</v>
      </c>
      <c r="H10" s="84" t="b">
        <v>0</v>
      </c>
      <c r="I10" s="84" t="b">
        <v>0</v>
      </c>
      <c r="J10" s="84" t="b">
        <v>0</v>
      </c>
      <c r="K10" s="84" t="b">
        <v>0</v>
      </c>
      <c r="L10" s="84" t="b">
        <v>0</v>
      </c>
    </row>
    <row r="11" spans="1:12" ht="15">
      <c r="A11" s="84" t="s">
        <v>241</v>
      </c>
      <c r="B11" s="84" t="s">
        <v>249</v>
      </c>
      <c r="C11" s="84">
        <v>7</v>
      </c>
      <c r="D11" s="123">
        <v>0.006286138589514181</v>
      </c>
      <c r="E11" s="123">
        <v>1.3326926157125505</v>
      </c>
      <c r="F11" s="84" t="s">
        <v>1769</v>
      </c>
      <c r="G11" s="84" t="b">
        <v>0</v>
      </c>
      <c r="H11" s="84" t="b">
        <v>0</v>
      </c>
      <c r="I11" s="84" t="b">
        <v>0</v>
      </c>
      <c r="J11" s="84" t="b">
        <v>0</v>
      </c>
      <c r="K11" s="84" t="b">
        <v>0</v>
      </c>
      <c r="L11" s="84" t="b">
        <v>0</v>
      </c>
    </row>
    <row r="12" spans="1:12" ht="15">
      <c r="A12" s="84" t="s">
        <v>1323</v>
      </c>
      <c r="B12" s="84" t="s">
        <v>1324</v>
      </c>
      <c r="C12" s="84">
        <v>7</v>
      </c>
      <c r="D12" s="123">
        <v>0.006286138589514181</v>
      </c>
      <c r="E12" s="123">
        <v>2.2829779726544586</v>
      </c>
      <c r="F12" s="84" t="s">
        <v>1769</v>
      </c>
      <c r="G12" s="84" t="b">
        <v>0</v>
      </c>
      <c r="H12" s="84" t="b">
        <v>0</v>
      </c>
      <c r="I12" s="84" t="b">
        <v>0</v>
      </c>
      <c r="J12" s="84" t="b">
        <v>0</v>
      </c>
      <c r="K12" s="84" t="b">
        <v>0</v>
      </c>
      <c r="L12" s="84" t="b">
        <v>0</v>
      </c>
    </row>
    <row r="13" spans="1:12" ht="15">
      <c r="A13" s="84" t="s">
        <v>1324</v>
      </c>
      <c r="B13" s="84" t="s">
        <v>1319</v>
      </c>
      <c r="C13" s="84">
        <v>7</v>
      </c>
      <c r="D13" s="123">
        <v>0.006286138589514181</v>
      </c>
      <c r="E13" s="123">
        <v>1.827046017004734</v>
      </c>
      <c r="F13" s="84" t="s">
        <v>1769</v>
      </c>
      <c r="G13" s="84" t="b">
        <v>0</v>
      </c>
      <c r="H13" s="84" t="b">
        <v>0</v>
      </c>
      <c r="I13" s="84" t="b">
        <v>0</v>
      </c>
      <c r="J13" s="84" t="b">
        <v>0</v>
      </c>
      <c r="K13" s="84" t="b">
        <v>0</v>
      </c>
      <c r="L13" s="84" t="b">
        <v>0</v>
      </c>
    </row>
    <row r="14" spans="1:12" ht="15">
      <c r="A14" s="84" t="s">
        <v>1319</v>
      </c>
      <c r="B14" s="84" t="s">
        <v>1325</v>
      </c>
      <c r="C14" s="84">
        <v>7</v>
      </c>
      <c r="D14" s="123">
        <v>0.006286138589514181</v>
      </c>
      <c r="E14" s="123">
        <v>1.827046017004734</v>
      </c>
      <c r="F14" s="84" t="s">
        <v>1769</v>
      </c>
      <c r="G14" s="84" t="b">
        <v>0</v>
      </c>
      <c r="H14" s="84" t="b">
        <v>0</v>
      </c>
      <c r="I14" s="84" t="b">
        <v>0</v>
      </c>
      <c r="J14" s="84" t="b">
        <v>0</v>
      </c>
      <c r="K14" s="84" t="b">
        <v>0</v>
      </c>
      <c r="L14" s="84" t="b">
        <v>0</v>
      </c>
    </row>
    <row r="15" spans="1:12" ht="15">
      <c r="A15" s="84" t="s">
        <v>1325</v>
      </c>
      <c r="B15" s="84" t="s">
        <v>1339</v>
      </c>
      <c r="C15" s="84">
        <v>7</v>
      </c>
      <c r="D15" s="123">
        <v>0.006286138589514181</v>
      </c>
      <c r="E15" s="123">
        <v>1.8976270912904414</v>
      </c>
      <c r="F15" s="84" t="s">
        <v>1769</v>
      </c>
      <c r="G15" s="84" t="b">
        <v>0</v>
      </c>
      <c r="H15" s="84" t="b">
        <v>0</v>
      </c>
      <c r="I15" s="84" t="b">
        <v>0</v>
      </c>
      <c r="J15" s="84" t="b">
        <v>0</v>
      </c>
      <c r="K15" s="84" t="b">
        <v>0</v>
      </c>
      <c r="L15" s="84" t="b">
        <v>0</v>
      </c>
    </row>
    <row r="16" spans="1:12" ht="15">
      <c r="A16" s="84" t="s">
        <v>1373</v>
      </c>
      <c r="B16" s="84" t="s">
        <v>1340</v>
      </c>
      <c r="C16" s="84">
        <v>7</v>
      </c>
      <c r="D16" s="123">
        <v>0.006286138589514181</v>
      </c>
      <c r="E16" s="123">
        <v>1.9519847536130341</v>
      </c>
      <c r="F16" s="84" t="s">
        <v>1769</v>
      </c>
      <c r="G16" s="84" t="b">
        <v>0</v>
      </c>
      <c r="H16" s="84" t="b">
        <v>0</v>
      </c>
      <c r="I16" s="84" t="b">
        <v>0</v>
      </c>
      <c r="J16" s="84" t="b">
        <v>0</v>
      </c>
      <c r="K16" s="84" t="b">
        <v>0</v>
      </c>
      <c r="L16" s="84" t="b">
        <v>0</v>
      </c>
    </row>
    <row r="17" spans="1:12" ht="15">
      <c r="A17" s="84" t="s">
        <v>1340</v>
      </c>
      <c r="B17" s="84" t="s">
        <v>391</v>
      </c>
      <c r="C17" s="84">
        <v>7</v>
      </c>
      <c r="D17" s="123">
        <v>0.006286138589514181</v>
      </c>
      <c r="E17" s="123">
        <v>0.9405552918322523</v>
      </c>
      <c r="F17" s="84" t="s">
        <v>1769</v>
      </c>
      <c r="G17" s="84" t="b">
        <v>0</v>
      </c>
      <c r="H17" s="84" t="b">
        <v>0</v>
      </c>
      <c r="I17" s="84" t="b">
        <v>0</v>
      </c>
      <c r="J17" s="84" t="b">
        <v>0</v>
      </c>
      <c r="K17" s="84" t="b">
        <v>0</v>
      </c>
      <c r="L17" s="84" t="b">
        <v>0</v>
      </c>
    </row>
    <row r="18" spans="1:12" ht="15">
      <c r="A18" s="84" t="s">
        <v>391</v>
      </c>
      <c r="B18" s="84" t="s">
        <v>1341</v>
      </c>
      <c r="C18" s="84">
        <v>7</v>
      </c>
      <c r="D18" s="123">
        <v>0.006286138589514181</v>
      </c>
      <c r="E18" s="123">
        <v>1.1068867135987772</v>
      </c>
      <c r="F18" s="84" t="s">
        <v>1769</v>
      </c>
      <c r="G18" s="84" t="b">
        <v>0</v>
      </c>
      <c r="H18" s="84" t="b">
        <v>0</v>
      </c>
      <c r="I18" s="84" t="b">
        <v>0</v>
      </c>
      <c r="J18" s="84" t="b">
        <v>0</v>
      </c>
      <c r="K18" s="84" t="b">
        <v>0</v>
      </c>
      <c r="L18" s="84" t="b">
        <v>0</v>
      </c>
    </row>
    <row r="19" spans="1:12" ht="15">
      <c r="A19" s="84" t="s">
        <v>1341</v>
      </c>
      <c r="B19" s="84" t="s">
        <v>1342</v>
      </c>
      <c r="C19" s="84">
        <v>7</v>
      </c>
      <c r="D19" s="123">
        <v>0.006286138589514181</v>
      </c>
      <c r="E19" s="123">
        <v>2.2829779726544586</v>
      </c>
      <c r="F19" s="84" t="s">
        <v>1769</v>
      </c>
      <c r="G19" s="84" t="b">
        <v>0</v>
      </c>
      <c r="H19" s="84" t="b">
        <v>0</v>
      </c>
      <c r="I19" s="84" t="b">
        <v>0</v>
      </c>
      <c r="J19" s="84" t="b">
        <v>0</v>
      </c>
      <c r="K19" s="84" t="b">
        <v>0</v>
      </c>
      <c r="L19" s="84" t="b">
        <v>0</v>
      </c>
    </row>
    <row r="20" spans="1:12" ht="15">
      <c r="A20" s="84" t="s">
        <v>1342</v>
      </c>
      <c r="B20" s="84" t="s">
        <v>1343</v>
      </c>
      <c r="C20" s="84">
        <v>7</v>
      </c>
      <c r="D20" s="123">
        <v>0.006286138589514181</v>
      </c>
      <c r="E20" s="123">
        <v>2.2829779726544586</v>
      </c>
      <c r="F20" s="84" t="s">
        <v>1769</v>
      </c>
      <c r="G20" s="84" t="b">
        <v>0</v>
      </c>
      <c r="H20" s="84" t="b">
        <v>0</v>
      </c>
      <c r="I20" s="84" t="b">
        <v>0</v>
      </c>
      <c r="J20" s="84" t="b">
        <v>0</v>
      </c>
      <c r="K20" s="84" t="b">
        <v>0</v>
      </c>
      <c r="L20" s="84" t="b">
        <v>0</v>
      </c>
    </row>
    <row r="21" spans="1:12" ht="15">
      <c r="A21" s="84" t="s">
        <v>391</v>
      </c>
      <c r="B21" s="84" t="s">
        <v>1319</v>
      </c>
      <c r="C21" s="84">
        <v>6</v>
      </c>
      <c r="D21" s="123">
        <v>0.005656263475780966</v>
      </c>
      <c r="E21" s="123">
        <v>0.5840079683184397</v>
      </c>
      <c r="F21" s="84" t="s">
        <v>1769</v>
      </c>
      <c r="G21" s="84" t="b">
        <v>0</v>
      </c>
      <c r="H21" s="84" t="b">
        <v>0</v>
      </c>
      <c r="I21" s="84" t="b">
        <v>0</v>
      </c>
      <c r="J21" s="84" t="b">
        <v>0</v>
      </c>
      <c r="K21" s="84" t="b">
        <v>0</v>
      </c>
      <c r="L21" s="84" t="b">
        <v>0</v>
      </c>
    </row>
    <row r="22" spans="1:12" ht="15">
      <c r="A22" s="84" t="s">
        <v>1321</v>
      </c>
      <c r="B22" s="84" t="s">
        <v>1347</v>
      </c>
      <c r="C22" s="84">
        <v>6</v>
      </c>
      <c r="D22" s="123">
        <v>0.005656263475780966</v>
      </c>
      <c r="E22" s="123">
        <v>1.5965970956264601</v>
      </c>
      <c r="F22" s="84" t="s">
        <v>1769</v>
      </c>
      <c r="G22" s="84" t="b">
        <v>0</v>
      </c>
      <c r="H22" s="84" t="b">
        <v>0</v>
      </c>
      <c r="I22" s="84" t="b">
        <v>0</v>
      </c>
      <c r="J22" s="84" t="b">
        <v>0</v>
      </c>
      <c r="K22" s="84" t="b">
        <v>0</v>
      </c>
      <c r="L22" s="84" t="b">
        <v>0</v>
      </c>
    </row>
    <row r="23" spans="1:12" ht="15">
      <c r="A23" s="84" t="s">
        <v>1618</v>
      </c>
      <c r="B23" s="84" t="s">
        <v>1332</v>
      </c>
      <c r="C23" s="84">
        <v>6</v>
      </c>
      <c r="D23" s="123">
        <v>0.005656263475780966</v>
      </c>
      <c r="E23" s="123">
        <v>1.9819479769904773</v>
      </c>
      <c r="F23" s="84" t="s">
        <v>1769</v>
      </c>
      <c r="G23" s="84" t="b">
        <v>0</v>
      </c>
      <c r="H23" s="84" t="b">
        <v>0</v>
      </c>
      <c r="I23" s="84" t="b">
        <v>0</v>
      </c>
      <c r="J23" s="84" t="b">
        <v>0</v>
      </c>
      <c r="K23" s="84" t="b">
        <v>0</v>
      </c>
      <c r="L23" s="84" t="b">
        <v>0</v>
      </c>
    </row>
    <row r="24" spans="1:12" ht="15">
      <c r="A24" s="84" t="s">
        <v>1332</v>
      </c>
      <c r="B24" s="84" t="s">
        <v>261</v>
      </c>
      <c r="C24" s="84">
        <v>6</v>
      </c>
      <c r="D24" s="123">
        <v>0.005656263475780966</v>
      </c>
      <c r="E24" s="123">
        <v>1.4176765465519146</v>
      </c>
      <c r="F24" s="84" t="s">
        <v>1769</v>
      </c>
      <c r="G24" s="84" t="b">
        <v>0</v>
      </c>
      <c r="H24" s="84" t="b">
        <v>0</v>
      </c>
      <c r="I24" s="84" t="b">
        <v>0</v>
      </c>
      <c r="J24" s="84" t="b">
        <v>0</v>
      </c>
      <c r="K24" s="84" t="b">
        <v>0</v>
      </c>
      <c r="L24" s="84" t="b">
        <v>0</v>
      </c>
    </row>
    <row r="25" spans="1:12" ht="15">
      <c r="A25" s="84" t="s">
        <v>391</v>
      </c>
      <c r="B25" s="84" t="s">
        <v>1619</v>
      </c>
      <c r="C25" s="84">
        <v>6</v>
      </c>
      <c r="D25" s="123">
        <v>0.005656263475780966</v>
      </c>
      <c r="E25" s="123">
        <v>1.1068867135987772</v>
      </c>
      <c r="F25" s="84" t="s">
        <v>1769</v>
      </c>
      <c r="G25" s="84" t="b">
        <v>0</v>
      </c>
      <c r="H25" s="84" t="b">
        <v>0</v>
      </c>
      <c r="I25" s="84" t="b">
        <v>0</v>
      </c>
      <c r="J25" s="84" t="b">
        <v>1</v>
      </c>
      <c r="K25" s="84" t="b">
        <v>0</v>
      </c>
      <c r="L25" s="84" t="b">
        <v>0</v>
      </c>
    </row>
    <row r="26" spans="1:12" ht="15">
      <c r="A26" s="84" t="s">
        <v>1619</v>
      </c>
      <c r="B26" s="84" t="s">
        <v>1620</v>
      </c>
      <c r="C26" s="84">
        <v>6</v>
      </c>
      <c r="D26" s="123">
        <v>0.005656263475780966</v>
      </c>
      <c r="E26" s="123">
        <v>2.3499247622850716</v>
      </c>
      <c r="F26" s="84" t="s">
        <v>1769</v>
      </c>
      <c r="G26" s="84" t="b">
        <v>1</v>
      </c>
      <c r="H26" s="84" t="b">
        <v>0</v>
      </c>
      <c r="I26" s="84" t="b">
        <v>0</v>
      </c>
      <c r="J26" s="84" t="b">
        <v>0</v>
      </c>
      <c r="K26" s="84" t="b">
        <v>0</v>
      </c>
      <c r="L26" s="84" t="b">
        <v>0</v>
      </c>
    </row>
    <row r="27" spans="1:12" ht="15">
      <c r="A27" s="84" t="s">
        <v>1620</v>
      </c>
      <c r="B27" s="84" t="s">
        <v>1621</v>
      </c>
      <c r="C27" s="84">
        <v>6</v>
      </c>
      <c r="D27" s="123">
        <v>0.005656263475780966</v>
      </c>
      <c r="E27" s="123">
        <v>2.3499247622850716</v>
      </c>
      <c r="F27" s="84" t="s">
        <v>1769</v>
      </c>
      <c r="G27" s="84" t="b">
        <v>0</v>
      </c>
      <c r="H27" s="84" t="b">
        <v>0</v>
      </c>
      <c r="I27" s="84" t="b">
        <v>0</v>
      </c>
      <c r="J27" s="84" t="b">
        <v>1</v>
      </c>
      <c r="K27" s="84" t="b">
        <v>0</v>
      </c>
      <c r="L27" s="84" t="b">
        <v>0</v>
      </c>
    </row>
    <row r="28" spans="1:12" ht="15">
      <c r="A28" s="84" t="s">
        <v>1621</v>
      </c>
      <c r="B28" s="84" t="s">
        <v>1622</v>
      </c>
      <c r="C28" s="84">
        <v>6</v>
      </c>
      <c r="D28" s="123">
        <v>0.005656263475780966</v>
      </c>
      <c r="E28" s="123">
        <v>2.3499247622850716</v>
      </c>
      <c r="F28" s="84" t="s">
        <v>1769</v>
      </c>
      <c r="G28" s="84" t="b">
        <v>1</v>
      </c>
      <c r="H28" s="84" t="b">
        <v>0</v>
      </c>
      <c r="I28" s="84" t="b">
        <v>0</v>
      </c>
      <c r="J28" s="84" t="b">
        <v>0</v>
      </c>
      <c r="K28" s="84" t="b">
        <v>0</v>
      </c>
      <c r="L28" s="84" t="b">
        <v>0</v>
      </c>
    </row>
    <row r="29" spans="1:12" ht="15">
      <c r="A29" s="84" t="s">
        <v>1370</v>
      </c>
      <c r="B29" s="84" t="s">
        <v>1321</v>
      </c>
      <c r="C29" s="84">
        <v>6</v>
      </c>
      <c r="D29" s="123">
        <v>0.005656263475780966</v>
      </c>
      <c r="E29" s="123">
        <v>1.8976270912904414</v>
      </c>
      <c r="F29" s="84" t="s">
        <v>1769</v>
      </c>
      <c r="G29" s="84" t="b">
        <v>0</v>
      </c>
      <c r="H29" s="84" t="b">
        <v>0</v>
      </c>
      <c r="I29" s="84" t="b">
        <v>0</v>
      </c>
      <c r="J29" s="84" t="b">
        <v>0</v>
      </c>
      <c r="K29" s="84" t="b">
        <v>0</v>
      </c>
      <c r="L29" s="84" t="b">
        <v>0</v>
      </c>
    </row>
    <row r="30" spans="1:12" ht="15">
      <c r="A30" s="84" t="s">
        <v>1321</v>
      </c>
      <c r="B30" s="84" t="s">
        <v>1335</v>
      </c>
      <c r="C30" s="84">
        <v>6</v>
      </c>
      <c r="D30" s="123">
        <v>0.005656263475780966</v>
      </c>
      <c r="E30" s="123">
        <v>1.8976270912904414</v>
      </c>
      <c r="F30" s="84" t="s">
        <v>1769</v>
      </c>
      <c r="G30" s="84" t="b">
        <v>0</v>
      </c>
      <c r="H30" s="84" t="b">
        <v>0</v>
      </c>
      <c r="I30" s="84" t="b">
        <v>0</v>
      </c>
      <c r="J30" s="84" t="b">
        <v>0</v>
      </c>
      <c r="K30" s="84" t="b">
        <v>0</v>
      </c>
      <c r="L30" s="84" t="b">
        <v>0</v>
      </c>
    </row>
    <row r="31" spans="1:12" ht="15">
      <c r="A31" s="84" t="s">
        <v>1335</v>
      </c>
      <c r="B31" s="84" t="s">
        <v>1371</v>
      </c>
      <c r="C31" s="84">
        <v>6</v>
      </c>
      <c r="D31" s="123">
        <v>0.005656263475780966</v>
      </c>
      <c r="E31" s="123">
        <v>2.08668332751049</v>
      </c>
      <c r="F31" s="84" t="s">
        <v>1769</v>
      </c>
      <c r="G31" s="84" t="b">
        <v>0</v>
      </c>
      <c r="H31" s="84" t="b">
        <v>0</v>
      </c>
      <c r="I31" s="84" t="b">
        <v>0</v>
      </c>
      <c r="J31" s="84" t="b">
        <v>0</v>
      </c>
      <c r="K31" s="84" t="b">
        <v>0</v>
      </c>
      <c r="L31" s="84" t="b">
        <v>0</v>
      </c>
    </row>
    <row r="32" spans="1:12" ht="15">
      <c r="A32" s="84" t="s">
        <v>1371</v>
      </c>
      <c r="B32" s="84" t="s">
        <v>243</v>
      </c>
      <c r="C32" s="84">
        <v>6</v>
      </c>
      <c r="D32" s="123">
        <v>0.005656263475780966</v>
      </c>
      <c r="E32" s="123">
        <v>1.6607145952382092</v>
      </c>
      <c r="F32" s="84" t="s">
        <v>1769</v>
      </c>
      <c r="G32" s="84" t="b">
        <v>0</v>
      </c>
      <c r="H32" s="84" t="b">
        <v>0</v>
      </c>
      <c r="I32" s="84" t="b">
        <v>0</v>
      </c>
      <c r="J32" s="84" t="b">
        <v>0</v>
      </c>
      <c r="K32" s="84" t="b">
        <v>0</v>
      </c>
      <c r="L32" s="84" t="b">
        <v>0</v>
      </c>
    </row>
    <row r="33" spans="1:12" ht="15">
      <c r="A33" s="84" t="s">
        <v>243</v>
      </c>
      <c r="B33" s="84" t="s">
        <v>256</v>
      </c>
      <c r="C33" s="84">
        <v>6</v>
      </c>
      <c r="D33" s="123">
        <v>0.005656263475780966</v>
      </c>
      <c r="E33" s="123">
        <v>0.7359655476574016</v>
      </c>
      <c r="F33" s="84" t="s">
        <v>1769</v>
      </c>
      <c r="G33" s="84" t="b">
        <v>0</v>
      </c>
      <c r="H33" s="84" t="b">
        <v>0</v>
      </c>
      <c r="I33" s="84" t="b">
        <v>0</v>
      </c>
      <c r="J33" s="84" t="b">
        <v>0</v>
      </c>
      <c r="K33" s="84" t="b">
        <v>0</v>
      </c>
      <c r="L33" s="84" t="b">
        <v>0</v>
      </c>
    </row>
    <row r="34" spans="1:12" ht="15">
      <c r="A34" s="84" t="s">
        <v>255</v>
      </c>
      <c r="B34" s="84" t="s">
        <v>243</v>
      </c>
      <c r="C34" s="84">
        <v>6</v>
      </c>
      <c r="D34" s="123">
        <v>0.005656263475780966</v>
      </c>
      <c r="E34" s="123">
        <v>1.359684599574228</v>
      </c>
      <c r="F34" s="84" t="s">
        <v>1769</v>
      </c>
      <c r="G34" s="84" t="b">
        <v>0</v>
      </c>
      <c r="H34" s="84" t="b">
        <v>0</v>
      </c>
      <c r="I34" s="84" t="b">
        <v>0</v>
      </c>
      <c r="J34" s="84" t="b">
        <v>0</v>
      </c>
      <c r="K34" s="84" t="b">
        <v>0</v>
      </c>
      <c r="L34" s="84" t="b">
        <v>0</v>
      </c>
    </row>
    <row r="35" spans="1:12" ht="15">
      <c r="A35" s="84" t="s">
        <v>1607</v>
      </c>
      <c r="B35" s="84" t="s">
        <v>1327</v>
      </c>
      <c r="C35" s="84">
        <v>6</v>
      </c>
      <c r="D35" s="123">
        <v>0.005656263475780966</v>
      </c>
      <c r="E35" s="123">
        <v>1.702107280396434</v>
      </c>
      <c r="F35" s="84" t="s">
        <v>1769</v>
      </c>
      <c r="G35" s="84" t="b">
        <v>0</v>
      </c>
      <c r="H35" s="84" t="b">
        <v>0</v>
      </c>
      <c r="I35" s="84" t="b">
        <v>0</v>
      </c>
      <c r="J35" s="84" t="b">
        <v>0</v>
      </c>
      <c r="K35" s="84" t="b">
        <v>0</v>
      </c>
      <c r="L35" s="84" t="b">
        <v>0</v>
      </c>
    </row>
    <row r="36" spans="1:12" ht="15">
      <c r="A36" s="84" t="s">
        <v>391</v>
      </c>
      <c r="B36" s="84" t="s">
        <v>1367</v>
      </c>
      <c r="C36" s="84">
        <v>6</v>
      </c>
      <c r="D36" s="123">
        <v>0.005656263475780966</v>
      </c>
      <c r="E36" s="123">
        <v>0.8436452788241958</v>
      </c>
      <c r="F36" s="84" t="s">
        <v>1769</v>
      </c>
      <c r="G36" s="84" t="b">
        <v>0</v>
      </c>
      <c r="H36" s="84" t="b">
        <v>0</v>
      </c>
      <c r="I36" s="84" t="b">
        <v>0</v>
      </c>
      <c r="J36" s="84" t="b">
        <v>0</v>
      </c>
      <c r="K36" s="84" t="b">
        <v>0</v>
      </c>
      <c r="L36" s="84" t="b">
        <v>0</v>
      </c>
    </row>
    <row r="37" spans="1:12" ht="15">
      <c r="A37" s="84" t="s">
        <v>1367</v>
      </c>
      <c r="B37" s="84" t="s">
        <v>1629</v>
      </c>
      <c r="C37" s="84">
        <v>6</v>
      </c>
      <c r="D37" s="123">
        <v>0.005656263475780966</v>
      </c>
      <c r="E37" s="123">
        <v>2.1280760126687155</v>
      </c>
      <c r="F37" s="84" t="s">
        <v>1769</v>
      </c>
      <c r="G37" s="84" t="b">
        <v>0</v>
      </c>
      <c r="H37" s="84" t="b">
        <v>0</v>
      </c>
      <c r="I37" s="84" t="b">
        <v>0</v>
      </c>
      <c r="J37" s="84" t="b">
        <v>0</v>
      </c>
      <c r="K37" s="84" t="b">
        <v>0</v>
      </c>
      <c r="L37" s="84" t="b">
        <v>0</v>
      </c>
    </row>
    <row r="38" spans="1:12" ht="15">
      <c r="A38" s="84" t="s">
        <v>1629</v>
      </c>
      <c r="B38" s="84" t="s">
        <v>1630</v>
      </c>
      <c r="C38" s="84">
        <v>6</v>
      </c>
      <c r="D38" s="123">
        <v>0.005656263475780966</v>
      </c>
      <c r="E38" s="123">
        <v>2.3499247622850716</v>
      </c>
      <c r="F38" s="84" t="s">
        <v>1769</v>
      </c>
      <c r="G38" s="84" t="b">
        <v>0</v>
      </c>
      <c r="H38" s="84" t="b">
        <v>0</v>
      </c>
      <c r="I38" s="84" t="b">
        <v>0</v>
      </c>
      <c r="J38" s="84" t="b">
        <v>0</v>
      </c>
      <c r="K38" s="84" t="b">
        <v>0</v>
      </c>
      <c r="L38" s="84" t="b">
        <v>0</v>
      </c>
    </row>
    <row r="39" spans="1:12" ht="15">
      <c r="A39" s="84" t="s">
        <v>1630</v>
      </c>
      <c r="B39" s="84" t="s">
        <v>241</v>
      </c>
      <c r="C39" s="84">
        <v>6</v>
      </c>
      <c r="D39" s="123">
        <v>0.005656263475780966</v>
      </c>
      <c r="E39" s="123">
        <v>1.9239560300127905</v>
      </c>
      <c r="F39" s="84" t="s">
        <v>1769</v>
      </c>
      <c r="G39" s="84" t="b">
        <v>0</v>
      </c>
      <c r="H39" s="84" t="b">
        <v>0</v>
      </c>
      <c r="I39" s="84" t="b">
        <v>0</v>
      </c>
      <c r="J39" s="84" t="b">
        <v>0</v>
      </c>
      <c r="K39" s="84" t="b">
        <v>0</v>
      </c>
      <c r="L39" s="84" t="b">
        <v>0</v>
      </c>
    </row>
    <row r="40" spans="1:12" ht="15">
      <c r="A40" s="84" t="s">
        <v>1327</v>
      </c>
      <c r="B40" s="84" t="s">
        <v>1367</v>
      </c>
      <c r="C40" s="84">
        <v>5</v>
      </c>
      <c r="D40" s="123">
        <v>0.004977842769807319</v>
      </c>
      <c r="E40" s="123">
        <v>1.443230651024303</v>
      </c>
      <c r="F40" s="84" t="s">
        <v>1769</v>
      </c>
      <c r="G40" s="84" t="b">
        <v>0</v>
      </c>
      <c r="H40" s="84" t="b">
        <v>0</v>
      </c>
      <c r="I40" s="84" t="b">
        <v>0</v>
      </c>
      <c r="J40" s="84" t="b">
        <v>0</v>
      </c>
      <c r="K40" s="84" t="b">
        <v>0</v>
      </c>
      <c r="L40" s="84" t="b">
        <v>0</v>
      </c>
    </row>
    <row r="41" spans="1:12" ht="15">
      <c r="A41" s="84" t="s">
        <v>1608</v>
      </c>
      <c r="B41" s="84" t="s">
        <v>1632</v>
      </c>
      <c r="C41" s="84">
        <v>5</v>
      </c>
      <c r="D41" s="123">
        <v>0.004977842769807319</v>
      </c>
      <c r="E41" s="123">
        <v>2.2249860256767717</v>
      </c>
      <c r="F41" s="84" t="s">
        <v>1769</v>
      </c>
      <c r="G41" s="84" t="b">
        <v>0</v>
      </c>
      <c r="H41" s="84" t="b">
        <v>0</v>
      </c>
      <c r="I41" s="84" t="b">
        <v>0</v>
      </c>
      <c r="J41" s="84" t="b">
        <v>0</v>
      </c>
      <c r="K41" s="84" t="b">
        <v>0</v>
      </c>
      <c r="L41" s="84" t="b">
        <v>0</v>
      </c>
    </row>
    <row r="42" spans="1:12" ht="15">
      <c r="A42" s="84" t="s">
        <v>1632</v>
      </c>
      <c r="B42" s="84" t="s">
        <v>256</v>
      </c>
      <c r="C42" s="84">
        <v>5</v>
      </c>
      <c r="D42" s="123">
        <v>0.004977842769807319</v>
      </c>
      <c r="E42" s="123">
        <v>1.2588442929377393</v>
      </c>
      <c r="F42" s="84" t="s">
        <v>1769</v>
      </c>
      <c r="G42" s="84" t="b">
        <v>0</v>
      </c>
      <c r="H42" s="84" t="b">
        <v>0</v>
      </c>
      <c r="I42" s="84" t="b">
        <v>0</v>
      </c>
      <c r="J42" s="84" t="b">
        <v>0</v>
      </c>
      <c r="K42" s="84" t="b">
        <v>0</v>
      </c>
      <c r="L42" s="84" t="b">
        <v>0</v>
      </c>
    </row>
    <row r="43" spans="1:12" ht="15">
      <c r="A43" s="84" t="s">
        <v>1347</v>
      </c>
      <c r="B43" s="84" t="s">
        <v>1371</v>
      </c>
      <c r="C43" s="84">
        <v>5</v>
      </c>
      <c r="D43" s="123">
        <v>0.004977842769807319</v>
      </c>
      <c r="E43" s="123">
        <v>1.7442606466882842</v>
      </c>
      <c r="F43" s="84" t="s">
        <v>1769</v>
      </c>
      <c r="G43" s="84" t="b">
        <v>0</v>
      </c>
      <c r="H43" s="84" t="b">
        <v>0</v>
      </c>
      <c r="I43" s="84" t="b">
        <v>0</v>
      </c>
      <c r="J43" s="84" t="b">
        <v>0</v>
      </c>
      <c r="K43" s="84" t="b">
        <v>0</v>
      </c>
      <c r="L43" s="84" t="b">
        <v>0</v>
      </c>
    </row>
    <row r="44" spans="1:12" ht="15">
      <c r="A44" s="84" t="s">
        <v>242</v>
      </c>
      <c r="B44" s="84" t="s">
        <v>1618</v>
      </c>
      <c r="C44" s="84">
        <v>5</v>
      </c>
      <c r="D44" s="123">
        <v>0.004977842769807319</v>
      </c>
      <c r="E44" s="123">
        <v>2.08668332751049</v>
      </c>
      <c r="F44" s="84" t="s">
        <v>1769</v>
      </c>
      <c r="G44" s="84" t="b">
        <v>0</v>
      </c>
      <c r="H44" s="84" t="b">
        <v>0</v>
      </c>
      <c r="I44" s="84" t="b">
        <v>0</v>
      </c>
      <c r="J44" s="84" t="b">
        <v>0</v>
      </c>
      <c r="K44" s="84" t="b">
        <v>0</v>
      </c>
      <c r="L44" s="84" t="b">
        <v>0</v>
      </c>
    </row>
    <row r="45" spans="1:12" ht="15">
      <c r="A45" s="84" t="s">
        <v>1606</v>
      </c>
      <c r="B45" s="84" t="s">
        <v>1633</v>
      </c>
      <c r="C45" s="84">
        <v>5</v>
      </c>
      <c r="D45" s="123">
        <v>0.004977842769807319</v>
      </c>
      <c r="E45" s="123">
        <v>2.1280760126687155</v>
      </c>
      <c r="F45" s="84" t="s">
        <v>1769</v>
      </c>
      <c r="G45" s="84" t="b">
        <v>0</v>
      </c>
      <c r="H45" s="84" t="b">
        <v>0</v>
      </c>
      <c r="I45" s="84" t="b">
        <v>0</v>
      </c>
      <c r="J45" s="84" t="b">
        <v>0</v>
      </c>
      <c r="K45" s="84" t="b">
        <v>0</v>
      </c>
      <c r="L45" s="84" t="b">
        <v>0</v>
      </c>
    </row>
    <row r="46" spans="1:12" ht="15">
      <c r="A46" s="84" t="s">
        <v>1633</v>
      </c>
      <c r="B46" s="84" t="s">
        <v>391</v>
      </c>
      <c r="C46" s="84">
        <v>5</v>
      </c>
      <c r="D46" s="123">
        <v>0.004977842769807319</v>
      </c>
      <c r="E46" s="123">
        <v>0.9405552918322523</v>
      </c>
      <c r="F46" s="84" t="s">
        <v>1769</v>
      </c>
      <c r="G46" s="84" t="b">
        <v>0</v>
      </c>
      <c r="H46" s="84" t="b">
        <v>0</v>
      </c>
      <c r="I46" s="84" t="b">
        <v>0</v>
      </c>
      <c r="J46" s="84" t="b">
        <v>0</v>
      </c>
      <c r="K46" s="84" t="b">
        <v>0</v>
      </c>
      <c r="L46" s="84" t="b">
        <v>0</v>
      </c>
    </row>
    <row r="47" spans="1:12" ht="15">
      <c r="A47" s="84" t="s">
        <v>252</v>
      </c>
      <c r="B47" s="84" t="s">
        <v>1370</v>
      </c>
      <c r="C47" s="84">
        <v>5</v>
      </c>
      <c r="D47" s="123">
        <v>0.004977842769807319</v>
      </c>
      <c r="E47" s="123">
        <v>2.4291060083326967</v>
      </c>
      <c r="F47" s="84" t="s">
        <v>1769</v>
      </c>
      <c r="G47" s="84" t="b">
        <v>0</v>
      </c>
      <c r="H47" s="84" t="b">
        <v>0</v>
      </c>
      <c r="I47" s="84" t="b">
        <v>0</v>
      </c>
      <c r="J47" s="84" t="b">
        <v>0</v>
      </c>
      <c r="K47" s="84" t="b">
        <v>0</v>
      </c>
      <c r="L47" s="84" t="b">
        <v>0</v>
      </c>
    </row>
    <row r="48" spans="1:12" ht="15">
      <c r="A48" s="84" t="s">
        <v>1605</v>
      </c>
      <c r="B48" s="84" t="s">
        <v>1635</v>
      </c>
      <c r="C48" s="84">
        <v>5</v>
      </c>
      <c r="D48" s="123">
        <v>0.004977842769807319</v>
      </c>
      <c r="E48" s="123">
        <v>2.0141326603618785</v>
      </c>
      <c r="F48" s="84" t="s">
        <v>1769</v>
      </c>
      <c r="G48" s="84" t="b">
        <v>0</v>
      </c>
      <c r="H48" s="84" t="b">
        <v>0</v>
      </c>
      <c r="I48" s="84" t="b">
        <v>0</v>
      </c>
      <c r="J48" s="84" t="b">
        <v>0</v>
      </c>
      <c r="K48" s="84" t="b">
        <v>0</v>
      </c>
      <c r="L48" s="84" t="b">
        <v>0</v>
      </c>
    </row>
    <row r="49" spans="1:12" ht="15">
      <c r="A49" s="84" t="s">
        <v>1636</v>
      </c>
      <c r="B49" s="84" t="s">
        <v>1322</v>
      </c>
      <c r="C49" s="84">
        <v>5</v>
      </c>
      <c r="D49" s="123">
        <v>0.004977842769807319</v>
      </c>
      <c r="E49" s="123">
        <v>1.9239560300127905</v>
      </c>
      <c r="F49" s="84" t="s">
        <v>1769</v>
      </c>
      <c r="G49" s="84" t="b">
        <v>0</v>
      </c>
      <c r="H49" s="84" t="b">
        <v>0</v>
      </c>
      <c r="I49" s="84" t="b">
        <v>0</v>
      </c>
      <c r="J49" s="84" t="b">
        <v>0</v>
      </c>
      <c r="K49" s="84" t="b">
        <v>0</v>
      </c>
      <c r="L49" s="84" t="b">
        <v>0</v>
      </c>
    </row>
    <row r="50" spans="1:12" ht="15">
      <c r="A50" s="84" t="s">
        <v>1322</v>
      </c>
      <c r="B50" s="84" t="s">
        <v>1334</v>
      </c>
      <c r="C50" s="84">
        <v>5</v>
      </c>
      <c r="D50" s="123">
        <v>0.004977842769807319</v>
      </c>
      <c r="E50" s="123">
        <v>1.7778279943345525</v>
      </c>
      <c r="F50" s="84" t="s">
        <v>1769</v>
      </c>
      <c r="G50" s="84" t="b">
        <v>0</v>
      </c>
      <c r="H50" s="84" t="b">
        <v>0</v>
      </c>
      <c r="I50" s="84" t="b">
        <v>0</v>
      </c>
      <c r="J50" s="84" t="b">
        <v>0</v>
      </c>
      <c r="K50" s="84" t="b">
        <v>0</v>
      </c>
      <c r="L50" s="84" t="b">
        <v>0</v>
      </c>
    </row>
    <row r="51" spans="1:12" ht="15">
      <c r="A51" s="84" t="s">
        <v>1375</v>
      </c>
      <c r="B51" s="84" t="s">
        <v>1320</v>
      </c>
      <c r="C51" s="84">
        <v>5</v>
      </c>
      <c r="D51" s="123">
        <v>0.004977842769807319</v>
      </c>
      <c r="E51" s="123">
        <v>2.1280760126687155</v>
      </c>
      <c r="F51" s="84" t="s">
        <v>1769</v>
      </c>
      <c r="G51" s="84" t="b">
        <v>0</v>
      </c>
      <c r="H51" s="84" t="b">
        <v>0</v>
      </c>
      <c r="I51" s="84" t="b">
        <v>0</v>
      </c>
      <c r="J51" s="84" t="b">
        <v>0</v>
      </c>
      <c r="K51" s="84" t="b">
        <v>0</v>
      </c>
      <c r="L51" s="84" t="b">
        <v>0</v>
      </c>
    </row>
    <row r="52" spans="1:12" ht="15">
      <c r="A52" s="84" t="s">
        <v>1320</v>
      </c>
      <c r="B52" s="84" t="s">
        <v>391</v>
      </c>
      <c r="C52" s="84">
        <v>5</v>
      </c>
      <c r="D52" s="123">
        <v>0.004977842769807319</v>
      </c>
      <c r="E52" s="123">
        <v>0.6395252961682711</v>
      </c>
      <c r="F52" s="84" t="s">
        <v>1769</v>
      </c>
      <c r="G52" s="84" t="b">
        <v>0</v>
      </c>
      <c r="H52" s="84" t="b">
        <v>0</v>
      </c>
      <c r="I52" s="84" t="b">
        <v>0</v>
      </c>
      <c r="J52" s="84" t="b">
        <v>0</v>
      </c>
      <c r="K52" s="84" t="b">
        <v>0</v>
      </c>
      <c r="L52" s="84" t="b">
        <v>0</v>
      </c>
    </row>
    <row r="53" spans="1:12" ht="15">
      <c r="A53" s="84" t="s">
        <v>1366</v>
      </c>
      <c r="B53" s="84" t="s">
        <v>1376</v>
      </c>
      <c r="C53" s="84">
        <v>5</v>
      </c>
      <c r="D53" s="123">
        <v>0.004977842769807319</v>
      </c>
      <c r="E53" s="123">
        <v>1.7778279943345525</v>
      </c>
      <c r="F53" s="84" t="s">
        <v>1769</v>
      </c>
      <c r="G53" s="84" t="b">
        <v>0</v>
      </c>
      <c r="H53" s="84" t="b">
        <v>0</v>
      </c>
      <c r="I53" s="84" t="b">
        <v>0</v>
      </c>
      <c r="J53" s="84" t="b">
        <v>0</v>
      </c>
      <c r="K53" s="84" t="b">
        <v>0</v>
      </c>
      <c r="L53" s="84" t="b">
        <v>0</v>
      </c>
    </row>
    <row r="54" spans="1:12" ht="15">
      <c r="A54" s="84" t="s">
        <v>1376</v>
      </c>
      <c r="B54" s="84" t="s">
        <v>1377</v>
      </c>
      <c r="C54" s="84">
        <v>5</v>
      </c>
      <c r="D54" s="123">
        <v>0.004977842769807319</v>
      </c>
      <c r="E54" s="123">
        <v>2.4291060083326967</v>
      </c>
      <c r="F54" s="84" t="s">
        <v>1769</v>
      </c>
      <c r="G54" s="84" t="b">
        <v>0</v>
      </c>
      <c r="H54" s="84" t="b">
        <v>0</v>
      </c>
      <c r="I54" s="84" t="b">
        <v>0</v>
      </c>
      <c r="J54" s="84" t="b">
        <v>0</v>
      </c>
      <c r="K54" s="84" t="b">
        <v>0</v>
      </c>
      <c r="L54" s="84" t="b">
        <v>0</v>
      </c>
    </row>
    <row r="55" spans="1:12" ht="15">
      <c r="A55" s="84" t="s">
        <v>1377</v>
      </c>
      <c r="B55" s="84" t="s">
        <v>1628</v>
      </c>
      <c r="C55" s="84">
        <v>5</v>
      </c>
      <c r="D55" s="123">
        <v>0.004977842769807319</v>
      </c>
      <c r="E55" s="123">
        <v>2.3499247622850716</v>
      </c>
      <c r="F55" s="84" t="s">
        <v>1769</v>
      </c>
      <c r="G55" s="84" t="b">
        <v>0</v>
      </c>
      <c r="H55" s="84" t="b">
        <v>0</v>
      </c>
      <c r="I55" s="84" t="b">
        <v>0</v>
      </c>
      <c r="J55" s="84" t="b">
        <v>0</v>
      </c>
      <c r="K55" s="84" t="b">
        <v>0</v>
      </c>
      <c r="L55" s="84" t="b">
        <v>0</v>
      </c>
    </row>
    <row r="56" spans="1:12" ht="15">
      <c r="A56" s="84" t="s">
        <v>1628</v>
      </c>
      <c r="B56" s="84" t="s">
        <v>1637</v>
      </c>
      <c r="C56" s="84">
        <v>5</v>
      </c>
      <c r="D56" s="123">
        <v>0.004977842769807319</v>
      </c>
      <c r="E56" s="123">
        <v>2.3499247622850716</v>
      </c>
      <c r="F56" s="84" t="s">
        <v>1769</v>
      </c>
      <c r="G56" s="84" t="b">
        <v>0</v>
      </c>
      <c r="H56" s="84" t="b">
        <v>0</v>
      </c>
      <c r="I56" s="84" t="b">
        <v>0</v>
      </c>
      <c r="J56" s="84" t="b">
        <v>0</v>
      </c>
      <c r="K56" s="84" t="b">
        <v>0</v>
      </c>
      <c r="L56" s="84" t="b">
        <v>0</v>
      </c>
    </row>
    <row r="57" spans="1:12" ht="15">
      <c r="A57" s="84" t="s">
        <v>1637</v>
      </c>
      <c r="B57" s="84" t="s">
        <v>1638</v>
      </c>
      <c r="C57" s="84">
        <v>5</v>
      </c>
      <c r="D57" s="123">
        <v>0.004977842769807319</v>
      </c>
      <c r="E57" s="123">
        <v>2.4291060083326967</v>
      </c>
      <c r="F57" s="84" t="s">
        <v>1769</v>
      </c>
      <c r="G57" s="84" t="b">
        <v>0</v>
      </c>
      <c r="H57" s="84" t="b">
        <v>0</v>
      </c>
      <c r="I57" s="84" t="b">
        <v>0</v>
      </c>
      <c r="J57" s="84" t="b">
        <v>1</v>
      </c>
      <c r="K57" s="84" t="b">
        <v>0</v>
      </c>
      <c r="L57" s="84" t="b">
        <v>0</v>
      </c>
    </row>
    <row r="58" spans="1:12" ht="15">
      <c r="A58" s="84" t="s">
        <v>1638</v>
      </c>
      <c r="B58" s="84" t="s">
        <v>1320</v>
      </c>
      <c r="C58" s="84">
        <v>5</v>
      </c>
      <c r="D58" s="123">
        <v>0.004977842769807319</v>
      </c>
      <c r="E58" s="123">
        <v>2.1280760126687155</v>
      </c>
      <c r="F58" s="84" t="s">
        <v>1769</v>
      </c>
      <c r="G58" s="84" t="b">
        <v>1</v>
      </c>
      <c r="H58" s="84" t="b">
        <v>0</v>
      </c>
      <c r="I58" s="84" t="b">
        <v>0</v>
      </c>
      <c r="J58" s="84" t="b">
        <v>0</v>
      </c>
      <c r="K58" s="84" t="b">
        <v>0</v>
      </c>
      <c r="L58" s="84" t="b">
        <v>0</v>
      </c>
    </row>
    <row r="59" spans="1:12" ht="15">
      <c r="A59" s="84" t="s">
        <v>1320</v>
      </c>
      <c r="B59" s="84" t="s">
        <v>1639</v>
      </c>
      <c r="C59" s="84">
        <v>5</v>
      </c>
      <c r="D59" s="123">
        <v>0.004977842769807319</v>
      </c>
      <c r="E59" s="123">
        <v>2.1280760126687155</v>
      </c>
      <c r="F59" s="84" t="s">
        <v>1769</v>
      </c>
      <c r="G59" s="84" t="b">
        <v>0</v>
      </c>
      <c r="H59" s="84" t="b">
        <v>0</v>
      </c>
      <c r="I59" s="84" t="b">
        <v>0</v>
      </c>
      <c r="J59" s="84" t="b">
        <v>0</v>
      </c>
      <c r="K59" s="84" t="b">
        <v>0</v>
      </c>
      <c r="L59" s="84" t="b">
        <v>0</v>
      </c>
    </row>
    <row r="60" spans="1:12" ht="15">
      <c r="A60" s="84" t="s">
        <v>1639</v>
      </c>
      <c r="B60" s="84" t="s">
        <v>1640</v>
      </c>
      <c r="C60" s="84">
        <v>5</v>
      </c>
      <c r="D60" s="123">
        <v>0.004977842769807319</v>
      </c>
      <c r="E60" s="123">
        <v>2.4291060083326967</v>
      </c>
      <c r="F60" s="84" t="s">
        <v>1769</v>
      </c>
      <c r="G60" s="84" t="b">
        <v>0</v>
      </c>
      <c r="H60" s="84" t="b">
        <v>0</v>
      </c>
      <c r="I60" s="84" t="b">
        <v>0</v>
      </c>
      <c r="J60" s="84" t="b">
        <v>0</v>
      </c>
      <c r="K60" s="84" t="b">
        <v>0</v>
      </c>
      <c r="L60" s="84" t="b">
        <v>0</v>
      </c>
    </row>
    <row r="61" spans="1:12" ht="15">
      <c r="A61" s="84" t="s">
        <v>1379</v>
      </c>
      <c r="B61" s="84" t="s">
        <v>391</v>
      </c>
      <c r="C61" s="84">
        <v>5</v>
      </c>
      <c r="D61" s="123">
        <v>0.004977842769807319</v>
      </c>
      <c r="E61" s="123">
        <v>0.7364353091763275</v>
      </c>
      <c r="F61" s="84" t="s">
        <v>1769</v>
      </c>
      <c r="G61" s="84" t="b">
        <v>0</v>
      </c>
      <c r="H61" s="84" t="b">
        <v>0</v>
      </c>
      <c r="I61" s="84" t="b">
        <v>0</v>
      </c>
      <c r="J61" s="84" t="b">
        <v>0</v>
      </c>
      <c r="K61" s="84" t="b">
        <v>0</v>
      </c>
      <c r="L61" s="84" t="b">
        <v>0</v>
      </c>
    </row>
    <row r="62" spans="1:12" ht="15">
      <c r="A62" s="84" t="s">
        <v>1366</v>
      </c>
      <c r="B62" s="84" t="s">
        <v>1380</v>
      </c>
      <c r="C62" s="84">
        <v>5</v>
      </c>
      <c r="D62" s="123">
        <v>0.004977842769807319</v>
      </c>
      <c r="E62" s="123">
        <v>1.6686835249094845</v>
      </c>
      <c r="F62" s="84" t="s">
        <v>1769</v>
      </c>
      <c r="G62" s="84" t="b">
        <v>0</v>
      </c>
      <c r="H62" s="84" t="b">
        <v>0</v>
      </c>
      <c r="I62" s="84" t="b">
        <v>0</v>
      </c>
      <c r="J62" s="84" t="b">
        <v>0</v>
      </c>
      <c r="K62" s="84" t="b">
        <v>0</v>
      </c>
      <c r="L62" s="84" t="b">
        <v>0</v>
      </c>
    </row>
    <row r="63" spans="1:12" ht="15">
      <c r="A63" s="84" t="s">
        <v>1381</v>
      </c>
      <c r="B63" s="84" t="s">
        <v>1642</v>
      </c>
      <c r="C63" s="84">
        <v>5</v>
      </c>
      <c r="D63" s="123">
        <v>0.004977842769807319</v>
      </c>
      <c r="E63" s="123">
        <v>2.08668332751049</v>
      </c>
      <c r="F63" s="84" t="s">
        <v>1769</v>
      </c>
      <c r="G63" s="84" t="b">
        <v>0</v>
      </c>
      <c r="H63" s="84" t="b">
        <v>0</v>
      </c>
      <c r="I63" s="84" t="b">
        <v>0</v>
      </c>
      <c r="J63" s="84" t="b">
        <v>0</v>
      </c>
      <c r="K63" s="84" t="b">
        <v>0</v>
      </c>
      <c r="L63" s="84" t="b">
        <v>0</v>
      </c>
    </row>
    <row r="64" spans="1:12" ht="15">
      <c r="A64" s="84" t="s">
        <v>1642</v>
      </c>
      <c r="B64" s="84" t="s">
        <v>261</v>
      </c>
      <c r="C64" s="84">
        <v>5</v>
      </c>
      <c r="D64" s="123">
        <v>0.004977842769807319</v>
      </c>
      <c r="E64" s="123">
        <v>1.785653331846509</v>
      </c>
      <c r="F64" s="84" t="s">
        <v>1769</v>
      </c>
      <c r="G64" s="84" t="b">
        <v>0</v>
      </c>
      <c r="H64" s="84" t="b">
        <v>0</v>
      </c>
      <c r="I64" s="84" t="b">
        <v>0</v>
      </c>
      <c r="J64" s="84" t="b">
        <v>0</v>
      </c>
      <c r="K64" s="84" t="b">
        <v>0</v>
      </c>
      <c r="L64" s="84" t="b">
        <v>0</v>
      </c>
    </row>
    <row r="65" spans="1:12" ht="15">
      <c r="A65" s="84" t="s">
        <v>1328</v>
      </c>
      <c r="B65" s="84" t="s">
        <v>1623</v>
      </c>
      <c r="C65" s="84">
        <v>5</v>
      </c>
      <c r="D65" s="123">
        <v>0.004977842769807319</v>
      </c>
      <c r="E65" s="123">
        <v>2.048894766621091</v>
      </c>
      <c r="F65" s="84" t="s">
        <v>1769</v>
      </c>
      <c r="G65" s="84" t="b">
        <v>0</v>
      </c>
      <c r="H65" s="84" t="b">
        <v>0</v>
      </c>
      <c r="I65" s="84" t="b">
        <v>0</v>
      </c>
      <c r="J65" s="84" t="b">
        <v>1</v>
      </c>
      <c r="K65" s="84" t="b">
        <v>0</v>
      </c>
      <c r="L65" s="84" t="b">
        <v>0</v>
      </c>
    </row>
    <row r="66" spans="1:12" ht="15">
      <c r="A66" s="84" t="s">
        <v>1623</v>
      </c>
      <c r="B66" s="84" t="s">
        <v>1643</v>
      </c>
      <c r="C66" s="84">
        <v>5</v>
      </c>
      <c r="D66" s="123">
        <v>0.004977842769807319</v>
      </c>
      <c r="E66" s="123">
        <v>2.3499247622850716</v>
      </c>
      <c r="F66" s="84" t="s">
        <v>1769</v>
      </c>
      <c r="G66" s="84" t="b">
        <v>1</v>
      </c>
      <c r="H66" s="84" t="b">
        <v>0</v>
      </c>
      <c r="I66" s="84" t="b">
        <v>0</v>
      </c>
      <c r="J66" s="84" t="b">
        <v>0</v>
      </c>
      <c r="K66" s="84" t="b">
        <v>0</v>
      </c>
      <c r="L66" s="84" t="b">
        <v>0</v>
      </c>
    </row>
    <row r="67" spans="1:12" ht="15">
      <c r="A67" s="84" t="s">
        <v>1643</v>
      </c>
      <c r="B67" s="84" t="s">
        <v>1615</v>
      </c>
      <c r="C67" s="84">
        <v>5</v>
      </c>
      <c r="D67" s="123">
        <v>0.004977842769807319</v>
      </c>
      <c r="E67" s="123">
        <v>2.3499247622850716</v>
      </c>
      <c r="F67" s="84" t="s">
        <v>1769</v>
      </c>
      <c r="G67" s="84" t="b">
        <v>0</v>
      </c>
      <c r="H67" s="84" t="b">
        <v>0</v>
      </c>
      <c r="I67" s="84" t="b">
        <v>0</v>
      </c>
      <c r="J67" s="84" t="b">
        <v>0</v>
      </c>
      <c r="K67" s="84" t="b">
        <v>0</v>
      </c>
      <c r="L67" s="84" t="b">
        <v>0</v>
      </c>
    </row>
    <row r="68" spans="1:12" ht="15">
      <c r="A68" s="84" t="s">
        <v>243</v>
      </c>
      <c r="B68" s="84" t="s">
        <v>1607</v>
      </c>
      <c r="C68" s="84">
        <v>5</v>
      </c>
      <c r="D68" s="123">
        <v>0.004977842769807319</v>
      </c>
      <c r="E68" s="123">
        <v>1.680917981326496</v>
      </c>
      <c r="F68" s="84" t="s">
        <v>1769</v>
      </c>
      <c r="G68" s="84" t="b">
        <v>0</v>
      </c>
      <c r="H68" s="84" t="b">
        <v>0</v>
      </c>
      <c r="I68" s="84" t="b">
        <v>0</v>
      </c>
      <c r="J68" s="84" t="b">
        <v>0</v>
      </c>
      <c r="K68" s="84" t="b">
        <v>0</v>
      </c>
      <c r="L68" s="84" t="b">
        <v>0</v>
      </c>
    </row>
    <row r="69" spans="1:12" ht="15">
      <c r="A69" s="84" t="s">
        <v>1367</v>
      </c>
      <c r="B69" s="84" t="s">
        <v>391</v>
      </c>
      <c r="C69" s="84">
        <v>4</v>
      </c>
      <c r="D69" s="123">
        <v>0.004241045946174443</v>
      </c>
      <c r="E69" s="123">
        <v>0.5426152831602147</v>
      </c>
      <c r="F69" s="84" t="s">
        <v>1769</v>
      </c>
      <c r="G69" s="84" t="b">
        <v>0</v>
      </c>
      <c r="H69" s="84" t="b">
        <v>0</v>
      </c>
      <c r="I69" s="84" t="b">
        <v>0</v>
      </c>
      <c r="J69" s="84" t="b">
        <v>0</v>
      </c>
      <c r="K69" s="84" t="b">
        <v>0</v>
      </c>
      <c r="L69" s="84" t="b">
        <v>0</v>
      </c>
    </row>
    <row r="70" spans="1:12" ht="15">
      <c r="A70" s="84" t="s">
        <v>256</v>
      </c>
      <c r="B70" s="84" t="s">
        <v>255</v>
      </c>
      <c r="C70" s="84">
        <v>4</v>
      </c>
      <c r="D70" s="123">
        <v>0.004241045946174443</v>
      </c>
      <c r="E70" s="123">
        <v>0.6367143188344426</v>
      </c>
      <c r="F70" s="84" t="s">
        <v>1769</v>
      </c>
      <c r="G70" s="84" t="b">
        <v>0</v>
      </c>
      <c r="H70" s="84" t="b">
        <v>0</v>
      </c>
      <c r="I70" s="84" t="b">
        <v>0</v>
      </c>
      <c r="J70" s="84" t="b">
        <v>0</v>
      </c>
      <c r="K70" s="84" t="b">
        <v>0</v>
      </c>
      <c r="L70" s="84" t="b">
        <v>0</v>
      </c>
    </row>
    <row r="71" spans="1:12" ht="15">
      <c r="A71" s="84" t="s">
        <v>255</v>
      </c>
      <c r="B71" s="84" t="s">
        <v>254</v>
      </c>
      <c r="C71" s="84">
        <v>4</v>
      </c>
      <c r="D71" s="123">
        <v>0.004241045946174443</v>
      </c>
      <c r="E71" s="123">
        <v>1.3877133231744716</v>
      </c>
      <c r="F71" s="84" t="s">
        <v>1769</v>
      </c>
      <c r="G71" s="84" t="b">
        <v>0</v>
      </c>
      <c r="H71" s="84" t="b">
        <v>0</v>
      </c>
      <c r="I71" s="84" t="b">
        <v>0</v>
      </c>
      <c r="J71" s="84" t="b">
        <v>0</v>
      </c>
      <c r="K71" s="84" t="b">
        <v>0</v>
      </c>
      <c r="L71" s="84" t="b">
        <v>0</v>
      </c>
    </row>
    <row r="72" spans="1:12" ht="15">
      <c r="A72" s="84" t="s">
        <v>254</v>
      </c>
      <c r="B72" s="84" t="s">
        <v>243</v>
      </c>
      <c r="C72" s="84">
        <v>4</v>
      </c>
      <c r="D72" s="123">
        <v>0.004241045946174443</v>
      </c>
      <c r="E72" s="123">
        <v>1.446834775293128</v>
      </c>
      <c r="F72" s="84" t="s">
        <v>1769</v>
      </c>
      <c r="G72" s="84" t="b">
        <v>0</v>
      </c>
      <c r="H72" s="84" t="b">
        <v>0</v>
      </c>
      <c r="I72" s="84" t="b">
        <v>0</v>
      </c>
      <c r="J72" s="84" t="b">
        <v>0</v>
      </c>
      <c r="K72" s="84" t="b">
        <v>0</v>
      </c>
      <c r="L72" s="84" t="b">
        <v>0</v>
      </c>
    </row>
    <row r="73" spans="1:12" ht="15">
      <c r="A73" s="84" t="s">
        <v>243</v>
      </c>
      <c r="B73" s="84" t="s">
        <v>249</v>
      </c>
      <c r="C73" s="84">
        <v>4</v>
      </c>
      <c r="D73" s="123">
        <v>0.004241045946174443</v>
      </c>
      <c r="E73" s="123">
        <v>1.1503524073798677</v>
      </c>
      <c r="F73" s="84" t="s">
        <v>1769</v>
      </c>
      <c r="G73" s="84" t="b">
        <v>0</v>
      </c>
      <c r="H73" s="84" t="b">
        <v>0</v>
      </c>
      <c r="I73" s="84" t="b">
        <v>0</v>
      </c>
      <c r="J73" s="84" t="b">
        <v>0</v>
      </c>
      <c r="K73" s="84" t="b">
        <v>0</v>
      </c>
      <c r="L73" s="84" t="b">
        <v>0</v>
      </c>
    </row>
    <row r="74" spans="1:12" ht="15">
      <c r="A74" s="84" t="s">
        <v>241</v>
      </c>
      <c r="B74" s="84" t="s">
        <v>1606</v>
      </c>
      <c r="C74" s="84">
        <v>4</v>
      </c>
      <c r="D74" s="123">
        <v>0.004241045946174443</v>
      </c>
      <c r="E74" s="123">
        <v>1.41416565853976</v>
      </c>
      <c r="F74" s="84" t="s">
        <v>1769</v>
      </c>
      <c r="G74" s="84" t="b">
        <v>0</v>
      </c>
      <c r="H74" s="84" t="b">
        <v>0</v>
      </c>
      <c r="I74" s="84" t="b">
        <v>0</v>
      </c>
      <c r="J74" s="84" t="b">
        <v>0</v>
      </c>
      <c r="K74" s="84" t="b">
        <v>0</v>
      </c>
      <c r="L74" s="84" t="b">
        <v>0</v>
      </c>
    </row>
    <row r="75" spans="1:12" ht="15">
      <c r="A75" s="84" t="s">
        <v>1634</v>
      </c>
      <c r="B75" s="84" t="s">
        <v>1624</v>
      </c>
      <c r="C75" s="84">
        <v>4</v>
      </c>
      <c r="D75" s="123">
        <v>0.004241045946174443</v>
      </c>
      <c r="E75" s="123">
        <v>2.2530147492770154</v>
      </c>
      <c r="F75" s="84" t="s">
        <v>1769</v>
      </c>
      <c r="G75" s="84" t="b">
        <v>0</v>
      </c>
      <c r="H75" s="84" t="b">
        <v>0</v>
      </c>
      <c r="I75" s="84" t="b">
        <v>0</v>
      </c>
      <c r="J75" s="84" t="b">
        <v>0</v>
      </c>
      <c r="K75" s="84" t="b">
        <v>0</v>
      </c>
      <c r="L75" s="84" t="b">
        <v>0</v>
      </c>
    </row>
    <row r="76" spans="1:12" ht="15">
      <c r="A76" s="84" t="s">
        <v>1624</v>
      </c>
      <c r="B76" s="84" t="s">
        <v>1649</v>
      </c>
      <c r="C76" s="84">
        <v>4</v>
      </c>
      <c r="D76" s="123">
        <v>0.004241045946174443</v>
      </c>
      <c r="E76" s="123">
        <v>2.3499247622850716</v>
      </c>
      <c r="F76" s="84" t="s">
        <v>1769</v>
      </c>
      <c r="G76" s="84" t="b">
        <v>0</v>
      </c>
      <c r="H76" s="84" t="b">
        <v>0</v>
      </c>
      <c r="I76" s="84" t="b">
        <v>0</v>
      </c>
      <c r="J76" s="84" t="b">
        <v>0</v>
      </c>
      <c r="K76" s="84" t="b">
        <v>0</v>
      </c>
      <c r="L76" s="84" t="b">
        <v>0</v>
      </c>
    </row>
    <row r="77" spans="1:12" ht="15">
      <c r="A77" s="84" t="s">
        <v>1649</v>
      </c>
      <c r="B77" s="84" t="s">
        <v>1650</v>
      </c>
      <c r="C77" s="84">
        <v>4</v>
      </c>
      <c r="D77" s="123">
        <v>0.004241045946174443</v>
      </c>
      <c r="E77" s="123">
        <v>2.526016021340753</v>
      </c>
      <c r="F77" s="84" t="s">
        <v>1769</v>
      </c>
      <c r="G77" s="84" t="b">
        <v>0</v>
      </c>
      <c r="H77" s="84" t="b">
        <v>0</v>
      </c>
      <c r="I77" s="84" t="b">
        <v>0</v>
      </c>
      <c r="J77" s="84" t="b">
        <v>0</v>
      </c>
      <c r="K77" s="84" t="b">
        <v>0</v>
      </c>
      <c r="L77" s="84" t="b">
        <v>0</v>
      </c>
    </row>
    <row r="78" spans="1:12" ht="15">
      <c r="A78" s="84" t="s">
        <v>1650</v>
      </c>
      <c r="B78" s="84" t="s">
        <v>256</v>
      </c>
      <c r="C78" s="84">
        <v>4</v>
      </c>
      <c r="D78" s="123">
        <v>0.004241045946174443</v>
      </c>
      <c r="E78" s="123">
        <v>1.2588442929377393</v>
      </c>
      <c r="F78" s="84" t="s">
        <v>1769</v>
      </c>
      <c r="G78" s="84" t="b">
        <v>0</v>
      </c>
      <c r="H78" s="84" t="b">
        <v>0</v>
      </c>
      <c r="I78" s="84" t="b">
        <v>0</v>
      </c>
      <c r="J78" s="84" t="b">
        <v>0</v>
      </c>
      <c r="K78" s="84" t="b">
        <v>0</v>
      </c>
      <c r="L78" s="84" t="b">
        <v>0</v>
      </c>
    </row>
    <row r="79" spans="1:12" ht="15">
      <c r="A79" s="84" t="s">
        <v>1626</v>
      </c>
      <c r="B79" s="84" t="s">
        <v>391</v>
      </c>
      <c r="C79" s="84">
        <v>4</v>
      </c>
      <c r="D79" s="123">
        <v>0.004241045946174443</v>
      </c>
      <c r="E79" s="123">
        <v>0.764464032776571</v>
      </c>
      <c r="F79" s="84" t="s">
        <v>1769</v>
      </c>
      <c r="G79" s="84" t="b">
        <v>0</v>
      </c>
      <c r="H79" s="84" t="b">
        <v>0</v>
      </c>
      <c r="I79" s="84" t="b">
        <v>0</v>
      </c>
      <c r="J79" s="84" t="b">
        <v>0</v>
      </c>
      <c r="K79" s="84" t="b">
        <v>0</v>
      </c>
      <c r="L79" s="84" t="b">
        <v>0</v>
      </c>
    </row>
    <row r="80" spans="1:12" ht="15">
      <c r="A80" s="84" t="s">
        <v>226</v>
      </c>
      <c r="B80" s="84" t="s">
        <v>256</v>
      </c>
      <c r="C80" s="84">
        <v>4</v>
      </c>
      <c r="D80" s="123">
        <v>0.004241045946174443</v>
      </c>
      <c r="E80" s="123">
        <v>0.6304553628874277</v>
      </c>
      <c r="F80" s="84" t="s">
        <v>1769</v>
      </c>
      <c r="G80" s="84" t="b">
        <v>0</v>
      </c>
      <c r="H80" s="84" t="b">
        <v>0</v>
      </c>
      <c r="I80" s="84" t="b">
        <v>0</v>
      </c>
      <c r="J80" s="84" t="b">
        <v>0</v>
      </c>
      <c r="K80" s="84" t="b">
        <v>0</v>
      </c>
      <c r="L80" s="84" t="b">
        <v>0</v>
      </c>
    </row>
    <row r="81" spans="1:12" ht="15">
      <c r="A81" s="84" t="s">
        <v>1321</v>
      </c>
      <c r="B81" s="84" t="s">
        <v>1337</v>
      </c>
      <c r="C81" s="84">
        <v>4</v>
      </c>
      <c r="D81" s="123">
        <v>0.004241045946174443</v>
      </c>
      <c r="E81" s="123">
        <v>1.654589042604147</v>
      </c>
      <c r="F81" s="84" t="s">
        <v>1769</v>
      </c>
      <c r="G81" s="84" t="b">
        <v>0</v>
      </c>
      <c r="H81" s="84" t="b">
        <v>0</v>
      </c>
      <c r="I81" s="84" t="b">
        <v>0</v>
      </c>
      <c r="J81" s="84" t="b">
        <v>0</v>
      </c>
      <c r="K81" s="84" t="b">
        <v>0</v>
      </c>
      <c r="L81" s="84" t="b">
        <v>0</v>
      </c>
    </row>
    <row r="82" spans="1:12" ht="15">
      <c r="A82" s="84" t="s">
        <v>218</v>
      </c>
      <c r="B82" s="84" t="s">
        <v>1375</v>
      </c>
      <c r="C82" s="84">
        <v>4</v>
      </c>
      <c r="D82" s="123">
        <v>0.004241045946174443</v>
      </c>
      <c r="E82" s="123">
        <v>2.526016021340753</v>
      </c>
      <c r="F82" s="84" t="s">
        <v>1769</v>
      </c>
      <c r="G82" s="84" t="b">
        <v>0</v>
      </c>
      <c r="H82" s="84" t="b">
        <v>0</v>
      </c>
      <c r="I82" s="84" t="b">
        <v>0</v>
      </c>
      <c r="J82" s="84" t="b">
        <v>0</v>
      </c>
      <c r="K82" s="84" t="b">
        <v>0</v>
      </c>
      <c r="L82" s="84" t="b">
        <v>0</v>
      </c>
    </row>
    <row r="83" spans="1:12" ht="15">
      <c r="A83" s="84" t="s">
        <v>391</v>
      </c>
      <c r="B83" s="84" t="s">
        <v>1652</v>
      </c>
      <c r="C83" s="84">
        <v>4</v>
      </c>
      <c r="D83" s="123">
        <v>0.004241045946174443</v>
      </c>
      <c r="E83" s="123">
        <v>1.1068867135987772</v>
      </c>
      <c r="F83" s="84" t="s">
        <v>1769</v>
      </c>
      <c r="G83" s="84" t="b">
        <v>0</v>
      </c>
      <c r="H83" s="84" t="b">
        <v>0</v>
      </c>
      <c r="I83" s="84" t="b">
        <v>0</v>
      </c>
      <c r="J83" s="84" t="b">
        <v>0</v>
      </c>
      <c r="K83" s="84" t="b">
        <v>0</v>
      </c>
      <c r="L83" s="84" t="b">
        <v>0</v>
      </c>
    </row>
    <row r="84" spans="1:12" ht="15">
      <c r="A84" s="84" t="s">
        <v>1652</v>
      </c>
      <c r="B84" s="84" t="s">
        <v>255</v>
      </c>
      <c r="C84" s="84">
        <v>4</v>
      </c>
      <c r="D84" s="123">
        <v>0.004241045946174443</v>
      </c>
      <c r="E84" s="123">
        <v>1.827046017004734</v>
      </c>
      <c r="F84" s="84" t="s">
        <v>1769</v>
      </c>
      <c r="G84" s="84" t="b">
        <v>0</v>
      </c>
      <c r="H84" s="84" t="b">
        <v>0</v>
      </c>
      <c r="I84" s="84" t="b">
        <v>0</v>
      </c>
      <c r="J84" s="84" t="b">
        <v>0</v>
      </c>
      <c r="K84" s="84" t="b">
        <v>0</v>
      </c>
      <c r="L84" s="84" t="b">
        <v>0</v>
      </c>
    </row>
    <row r="85" spans="1:12" ht="15">
      <c r="A85" s="84" t="s">
        <v>255</v>
      </c>
      <c r="B85" s="84" t="s">
        <v>1617</v>
      </c>
      <c r="C85" s="84">
        <v>4</v>
      </c>
      <c r="D85" s="123">
        <v>0.004241045946174443</v>
      </c>
      <c r="E85" s="123">
        <v>1.609562072790828</v>
      </c>
      <c r="F85" s="84" t="s">
        <v>1769</v>
      </c>
      <c r="G85" s="84" t="b">
        <v>0</v>
      </c>
      <c r="H85" s="84" t="b">
        <v>0</v>
      </c>
      <c r="I85" s="84" t="b">
        <v>0</v>
      </c>
      <c r="J85" s="84" t="b">
        <v>0</v>
      </c>
      <c r="K85" s="84" t="b">
        <v>0</v>
      </c>
      <c r="L85" s="84" t="b">
        <v>0</v>
      </c>
    </row>
    <row r="86" spans="1:12" ht="15">
      <c r="A86" s="84" t="s">
        <v>1617</v>
      </c>
      <c r="B86" s="84" t="s">
        <v>1322</v>
      </c>
      <c r="C86" s="84">
        <v>4</v>
      </c>
      <c r="D86" s="123">
        <v>0.004241045946174443</v>
      </c>
      <c r="E86" s="123">
        <v>1.7478647709571093</v>
      </c>
      <c r="F86" s="84" t="s">
        <v>1769</v>
      </c>
      <c r="G86" s="84" t="b">
        <v>0</v>
      </c>
      <c r="H86" s="84" t="b">
        <v>0</v>
      </c>
      <c r="I86" s="84" t="b">
        <v>0</v>
      </c>
      <c r="J86" s="84" t="b">
        <v>0</v>
      </c>
      <c r="K86" s="84" t="b">
        <v>0</v>
      </c>
      <c r="L86" s="84" t="b">
        <v>0</v>
      </c>
    </row>
    <row r="87" spans="1:12" ht="15">
      <c r="A87" s="84" t="s">
        <v>1322</v>
      </c>
      <c r="B87" s="84" t="s">
        <v>1609</v>
      </c>
      <c r="C87" s="84">
        <v>4</v>
      </c>
      <c r="D87" s="123">
        <v>0.004241045946174443</v>
      </c>
      <c r="E87" s="123">
        <v>1.6229260343488094</v>
      </c>
      <c r="F87" s="84" t="s">
        <v>1769</v>
      </c>
      <c r="G87" s="84" t="b">
        <v>0</v>
      </c>
      <c r="H87" s="84" t="b">
        <v>0</v>
      </c>
      <c r="I87" s="84" t="b">
        <v>0</v>
      </c>
      <c r="J87" s="84" t="b">
        <v>0</v>
      </c>
      <c r="K87" s="84" t="b">
        <v>0</v>
      </c>
      <c r="L87" s="84" t="b">
        <v>0</v>
      </c>
    </row>
    <row r="88" spans="1:12" ht="15">
      <c r="A88" s="84" t="s">
        <v>1609</v>
      </c>
      <c r="B88" s="84" t="s">
        <v>1653</v>
      </c>
      <c r="C88" s="84">
        <v>4</v>
      </c>
      <c r="D88" s="123">
        <v>0.004241045946174443</v>
      </c>
      <c r="E88" s="123">
        <v>2.2249860256767717</v>
      </c>
      <c r="F88" s="84" t="s">
        <v>1769</v>
      </c>
      <c r="G88" s="84" t="b">
        <v>0</v>
      </c>
      <c r="H88" s="84" t="b">
        <v>0</v>
      </c>
      <c r="I88" s="84" t="b">
        <v>0</v>
      </c>
      <c r="J88" s="84" t="b">
        <v>0</v>
      </c>
      <c r="K88" s="84" t="b">
        <v>0</v>
      </c>
      <c r="L88" s="84" t="b">
        <v>0</v>
      </c>
    </row>
    <row r="89" spans="1:12" ht="15">
      <c r="A89" s="84" t="s">
        <v>1653</v>
      </c>
      <c r="B89" s="84" t="s">
        <v>1609</v>
      </c>
      <c r="C89" s="84">
        <v>4</v>
      </c>
      <c r="D89" s="123">
        <v>0.004241045946174443</v>
      </c>
      <c r="E89" s="123">
        <v>2.2249860256767717</v>
      </c>
      <c r="F89" s="84" t="s">
        <v>1769</v>
      </c>
      <c r="G89" s="84" t="b">
        <v>0</v>
      </c>
      <c r="H89" s="84" t="b">
        <v>0</v>
      </c>
      <c r="I89" s="84" t="b">
        <v>0</v>
      </c>
      <c r="J89" s="84" t="b">
        <v>0</v>
      </c>
      <c r="K89" s="84" t="b">
        <v>0</v>
      </c>
      <c r="L89" s="84" t="b">
        <v>0</v>
      </c>
    </row>
    <row r="90" spans="1:12" ht="15">
      <c r="A90" s="84" t="s">
        <v>1609</v>
      </c>
      <c r="B90" s="84" t="s">
        <v>1654</v>
      </c>
      <c r="C90" s="84">
        <v>4</v>
      </c>
      <c r="D90" s="123">
        <v>0.004241045946174443</v>
      </c>
      <c r="E90" s="123">
        <v>2.2249860256767717</v>
      </c>
      <c r="F90" s="84" t="s">
        <v>1769</v>
      </c>
      <c r="G90" s="84" t="b">
        <v>0</v>
      </c>
      <c r="H90" s="84" t="b">
        <v>0</v>
      </c>
      <c r="I90" s="84" t="b">
        <v>0</v>
      </c>
      <c r="J90" s="84" t="b">
        <v>0</v>
      </c>
      <c r="K90" s="84" t="b">
        <v>0</v>
      </c>
      <c r="L90" s="84" t="b">
        <v>0</v>
      </c>
    </row>
    <row r="91" spans="1:12" ht="15">
      <c r="A91" s="84" t="s">
        <v>1654</v>
      </c>
      <c r="B91" s="84" t="s">
        <v>1655</v>
      </c>
      <c r="C91" s="84">
        <v>4</v>
      </c>
      <c r="D91" s="123">
        <v>0.004241045946174443</v>
      </c>
      <c r="E91" s="123">
        <v>2.526016021340753</v>
      </c>
      <c r="F91" s="84" t="s">
        <v>1769</v>
      </c>
      <c r="G91" s="84" t="b">
        <v>0</v>
      </c>
      <c r="H91" s="84" t="b">
        <v>0</v>
      </c>
      <c r="I91" s="84" t="b">
        <v>0</v>
      </c>
      <c r="J91" s="84" t="b">
        <v>0</v>
      </c>
      <c r="K91" s="84" t="b">
        <v>0</v>
      </c>
      <c r="L91" s="84" t="b">
        <v>0</v>
      </c>
    </row>
    <row r="92" spans="1:12" ht="15">
      <c r="A92" s="84" t="s">
        <v>1366</v>
      </c>
      <c r="B92" s="84" t="s">
        <v>391</v>
      </c>
      <c r="C92" s="84">
        <v>4</v>
      </c>
      <c r="D92" s="123">
        <v>0.004241045946174443</v>
      </c>
      <c r="E92" s="123">
        <v>0.3384953005042899</v>
      </c>
      <c r="F92" s="84" t="s">
        <v>1769</v>
      </c>
      <c r="G92" s="84" t="b">
        <v>0</v>
      </c>
      <c r="H92" s="84" t="b">
        <v>0</v>
      </c>
      <c r="I92" s="84" t="b">
        <v>0</v>
      </c>
      <c r="J92" s="84" t="b">
        <v>0</v>
      </c>
      <c r="K92" s="84" t="b">
        <v>0</v>
      </c>
      <c r="L92" s="84" t="b">
        <v>0</v>
      </c>
    </row>
    <row r="93" spans="1:12" ht="15">
      <c r="A93" s="84" t="s">
        <v>1641</v>
      </c>
      <c r="B93" s="84" t="s">
        <v>246</v>
      </c>
      <c r="C93" s="84">
        <v>4</v>
      </c>
      <c r="D93" s="123">
        <v>0.004241045946174443</v>
      </c>
      <c r="E93" s="123">
        <v>2.1280760126687155</v>
      </c>
      <c r="F93" s="84" t="s">
        <v>1769</v>
      </c>
      <c r="G93" s="84" t="b">
        <v>0</v>
      </c>
      <c r="H93" s="84" t="b">
        <v>0</v>
      </c>
      <c r="I93" s="84" t="b">
        <v>0</v>
      </c>
      <c r="J93" s="84" t="b">
        <v>0</v>
      </c>
      <c r="K93" s="84" t="b">
        <v>0</v>
      </c>
      <c r="L93" s="84" t="b">
        <v>0</v>
      </c>
    </row>
    <row r="94" spans="1:12" ht="15">
      <c r="A94" s="84" t="s">
        <v>246</v>
      </c>
      <c r="B94" s="84" t="s">
        <v>1656</v>
      </c>
      <c r="C94" s="84">
        <v>4</v>
      </c>
      <c r="D94" s="123">
        <v>0.004241045946174443</v>
      </c>
      <c r="E94" s="123">
        <v>2.2249860256767717</v>
      </c>
      <c r="F94" s="84" t="s">
        <v>1769</v>
      </c>
      <c r="G94" s="84" t="b">
        <v>0</v>
      </c>
      <c r="H94" s="84" t="b">
        <v>0</v>
      </c>
      <c r="I94" s="84" t="b">
        <v>0</v>
      </c>
      <c r="J94" s="84" t="b">
        <v>1</v>
      </c>
      <c r="K94" s="84" t="b">
        <v>0</v>
      </c>
      <c r="L94" s="84" t="b">
        <v>0</v>
      </c>
    </row>
    <row r="95" spans="1:12" ht="15">
      <c r="A95" s="84" t="s">
        <v>1656</v>
      </c>
      <c r="B95" s="84" t="s">
        <v>1614</v>
      </c>
      <c r="C95" s="84">
        <v>4</v>
      </c>
      <c r="D95" s="123">
        <v>0.004241045946174443</v>
      </c>
      <c r="E95" s="123">
        <v>2.3499247622850716</v>
      </c>
      <c r="F95" s="84" t="s">
        <v>1769</v>
      </c>
      <c r="G95" s="84" t="b">
        <v>1</v>
      </c>
      <c r="H95" s="84" t="b">
        <v>0</v>
      </c>
      <c r="I95" s="84" t="b">
        <v>0</v>
      </c>
      <c r="J95" s="84" t="b">
        <v>0</v>
      </c>
      <c r="K95" s="84" t="b">
        <v>0</v>
      </c>
      <c r="L95" s="84" t="b">
        <v>0</v>
      </c>
    </row>
    <row r="96" spans="1:12" ht="15">
      <c r="A96" s="84" t="s">
        <v>1614</v>
      </c>
      <c r="B96" s="84" t="s">
        <v>1321</v>
      </c>
      <c r="C96" s="84">
        <v>4</v>
      </c>
      <c r="D96" s="123">
        <v>0.004241045946174443</v>
      </c>
      <c r="E96" s="123">
        <v>1.7215358322347603</v>
      </c>
      <c r="F96" s="84" t="s">
        <v>1769</v>
      </c>
      <c r="G96" s="84" t="b">
        <v>0</v>
      </c>
      <c r="H96" s="84" t="b">
        <v>0</v>
      </c>
      <c r="I96" s="84" t="b">
        <v>0</v>
      </c>
      <c r="J96" s="84" t="b">
        <v>0</v>
      </c>
      <c r="K96" s="84" t="b">
        <v>0</v>
      </c>
      <c r="L96" s="84" t="b">
        <v>0</v>
      </c>
    </row>
    <row r="97" spans="1:12" ht="15">
      <c r="A97" s="84" t="s">
        <v>1371</v>
      </c>
      <c r="B97" s="84" t="s">
        <v>391</v>
      </c>
      <c r="C97" s="84">
        <v>4</v>
      </c>
      <c r="D97" s="123">
        <v>0.004241045946174443</v>
      </c>
      <c r="E97" s="123">
        <v>0.5012225980019896</v>
      </c>
      <c r="F97" s="84" t="s">
        <v>1769</v>
      </c>
      <c r="G97" s="84" t="b">
        <v>0</v>
      </c>
      <c r="H97" s="84" t="b">
        <v>0</v>
      </c>
      <c r="I97" s="84" t="b">
        <v>0</v>
      </c>
      <c r="J97" s="84" t="b">
        <v>0</v>
      </c>
      <c r="K97" s="84" t="b">
        <v>0</v>
      </c>
      <c r="L97" s="84" t="b">
        <v>0</v>
      </c>
    </row>
    <row r="98" spans="1:12" ht="15">
      <c r="A98" s="84" t="s">
        <v>240</v>
      </c>
      <c r="B98" s="84" t="s">
        <v>1379</v>
      </c>
      <c r="C98" s="84">
        <v>4</v>
      </c>
      <c r="D98" s="123">
        <v>0.004241045946174443</v>
      </c>
      <c r="E98" s="123">
        <v>1.805856717934796</v>
      </c>
      <c r="F98" s="84" t="s">
        <v>1769</v>
      </c>
      <c r="G98" s="84" t="b">
        <v>0</v>
      </c>
      <c r="H98" s="84" t="b">
        <v>0</v>
      </c>
      <c r="I98" s="84" t="b">
        <v>0</v>
      </c>
      <c r="J98" s="84" t="b">
        <v>0</v>
      </c>
      <c r="K98" s="84" t="b">
        <v>0</v>
      </c>
      <c r="L98" s="84" t="b">
        <v>0</v>
      </c>
    </row>
    <row r="99" spans="1:12" ht="15">
      <c r="A99" s="84" t="s">
        <v>1616</v>
      </c>
      <c r="B99" s="84" t="s">
        <v>256</v>
      </c>
      <c r="C99" s="84">
        <v>4</v>
      </c>
      <c r="D99" s="123">
        <v>0.004241045946174443</v>
      </c>
      <c r="E99" s="123">
        <v>1.082753033882058</v>
      </c>
      <c r="F99" s="84" t="s">
        <v>1769</v>
      </c>
      <c r="G99" s="84" t="b">
        <v>0</v>
      </c>
      <c r="H99" s="84" t="b">
        <v>0</v>
      </c>
      <c r="I99" s="84" t="b">
        <v>0</v>
      </c>
      <c r="J99" s="84" t="b">
        <v>0</v>
      </c>
      <c r="K99" s="84" t="b">
        <v>0</v>
      </c>
      <c r="L99" s="84" t="b">
        <v>0</v>
      </c>
    </row>
    <row r="100" spans="1:12" ht="15">
      <c r="A100" s="84" t="s">
        <v>249</v>
      </c>
      <c r="B100" s="84" t="s">
        <v>1657</v>
      </c>
      <c r="C100" s="84">
        <v>4</v>
      </c>
      <c r="D100" s="123">
        <v>0.004241045946174443</v>
      </c>
      <c r="E100" s="123">
        <v>1.9239560300127905</v>
      </c>
      <c r="F100" s="84" t="s">
        <v>1769</v>
      </c>
      <c r="G100" s="84" t="b">
        <v>0</v>
      </c>
      <c r="H100" s="84" t="b">
        <v>0</v>
      </c>
      <c r="I100" s="84" t="b">
        <v>0</v>
      </c>
      <c r="J100" s="84" t="b">
        <v>0</v>
      </c>
      <c r="K100" s="84" t="b">
        <v>0</v>
      </c>
      <c r="L100" s="84" t="b">
        <v>0</v>
      </c>
    </row>
    <row r="101" spans="1:12" ht="15">
      <c r="A101" s="84" t="s">
        <v>1657</v>
      </c>
      <c r="B101" s="84" t="s">
        <v>391</v>
      </c>
      <c r="C101" s="84">
        <v>4</v>
      </c>
      <c r="D101" s="123">
        <v>0.004241045946174443</v>
      </c>
      <c r="E101" s="123">
        <v>0.9405552918322523</v>
      </c>
      <c r="F101" s="84" t="s">
        <v>1769</v>
      </c>
      <c r="G101" s="84" t="b">
        <v>0</v>
      </c>
      <c r="H101" s="84" t="b">
        <v>0</v>
      </c>
      <c r="I101" s="84" t="b">
        <v>0</v>
      </c>
      <c r="J101" s="84" t="b">
        <v>0</v>
      </c>
      <c r="K101" s="84" t="b">
        <v>0</v>
      </c>
      <c r="L101" s="84" t="b">
        <v>0</v>
      </c>
    </row>
    <row r="102" spans="1:12" ht="15">
      <c r="A102" s="84" t="s">
        <v>391</v>
      </c>
      <c r="B102" s="84" t="s">
        <v>1658</v>
      </c>
      <c r="C102" s="84">
        <v>4</v>
      </c>
      <c r="D102" s="123">
        <v>0.004241045946174443</v>
      </c>
      <c r="E102" s="123">
        <v>1.1068867135987772</v>
      </c>
      <c r="F102" s="84" t="s">
        <v>1769</v>
      </c>
      <c r="G102" s="84" t="b">
        <v>0</v>
      </c>
      <c r="H102" s="84" t="b">
        <v>0</v>
      </c>
      <c r="I102" s="84" t="b">
        <v>0</v>
      </c>
      <c r="J102" s="84" t="b">
        <v>0</v>
      </c>
      <c r="K102" s="84" t="b">
        <v>0</v>
      </c>
      <c r="L102" s="84" t="b">
        <v>0</v>
      </c>
    </row>
    <row r="103" spans="1:12" ht="15">
      <c r="A103" s="84" t="s">
        <v>1658</v>
      </c>
      <c r="B103" s="84" t="s">
        <v>1659</v>
      </c>
      <c r="C103" s="84">
        <v>4</v>
      </c>
      <c r="D103" s="123">
        <v>0.004241045946174443</v>
      </c>
      <c r="E103" s="123">
        <v>2.526016021340753</v>
      </c>
      <c r="F103" s="84" t="s">
        <v>1769</v>
      </c>
      <c r="G103" s="84" t="b">
        <v>0</v>
      </c>
      <c r="H103" s="84" t="b">
        <v>0</v>
      </c>
      <c r="I103" s="84" t="b">
        <v>0</v>
      </c>
      <c r="J103" s="84" t="b">
        <v>0</v>
      </c>
      <c r="K103" s="84" t="b">
        <v>0</v>
      </c>
      <c r="L103" s="84" t="b">
        <v>0</v>
      </c>
    </row>
    <row r="104" spans="1:12" ht="15">
      <c r="A104" s="84" t="s">
        <v>1659</v>
      </c>
      <c r="B104" s="84" t="s">
        <v>1610</v>
      </c>
      <c r="C104" s="84">
        <v>4</v>
      </c>
      <c r="D104" s="123">
        <v>0.004241045946174443</v>
      </c>
      <c r="E104" s="123">
        <v>2.2249860256767717</v>
      </c>
      <c r="F104" s="84" t="s">
        <v>1769</v>
      </c>
      <c r="G104" s="84" t="b">
        <v>0</v>
      </c>
      <c r="H104" s="84" t="b">
        <v>0</v>
      </c>
      <c r="I104" s="84" t="b">
        <v>0</v>
      </c>
      <c r="J104" s="84" t="b">
        <v>0</v>
      </c>
      <c r="K104" s="84" t="b">
        <v>0</v>
      </c>
      <c r="L104" s="84" t="b">
        <v>0</v>
      </c>
    </row>
    <row r="105" spans="1:12" ht="15">
      <c r="A105" s="84" t="s">
        <v>1610</v>
      </c>
      <c r="B105" s="84" t="s">
        <v>1610</v>
      </c>
      <c r="C105" s="84">
        <v>4</v>
      </c>
      <c r="D105" s="123">
        <v>0.004241045946174443</v>
      </c>
      <c r="E105" s="123">
        <v>1.9239560300127905</v>
      </c>
      <c r="F105" s="84" t="s">
        <v>1769</v>
      </c>
      <c r="G105" s="84" t="b">
        <v>0</v>
      </c>
      <c r="H105" s="84" t="b">
        <v>0</v>
      </c>
      <c r="I105" s="84" t="b">
        <v>0</v>
      </c>
      <c r="J105" s="84" t="b">
        <v>0</v>
      </c>
      <c r="K105" s="84" t="b">
        <v>0</v>
      </c>
      <c r="L105" s="84" t="b">
        <v>0</v>
      </c>
    </row>
    <row r="106" spans="1:12" ht="15">
      <c r="A106" s="84" t="s">
        <v>1610</v>
      </c>
      <c r="B106" s="84" t="s">
        <v>1604</v>
      </c>
      <c r="C106" s="84">
        <v>4</v>
      </c>
      <c r="D106" s="123">
        <v>0.004241045946174443</v>
      </c>
      <c r="E106" s="123">
        <v>1.7131026646978973</v>
      </c>
      <c r="F106" s="84" t="s">
        <v>1769</v>
      </c>
      <c r="G106" s="84" t="b">
        <v>0</v>
      </c>
      <c r="H106" s="84" t="b">
        <v>0</v>
      </c>
      <c r="I106" s="84" t="b">
        <v>0</v>
      </c>
      <c r="J106" s="84" t="b">
        <v>0</v>
      </c>
      <c r="K106" s="84" t="b">
        <v>0</v>
      </c>
      <c r="L106" s="84" t="b">
        <v>0</v>
      </c>
    </row>
    <row r="107" spans="1:12" ht="15">
      <c r="A107" s="84" t="s">
        <v>1605</v>
      </c>
      <c r="B107" s="84" t="s">
        <v>1613</v>
      </c>
      <c r="C107" s="84">
        <v>4</v>
      </c>
      <c r="D107" s="123">
        <v>0.004241045946174443</v>
      </c>
      <c r="E107" s="123">
        <v>1.8380414013061974</v>
      </c>
      <c r="F107" s="84" t="s">
        <v>1769</v>
      </c>
      <c r="G107" s="84" t="b">
        <v>0</v>
      </c>
      <c r="H107" s="84" t="b">
        <v>0</v>
      </c>
      <c r="I107" s="84" t="b">
        <v>0</v>
      </c>
      <c r="J107" s="84" t="b">
        <v>0</v>
      </c>
      <c r="K107" s="84" t="b">
        <v>0</v>
      </c>
      <c r="L107" s="84" t="b">
        <v>0</v>
      </c>
    </row>
    <row r="108" spans="1:12" ht="15">
      <c r="A108" s="84" t="s">
        <v>1613</v>
      </c>
      <c r="B108" s="84" t="s">
        <v>1327</v>
      </c>
      <c r="C108" s="84">
        <v>4</v>
      </c>
      <c r="D108" s="123">
        <v>0.004241045946174443</v>
      </c>
      <c r="E108" s="123">
        <v>1.6509547579490529</v>
      </c>
      <c r="F108" s="84" t="s">
        <v>1769</v>
      </c>
      <c r="G108" s="84" t="b">
        <v>0</v>
      </c>
      <c r="H108" s="84" t="b">
        <v>0</v>
      </c>
      <c r="I108" s="84" t="b">
        <v>0</v>
      </c>
      <c r="J108" s="84" t="b">
        <v>0</v>
      </c>
      <c r="K108" s="84" t="b">
        <v>0</v>
      </c>
      <c r="L108" s="84" t="b">
        <v>0</v>
      </c>
    </row>
    <row r="109" spans="1:12" ht="15">
      <c r="A109" s="84" t="s">
        <v>255</v>
      </c>
      <c r="B109" s="84" t="s">
        <v>1364</v>
      </c>
      <c r="C109" s="84">
        <v>4</v>
      </c>
      <c r="D109" s="123">
        <v>0.004241045946174443</v>
      </c>
      <c r="E109" s="123">
        <v>1.0075020814628655</v>
      </c>
      <c r="F109" s="84" t="s">
        <v>1769</v>
      </c>
      <c r="G109" s="84" t="b">
        <v>0</v>
      </c>
      <c r="H109" s="84" t="b">
        <v>0</v>
      </c>
      <c r="I109" s="84" t="b">
        <v>0</v>
      </c>
      <c r="J109" s="84" t="b">
        <v>0</v>
      </c>
      <c r="K109" s="84" t="b">
        <v>0</v>
      </c>
      <c r="L109" s="84" t="b">
        <v>0</v>
      </c>
    </row>
    <row r="110" spans="1:12" ht="15">
      <c r="A110" s="84" t="s">
        <v>1334</v>
      </c>
      <c r="B110" s="84" t="s">
        <v>391</v>
      </c>
      <c r="C110" s="84">
        <v>4</v>
      </c>
      <c r="D110" s="123">
        <v>0.004241045946174443</v>
      </c>
      <c r="E110" s="123">
        <v>0.6975172431459579</v>
      </c>
      <c r="F110" s="84" t="s">
        <v>1769</v>
      </c>
      <c r="G110" s="84" t="b">
        <v>0</v>
      </c>
      <c r="H110" s="84" t="b">
        <v>0</v>
      </c>
      <c r="I110" s="84" t="b">
        <v>0</v>
      </c>
      <c r="J110" s="84" t="b">
        <v>0</v>
      </c>
      <c r="K110" s="84" t="b">
        <v>0</v>
      </c>
      <c r="L110" s="84" t="b">
        <v>0</v>
      </c>
    </row>
    <row r="111" spans="1:12" ht="15">
      <c r="A111" s="84" t="s">
        <v>245</v>
      </c>
      <c r="B111" s="84" t="s">
        <v>1327</v>
      </c>
      <c r="C111" s="84">
        <v>3</v>
      </c>
      <c r="D111" s="123">
        <v>0.0034309955476314337</v>
      </c>
      <c r="E111" s="123">
        <v>1.2249860256767717</v>
      </c>
      <c r="F111" s="84" t="s">
        <v>1769</v>
      </c>
      <c r="G111" s="84" t="b">
        <v>0</v>
      </c>
      <c r="H111" s="84" t="b">
        <v>0</v>
      </c>
      <c r="I111" s="84" t="b">
        <v>0</v>
      </c>
      <c r="J111" s="84" t="b">
        <v>0</v>
      </c>
      <c r="K111" s="84" t="b">
        <v>0</v>
      </c>
      <c r="L111" s="84" t="b">
        <v>0</v>
      </c>
    </row>
    <row r="112" spans="1:12" ht="15">
      <c r="A112" s="84" t="s">
        <v>1337</v>
      </c>
      <c r="B112" s="84" t="s">
        <v>1662</v>
      </c>
      <c r="C112" s="84">
        <v>3</v>
      </c>
      <c r="D112" s="123">
        <v>0.0034309955476314337</v>
      </c>
      <c r="E112" s="123">
        <v>2.1738335032293903</v>
      </c>
      <c r="F112" s="84" t="s">
        <v>1769</v>
      </c>
      <c r="G112" s="84" t="b">
        <v>0</v>
      </c>
      <c r="H112" s="84" t="b">
        <v>0</v>
      </c>
      <c r="I112" s="84" t="b">
        <v>0</v>
      </c>
      <c r="J112" s="84" t="b">
        <v>0</v>
      </c>
      <c r="K112" s="84" t="b">
        <v>0</v>
      </c>
      <c r="L112" s="84" t="b">
        <v>0</v>
      </c>
    </row>
    <row r="113" spans="1:12" ht="15">
      <c r="A113" s="84" t="s">
        <v>1662</v>
      </c>
      <c r="B113" s="84" t="s">
        <v>1663</v>
      </c>
      <c r="C113" s="84">
        <v>3</v>
      </c>
      <c r="D113" s="123">
        <v>0.0034309955476314337</v>
      </c>
      <c r="E113" s="123">
        <v>2.650954757949053</v>
      </c>
      <c r="F113" s="84" t="s">
        <v>1769</v>
      </c>
      <c r="G113" s="84" t="b">
        <v>0</v>
      </c>
      <c r="H113" s="84" t="b">
        <v>0</v>
      </c>
      <c r="I113" s="84" t="b">
        <v>0</v>
      </c>
      <c r="J113" s="84" t="b">
        <v>0</v>
      </c>
      <c r="K113" s="84" t="b">
        <v>0</v>
      </c>
      <c r="L113" s="84" t="b">
        <v>0</v>
      </c>
    </row>
    <row r="114" spans="1:12" ht="15">
      <c r="A114" s="84" t="s">
        <v>1663</v>
      </c>
      <c r="B114" s="84" t="s">
        <v>1611</v>
      </c>
      <c r="C114" s="84">
        <v>3</v>
      </c>
      <c r="D114" s="123">
        <v>0.0034309955476314337</v>
      </c>
      <c r="E114" s="123">
        <v>2.2829779726544586</v>
      </c>
      <c r="F114" s="84" t="s">
        <v>1769</v>
      </c>
      <c r="G114" s="84" t="b">
        <v>0</v>
      </c>
      <c r="H114" s="84" t="b">
        <v>0</v>
      </c>
      <c r="I114" s="84" t="b">
        <v>0</v>
      </c>
      <c r="J114" s="84" t="b">
        <v>0</v>
      </c>
      <c r="K114" s="84" t="b">
        <v>0</v>
      </c>
      <c r="L114" s="84" t="b">
        <v>0</v>
      </c>
    </row>
    <row r="115" spans="1:12" ht="15">
      <c r="A115" s="84" t="s">
        <v>1611</v>
      </c>
      <c r="B115" s="84" t="s">
        <v>391</v>
      </c>
      <c r="C115" s="84">
        <v>3</v>
      </c>
      <c r="D115" s="123">
        <v>0.0034309955476314337</v>
      </c>
      <c r="E115" s="123">
        <v>0.5725785065376578</v>
      </c>
      <c r="F115" s="84" t="s">
        <v>1769</v>
      </c>
      <c r="G115" s="84" t="b">
        <v>0</v>
      </c>
      <c r="H115" s="84" t="b">
        <v>0</v>
      </c>
      <c r="I115" s="84" t="b">
        <v>0</v>
      </c>
      <c r="J115" s="84" t="b">
        <v>0</v>
      </c>
      <c r="K115" s="84" t="b">
        <v>0</v>
      </c>
      <c r="L115" s="84" t="b">
        <v>0</v>
      </c>
    </row>
    <row r="116" spans="1:12" ht="15">
      <c r="A116" s="84" t="s">
        <v>1319</v>
      </c>
      <c r="B116" s="84" t="s">
        <v>1339</v>
      </c>
      <c r="C116" s="84">
        <v>3</v>
      </c>
      <c r="D116" s="123">
        <v>0.0034309955476314337</v>
      </c>
      <c r="E116" s="123">
        <v>1.0737183503461227</v>
      </c>
      <c r="F116" s="84" t="s">
        <v>1769</v>
      </c>
      <c r="G116" s="84" t="b">
        <v>0</v>
      </c>
      <c r="H116" s="84" t="b">
        <v>0</v>
      </c>
      <c r="I116" s="84" t="b">
        <v>0</v>
      </c>
      <c r="J116" s="84" t="b">
        <v>0</v>
      </c>
      <c r="K116" s="84" t="b">
        <v>0</v>
      </c>
      <c r="L116" s="84" t="b">
        <v>0</v>
      </c>
    </row>
    <row r="117" spans="1:12" ht="15">
      <c r="A117" s="84" t="s">
        <v>1373</v>
      </c>
      <c r="B117" s="84" t="s">
        <v>1631</v>
      </c>
      <c r="C117" s="84">
        <v>3</v>
      </c>
      <c r="D117" s="123">
        <v>0.0034309955476314337</v>
      </c>
      <c r="E117" s="123">
        <v>1.7301360039966778</v>
      </c>
      <c r="F117" s="84" t="s">
        <v>1769</v>
      </c>
      <c r="G117" s="84" t="b">
        <v>0</v>
      </c>
      <c r="H117" s="84" t="b">
        <v>0</v>
      </c>
      <c r="I117" s="84" t="b">
        <v>0</v>
      </c>
      <c r="J117" s="84" t="b">
        <v>0</v>
      </c>
      <c r="K117" s="84" t="b">
        <v>0</v>
      </c>
      <c r="L117" s="84" t="b">
        <v>0</v>
      </c>
    </row>
    <row r="118" spans="1:12" ht="15">
      <c r="A118" s="84" t="s">
        <v>1631</v>
      </c>
      <c r="B118" s="84" t="s">
        <v>1664</v>
      </c>
      <c r="C118" s="84">
        <v>3</v>
      </c>
      <c r="D118" s="123">
        <v>0.0034309955476314337</v>
      </c>
      <c r="E118" s="123">
        <v>2.4291060083326967</v>
      </c>
      <c r="F118" s="84" t="s">
        <v>1769</v>
      </c>
      <c r="G118" s="84" t="b">
        <v>0</v>
      </c>
      <c r="H118" s="84" t="b">
        <v>0</v>
      </c>
      <c r="I118" s="84" t="b">
        <v>0</v>
      </c>
      <c r="J118" s="84" t="b">
        <v>0</v>
      </c>
      <c r="K118" s="84" t="b">
        <v>0</v>
      </c>
      <c r="L118" s="84" t="b">
        <v>0</v>
      </c>
    </row>
    <row r="119" spans="1:12" ht="15">
      <c r="A119" s="84" t="s">
        <v>1664</v>
      </c>
      <c r="B119" s="84" t="s">
        <v>1646</v>
      </c>
      <c r="C119" s="84">
        <v>3</v>
      </c>
      <c r="D119" s="123">
        <v>0.0034309955476314337</v>
      </c>
      <c r="E119" s="123">
        <v>2.526016021340753</v>
      </c>
      <c r="F119" s="84" t="s">
        <v>1769</v>
      </c>
      <c r="G119" s="84" t="b">
        <v>0</v>
      </c>
      <c r="H119" s="84" t="b">
        <v>0</v>
      </c>
      <c r="I119" s="84" t="b">
        <v>0</v>
      </c>
      <c r="J119" s="84" t="b">
        <v>0</v>
      </c>
      <c r="K119" s="84" t="b">
        <v>0</v>
      </c>
      <c r="L119" s="84" t="b">
        <v>0</v>
      </c>
    </row>
    <row r="120" spans="1:12" ht="15">
      <c r="A120" s="84" t="s">
        <v>1646</v>
      </c>
      <c r="B120" s="84" t="s">
        <v>1665</v>
      </c>
      <c r="C120" s="84">
        <v>3</v>
      </c>
      <c r="D120" s="123">
        <v>0.0034309955476314337</v>
      </c>
      <c r="E120" s="123">
        <v>2.526016021340753</v>
      </c>
      <c r="F120" s="84" t="s">
        <v>1769</v>
      </c>
      <c r="G120" s="84" t="b">
        <v>0</v>
      </c>
      <c r="H120" s="84" t="b">
        <v>0</v>
      </c>
      <c r="I120" s="84" t="b">
        <v>0</v>
      </c>
      <c r="J120" s="84" t="b">
        <v>1</v>
      </c>
      <c r="K120" s="84" t="b">
        <v>0</v>
      </c>
      <c r="L120" s="84" t="b">
        <v>0</v>
      </c>
    </row>
    <row r="121" spans="1:12" ht="15">
      <c r="A121" s="84" t="s">
        <v>1665</v>
      </c>
      <c r="B121" s="84" t="s">
        <v>1666</v>
      </c>
      <c r="C121" s="84">
        <v>3</v>
      </c>
      <c r="D121" s="123">
        <v>0.0034309955476314337</v>
      </c>
      <c r="E121" s="123">
        <v>2.650954757949053</v>
      </c>
      <c r="F121" s="84" t="s">
        <v>1769</v>
      </c>
      <c r="G121" s="84" t="b">
        <v>1</v>
      </c>
      <c r="H121" s="84" t="b">
        <v>0</v>
      </c>
      <c r="I121" s="84" t="b">
        <v>0</v>
      </c>
      <c r="J121" s="84" t="b">
        <v>0</v>
      </c>
      <c r="K121" s="84" t="b">
        <v>0</v>
      </c>
      <c r="L121" s="84" t="b">
        <v>0</v>
      </c>
    </row>
    <row r="122" spans="1:12" ht="15">
      <c r="A122" s="84" t="s">
        <v>1666</v>
      </c>
      <c r="B122" s="84" t="s">
        <v>1667</v>
      </c>
      <c r="C122" s="84">
        <v>3</v>
      </c>
      <c r="D122" s="123">
        <v>0.0034309955476314337</v>
      </c>
      <c r="E122" s="123">
        <v>2.650954757949053</v>
      </c>
      <c r="F122" s="84" t="s">
        <v>1769</v>
      </c>
      <c r="G122" s="84" t="b">
        <v>0</v>
      </c>
      <c r="H122" s="84" t="b">
        <v>0</v>
      </c>
      <c r="I122" s="84" t="b">
        <v>0</v>
      </c>
      <c r="J122" s="84" t="b">
        <v>1</v>
      </c>
      <c r="K122" s="84" t="b">
        <v>0</v>
      </c>
      <c r="L122" s="84" t="b">
        <v>0</v>
      </c>
    </row>
    <row r="123" spans="1:12" ht="15">
      <c r="A123" s="84" t="s">
        <v>1667</v>
      </c>
      <c r="B123" s="84" t="s">
        <v>1668</v>
      </c>
      <c r="C123" s="84">
        <v>3</v>
      </c>
      <c r="D123" s="123">
        <v>0.0034309955476314337</v>
      </c>
      <c r="E123" s="123">
        <v>2.650954757949053</v>
      </c>
      <c r="F123" s="84" t="s">
        <v>1769</v>
      </c>
      <c r="G123" s="84" t="b">
        <v>1</v>
      </c>
      <c r="H123" s="84" t="b">
        <v>0</v>
      </c>
      <c r="I123" s="84" t="b">
        <v>0</v>
      </c>
      <c r="J123" s="84" t="b">
        <v>0</v>
      </c>
      <c r="K123" s="84" t="b">
        <v>0</v>
      </c>
      <c r="L123" s="84" t="b">
        <v>0</v>
      </c>
    </row>
    <row r="124" spans="1:12" ht="15">
      <c r="A124" s="84" t="s">
        <v>1668</v>
      </c>
      <c r="B124" s="84" t="s">
        <v>1669</v>
      </c>
      <c r="C124" s="84">
        <v>3</v>
      </c>
      <c r="D124" s="123">
        <v>0.0034309955476314337</v>
      </c>
      <c r="E124" s="123">
        <v>2.650954757949053</v>
      </c>
      <c r="F124" s="84" t="s">
        <v>1769</v>
      </c>
      <c r="G124" s="84" t="b">
        <v>0</v>
      </c>
      <c r="H124" s="84" t="b">
        <v>0</v>
      </c>
      <c r="I124" s="84" t="b">
        <v>0</v>
      </c>
      <c r="J124" s="84" t="b">
        <v>1</v>
      </c>
      <c r="K124" s="84" t="b">
        <v>0</v>
      </c>
      <c r="L124" s="84" t="b">
        <v>0</v>
      </c>
    </row>
    <row r="125" spans="1:12" ht="15">
      <c r="A125" s="84" t="s">
        <v>1672</v>
      </c>
      <c r="B125" s="84" t="s">
        <v>1673</v>
      </c>
      <c r="C125" s="84">
        <v>3</v>
      </c>
      <c r="D125" s="123">
        <v>0.0034309955476314337</v>
      </c>
      <c r="E125" s="123">
        <v>2.650954757949053</v>
      </c>
      <c r="F125" s="84" t="s">
        <v>1769</v>
      </c>
      <c r="G125" s="84" t="b">
        <v>0</v>
      </c>
      <c r="H125" s="84" t="b">
        <v>0</v>
      </c>
      <c r="I125" s="84" t="b">
        <v>0</v>
      </c>
      <c r="J125" s="84" t="b">
        <v>0</v>
      </c>
      <c r="K125" s="84" t="b">
        <v>0</v>
      </c>
      <c r="L125" s="84" t="b">
        <v>0</v>
      </c>
    </row>
    <row r="126" spans="1:12" ht="15">
      <c r="A126" s="84" t="s">
        <v>1673</v>
      </c>
      <c r="B126" s="84" t="s">
        <v>256</v>
      </c>
      <c r="C126" s="84">
        <v>3</v>
      </c>
      <c r="D126" s="123">
        <v>0.0034309955476314337</v>
      </c>
      <c r="E126" s="123">
        <v>1.2588442929377393</v>
      </c>
      <c r="F126" s="84" t="s">
        <v>1769</v>
      </c>
      <c r="G126" s="84" t="b">
        <v>0</v>
      </c>
      <c r="H126" s="84" t="b">
        <v>0</v>
      </c>
      <c r="I126" s="84" t="b">
        <v>0</v>
      </c>
      <c r="J126" s="84" t="b">
        <v>0</v>
      </c>
      <c r="K126" s="84" t="b">
        <v>0</v>
      </c>
      <c r="L126" s="84" t="b">
        <v>0</v>
      </c>
    </row>
    <row r="127" spans="1:12" ht="15">
      <c r="A127" s="84" t="s">
        <v>391</v>
      </c>
      <c r="B127" s="84" t="s">
        <v>1674</v>
      </c>
      <c r="C127" s="84">
        <v>3</v>
      </c>
      <c r="D127" s="123">
        <v>0.0034309955476314337</v>
      </c>
      <c r="E127" s="123">
        <v>1.1068867135987772</v>
      </c>
      <c r="F127" s="84" t="s">
        <v>1769</v>
      </c>
      <c r="G127" s="84" t="b">
        <v>0</v>
      </c>
      <c r="H127" s="84" t="b">
        <v>0</v>
      </c>
      <c r="I127" s="84" t="b">
        <v>0</v>
      </c>
      <c r="J127" s="84" t="b">
        <v>1</v>
      </c>
      <c r="K127" s="84" t="b">
        <v>0</v>
      </c>
      <c r="L127" s="84" t="b">
        <v>0</v>
      </c>
    </row>
    <row r="128" spans="1:12" ht="15">
      <c r="A128" s="84" t="s">
        <v>1674</v>
      </c>
      <c r="B128" s="84" t="s">
        <v>1675</v>
      </c>
      <c r="C128" s="84">
        <v>3</v>
      </c>
      <c r="D128" s="123">
        <v>0.0034309955476314337</v>
      </c>
      <c r="E128" s="123">
        <v>2.650954757949053</v>
      </c>
      <c r="F128" s="84" t="s">
        <v>1769</v>
      </c>
      <c r="G128" s="84" t="b">
        <v>1</v>
      </c>
      <c r="H128" s="84" t="b">
        <v>0</v>
      </c>
      <c r="I128" s="84" t="b">
        <v>0</v>
      </c>
      <c r="J128" s="84" t="b">
        <v>0</v>
      </c>
      <c r="K128" s="84" t="b">
        <v>0</v>
      </c>
      <c r="L128" s="84" t="b">
        <v>0</v>
      </c>
    </row>
    <row r="129" spans="1:12" ht="15">
      <c r="A129" s="84" t="s">
        <v>226</v>
      </c>
      <c r="B129" s="84" t="s">
        <v>1634</v>
      </c>
      <c r="C129" s="84">
        <v>3</v>
      </c>
      <c r="D129" s="123">
        <v>0.0034309955476314337</v>
      </c>
      <c r="E129" s="123">
        <v>1.7726883546821415</v>
      </c>
      <c r="F129" s="84" t="s">
        <v>1769</v>
      </c>
      <c r="G129" s="84" t="b">
        <v>0</v>
      </c>
      <c r="H129" s="84" t="b">
        <v>0</v>
      </c>
      <c r="I129" s="84" t="b">
        <v>0</v>
      </c>
      <c r="J129" s="84" t="b">
        <v>0</v>
      </c>
      <c r="K129" s="84" t="b">
        <v>0</v>
      </c>
      <c r="L129" s="84" t="b">
        <v>0</v>
      </c>
    </row>
    <row r="130" spans="1:12" ht="15">
      <c r="A130" s="84" t="s">
        <v>1676</v>
      </c>
      <c r="B130" s="84" t="s">
        <v>1677</v>
      </c>
      <c r="C130" s="84">
        <v>3</v>
      </c>
      <c r="D130" s="123">
        <v>0.0034309955476314337</v>
      </c>
      <c r="E130" s="123">
        <v>2.650954757949053</v>
      </c>
      <c r="F130" s="84" t="s">
        <v>1769</v>
      </c>
      <c r="G130" s="84" t="b">
        <v>0</v>
      </c>
      <c r="H130" s="84" t="b">
        <v>0</v>
      </c>
      <c r="I130" s="84" t="b">
        <v>0</v>
      </c>
      <c r="J130" s="84" t="b">
        <v>0</v>
      </c>
      <c r="K130" s="84" t="b">
        <v>1</v>
      </c>
      <c r="L130" s="84" t="b">
        <v>0</v>
      </c>
    </row>
    <row r="131" spans="1:12" ht="15">
      <c r="A131" s="84" t="s">
        <v>1677</v>
      </c>
      <c r="B131" s="84" t="s">
        <v>1347</v>
      </c>
      <c r="C131" s="84">
        <v>3</v>
      </c>
      <c r="D131" s="123">
        <v>0.0034309955476314337</v>
      </c>
      <c r="E131" s="123">
        <v>2.0488947666210904</v>
      </c>
      <c r="F131" s="84" t="s">
        <v>1769</v>
      </c>
      <c r="G131" s="84" t="b">
        <v>0</v>
      </c>
      <c r="H131" s="84" t="b">
        <v>1</v>
      </c>
      <c r="I131" s="84" t="b">
        <v>0</v>
      </c>
      <c r="J131" s="84" t="b">
        <v>0</v>
      </c>
      <c r="K131" s="84" t="b">
        <v>0</v>
      </c>
      <c r="L131" s="84" t="b">
        <v>0</v>
      </c>
    </row>
    <row r="132" spans="1:12" ht="15">
      <c r="A132" s="84" t="s">
        <v>1347</v>
      </c>
      <c r="B132" s="84" t="s">
        <v>1346</v>
      </c>
      <c r="C132" s="84">
        <v>3</v>
      </c>
      <c r="D132" s="123">
        <v>0.0034309955476314337</v>
      </c>
      <c r="E132" s="123">
        <v>1.9617445909021904</v>
      </c>
      <c r="F132" s="84" t="s">
        <v>1769</v>
      </c>
      <c r="G132" s="84" t="b">
        <v>0</v>
      </c>
      <c r="H132" s="84" t="b">
        <v>0</v>
      </c>
      <c r="I132" s="84" t="b">
        <v>0</v>
      </c>
      <c r="J132" s="84" t="b">
        <v>1</v>
      </c>
      <c r="K132" s="84" t="b">
        <v>0</v>
      </c>
      <c r="L132" s="84" t="b">
        <v>0</v>
      </c>
    </row>
    <row r="133" spans="1:12" ht="15">
      <c r="A133" s="84" t="s">
        <v>1346</v>
      </c>
      <c r="B133" s="84" t="s">
        <v>1604</v>
      </c>
      <c r="C133" s="84">
        <v>3</v>
      </c>
      <c r="D133" s="123">
        <v>0.0034309955476314337</v>
      </c>
      <c r="E133" s="123">
        <v>1.8891939237535786</v>
      </c>
      <c r="F133" s="84" t="s">
        <v>1769</v>
      </c>
      <c r="G133" s="84" t="b">
        <v>1</v>
      </c>
      <c r="H133" s="84" t="b">
        <v>0</v>
      </c>
      <c r="I133" s="84" t="b">
        <v>0</v>
      </c>
      <c r="J133" s="84" t="b">
        <v>0</v>
      </c>
      <c r="K133" s="84" t="b">
        <v>0</v>
      </c>
      <c r="L133" s="84" t="b">
        <v>0</v>
      </c>
    </row>
    <row r="134" spans="1:12" ht="15">
      <c r="A134" s="84" t="s">
        <v>1605</v>
      </c>
      <c r="B134" s="84" t="s">
        <v>1625</v>
      </c>
      <c r="C134" s="84">
        <v>3</v>
      </c>
      <c r="D134" s="123">
        <v>0.0034309955476314337</v>
      </c>
      <c r="E134" s="123">
        <v>1.7131026646978973</v>
      </c>
      <c r="F134" s="84" t="s">
        <v>1769</v>
      </c>
      <c r="G134" s="84" t="b">
        <v>0</v>
      </c>
      <c r="H134" s="84" t="b">
        <v>0</v>
      </c>
      <c r="I134" s="84" t="b">
        <v>0</v>
      </c>
      <c r="J134" s="84" t="b">
        <v>0</v>
      </c>
      <c r="K134" s="84" t="b">
        <v>0</v>
      </c>
      <c r="L134" s="84" t="b">
        <v>0</v>
      </c>
    </row>
    <row r="135" spans="1:12" ht="15">
      <c r="A135" s="84" t="s">
        <v>1625</v>
      </c>
      <c r="B135" s="84" t="s">
        <v>1678</v>
      </c>
      <c r="C135" s="84">
        <v>3</v>
      </c>
      <c r="D135" s="123">
        <v>0.0034309955476314337</v>
      </c>
      <c r="E135" s="123">
        <v>2.3499247622850716</v>
      </c>
      <c r="F135" s="84" t="s">
        <v>1769</v>
      </c>
      <c r="G135" s="84" t="b">
        <v>0</v>
      </c>
      <c r="H135" s="84" t="b">
        <v>0</v>
      </c>
      <c r="I135" s="84" t="b">
        <v>0</v>
      </c>
      <c r="J135" s="84" t="b">
        <v>0</v>
      </c>
      <c r="K135" s="84" t="b">
        <v>0</v>
      </c>
      <c r="L135" s="84" t="b">
        <v>0</v>
      </c>
    </row>
    <row r="136" spans="1:12" ht="15">
      <c r="A136" s="84" t="s">
        <v>1678</v>
      </c>
      <c r="B136" s="84" t="s">
        <v>1679</v>
      </c>
      <c r="C136" s="84">
        <v>3</v>
      </c>
      <c r="D136" s="123">
        <v>0.0034309955476314337</v>
      </c>
      <c r="E136" s="123">
        <v>2.650954757949053</v>
      </c>
      <c r="F136" s="84" t="s">
        <v>1769</v>
      </c>
      <c r="G136" s="84" t="b">
        <v>0</v>
      </c>
      <c r="H136" s="84" t="b">
        <v>0</v>
      </c>
      <c r="I136" s="84" t="b">
        <v>0</v>
      </c>
      <c r="J136" s="84" t="b">
        <v>0</v>
      </c>
      <c r="K136" s="84" t="b">
        <v>0</v>
      </c>
      <c r="L136" s="84" t="b">
        <v>0</v>
      </c>
    </row>
    <row r="137" spans="1:12" ht="15">
      <c r="A137" s="84" t="s">
        <v>1679</v>
      </c>
      <c r="B137" s="84" t="s">
        <v>1680</v>
      </c>
      <c r="C137" s="84">
        <v>3</v>
      </c>
      <c r="D137" s="123">
        <v>0.0034309955476314337</v>
      </c>
      <c r="E137" s="123">
        <v>2.650954757949053</v>
      </c>
      <c r="F137" s="84" t="s">
        <v>1769</v>
      </c>
      <c r="G137" s="84" t="b">
        <v>0</v>
      </c>
      <c r="H137" s="84" t="b">
        <v>0</v>
      </c>
      <c r="I137" s="84" t="b">
        <v>0</v>
      </c>
      <c r="J137" s="84" t="b">
        <v>0</v>
      </c>
      <c r="K137" s="84" t="b">
        <v>0</v>
      </c>
      <c r="L137" s="84" t="b">
        <v>0</v>
      </c>
    </row>
    <row r="138" spans="1:12" ht="15">
      <c r="A138" s="84" t="s">
        <v>1680</v>
      </c>
      <c r="B138" s="84" t="s">
        <v>1681</v>
      </c>
      <c r="C138" s="84">
        <v>3</v>
      </c>
      <c r="D138" s="123">
        <v>0.0034309955476314337</v>
      </c>
      <c r="E138" s="123">
        <v>2.650954757949053</v>
      </c>
      <c r="F138" s="84" t="s">
        <v>1769</v>
      </c>
      <c r="G138" s="84" t="b">
        <v>0</v>
      </c>
      <c r="H138" s="84" t="b">
        <v>0</v>
      </c>
      <c r="I138" s="84" t="b">
        <v>0</v>
      </c>
      <c r="J138" s="84" t="b">
        <v>0</v>
      </c>
      <c r="K138" s="84" t="b">
        <v>0</v>
      </c>
      <c r="L138" s="84" t="b">
        <v>0</v>
      </c>
    </row>
    <row r="139" spans="1:12" ht="15">
      <c r="A139" s="84" t="s">
        <v>1681</v>
      </c>
      <c r="B139" s="84" t="s">
        <v>1608</v>
      </c>
      <c r="C139" s="84">
        <v>3</v>
      </c>
      <c r="D139" s="123">
        <v>0.0034309955476314337</v>
      </c>
      <c r="E139" s="123">
        <v>2.2249860256767717</v>
      </c>
      <c r="F139" s="84" t="s">
        <v>1769</v>
      </c>
      <c r="G139" s="84" t="b">
        <v>0</v>
      </c>
      <c r="H139" s="84" t="b">
        <v>0</v>
      </c>
      <c r="I139" s="84" t="b">
        <v>0</v>
      </c>
      <c r="J139" s="84" t="b">
        <v>0</v>
      </c>
      <c r="K139" s="84" t="b">
        <v>0</v>
      </c>
      <c r="L139" s="84" t="b">
        <v>0</v>
      </c>
    </row>
    <row r="140" spans="1:12" ht="15">
      <c r="A140" s="84" t="s">
        <v>1682</v>
      </c>
      <c r="B140" s="84" t="s">
        <v>1683</v>
      </c>
      <c r="C140" s="84">
        <v>3</v>
      </c>
      <c r="D140" s="123">
        <v>0.0034309955476314337</v>
      </c>
      <c r="E140" s="123">
        <v>2.650954757949053</v>
      </c>
      <c r="F140" s="84" t="s">
        <v>1769</v>
      </c>
      <c r="G140" s="84" t="b">
        <v>0</v>
      </c>
      <c r="H140" s="84" t="b">
        <v>0</v>
      </c>
      <c r="I140" s="84" t="b">
        <v>0</v>
      </c>
      <c r="J140" s="84" t="b">
        <v>0</v>
      </c>
      <c r="K140" s="84" t="b">
        <v>0</v>
      </c>
      <c r="L140" s="84" t="b">
        <v>0</v>
      </c>
    </row>
    <row r="141" spans="1:12" ht="15">
      <c r="A141" s="84" t="s">
        <v>1683</v>
      </c>
      <c r="B141" s="84" t="s">
        <v>1604</v>
      </c>
      <c r="C141" s="84">
        <v>3</v>
      </c>
      <c r="D141" s="123">
        <v>0.0034309955476314337</v>
      </c>
      <c r="E141" s="123">
        <v>2.0141326603618785</v>
      </c>
      <c r="F141" s="84" t="s">
        <v>1769</v>
      </c>
      <c r="G141" s="84" t="b">
        <v>0</v>
      </c>
      <c r="H141" s="84" t="b">
        <v>0</v>
      </c>
      <c r="I141" s="84" t="b">
        <v>0</v>
      </c>
      <c r="J141" s="84" t="b">
        <v>0</v>
      </c>
      <c r="K141" s="84" t="b">
        <v>0</v>
      </c>
      <c r="L141" s="84" t="b">
        <v>0</v>
      </c>
    </row>
    <row r="142" spans="1:12" ht="15">
      <c r="A142" s="84" t="s">
        <v>1635</v>
      </c>
      <c r="B142" s="84" t="s">
        <v>1625</v>
      </c>
      <c r="C142" s="84">
        <v>3</v>
      </c>
      <c r="D142" s="123">
        <v>0.0034309955476314337</v>
      </c>
      <c r="E142" s="123">
        <v>2.1280760126687155</v>
      </c>
      <c r="F142" s="84" t="s">
        <v>1769</v>
      </c>
      <c r="G142" s="84" t="b">
        <v>0</v>
      </c>
      <c r="H142" s="84" t="b">
        <v>0</v>
      </c>
      <c r="I142" s="84" t="b">
        <v>0</v>
      </c>
      <c r="J142" s="84" t="b">
        <v>0</v>
      </c>
      <c r="K142" s="84" t="b">
        <v>0</v>
      </c>
      <c r="L142" s="84" t="b">
        <v>0</v>
      </c>
    </row>
    <row r="143" spans="1:12" ht="15">
      <c r="A143" s="84" t="s">
        <v>1625</v>
      </c>
      <c r="B143" s="84" t="s">
        <v>1684</v>
      </c>
      <c r="C143" s="84">
        <v>3</v>
      </c>
      <c r="D143" s="123">
        <v>0.0034309955476314337</v>
      </c>
      <c r="E143" s="123">
        <v>2.3499247622850716</v>
      </c>
      <c r="F143" s="84" t="s">
        <v>1769</v>
      </c>
      <c r="G143" s="84" t="b">
        <v>0</v>
      </c>
      <c r="H143" s="84" t="b">
        <v>0</v>
      </c>
      <c r="I143" s="84" t="b">
        <v>0</v>
      </c>
      <c r="J143" s="84" t="b">
        <v>0</v>
      </c>
      <c r="K143" s="84" t="b">
        <v>0</v>
      </c>
      <c r="L143" s="84" t="b">
        <v>0</v>
      </c>
    </row>
    <row r="144" spans="1:12" ht="15">
      <c r="A144" s="84" t="s">
        <v>1684</v>
      </c>
      <c r="B144" s="84" t="s">
        <v>241</v>
      </c>
      <c r="C144" s="84">
        <v>3</v>
      </c>
      <c r="D144" s="123">
        <v>0.0034309955476314337</v>
      </c>
      <c r="E144" s="123">
        <v>1.9239560300127905</v>
      </c>
      <c r="F144" s="84" t="s">
        <v>1769</v>
      </c>
      <c r="G144" s="84" t="b">
        <v>0</v>
      </c>
      <c r="H144" s="84" t="b">
        <v>0</v>
      </c>
      <c r="I144" s="84" t="b">
        <v>0</v>
      </c>
      <c r="J144" s="84" t="b">
        <v>0</v>
      </c>
      <c r="K144" s="84" t="b">
        <v>0</v>
      </c>
      <c r="L144" s="84" t="b">
        <v>0</v>
      </c>
    </row>
    <row r="145" spans="1:12" ht="15">
      <c r="A145" s="84" t="s">
        <v>241</v>
      </c>
      <c r="B145" s="84" t="s">
        <v>256</v>
      </c>
      <c r="C145" s="84">
        <v>3</v>
      </c>
      <c r="D145" s="123">
        <v>0.0034309955476314337</v>
      </c>
      <c r="E145" s="123">
        <v>0.37423771163980873</v>
      </c>
      <c r="F145" s="84" t="s">
        <v>1769</v>
      </c>
      <c r="G145" s="84" t="b">
        <v>0</v>
      </c>
      <c r="H145" s="84" t="b">
        <v>0</v>
      </c>
      <c r="I145" s="84" t="b">
        <v>0</v>
      </c>
      <c r="J145" s="84" t="b">
        <v>0</v>
      </c>
      <c r="K145" s="84" t="b">
        <v>0</v>
      </c>
      <c r="L145" s="84" t="b">
        <v>0</v>
      </c>
    </row>
    <row r="146" spans="1:12" ht="15">
      <c r="A146" s="84" t="s">
        <v>1685</v>
      </c>
      <c r="B146" s="84" t="s">
        <v>1636</v>
      </c>
      <c r="C146" s="84">
        <v>3</v>
      </c>
      <c r="D146" s="123">
        <v>0.0034309955476314337</v>
      </c>
      <c r="E146" s="123">
        <v>2.4291060083326967</v>
      </c>
      <c r="F146" s="84" t="s">
        <v>1769</v>
      </c>
      <c r="G146" s="84" t="b">
        <v>0</v>
      </c>
      <c r="H146" s="84" t="b">
        <v>0</v>
      </c>
      <c r="I146" s="84" t="b">
        <v>0</v>
      </c>
      <c r="J146" s="84" t="b">
        <v>0</v>
      </c>
      <c r="K146" s="84" t="b">
        <v>0</v>
      </c>
      <c r="L146" s="84" t="b">
        <v>0</v>
      </c>
    </row>
    <row r="147" spans="1:12" ht="15">
      <c r="A147" s="84" t="s">
        <v>1334</v>
      </c>
      <c r="B147" s="84" t="s">
        <v>254</v>
      </c>
      <c r="C147" s="84">
        <v>3</v>
      </c>
      <c r="D147" s="123">
        <v>0.0034309955476314337</v>
      </c>
      <c r="E147" s="123">
        <v>1.760099227374121</v>
      </c>
      <c r="F147" s="84" t="s">
        <v>1769</v>
      </c>
      <c r="G147" s="84" t="b">
        <v>0</v>
      </c>
      <c r="H147" s="84" t="b">
        <v>0</v>
      </c>
      <c r="I147" s="84" t="b">
        <v>0</v>
      </c>
      <c r="J147" s="84" t="b">
        <v>0</v>
      </c>
      <c r="K147" s="84" t="b">
        <v>0</v>
      </c>
      <c r="L147" s="84" t="b">
        <v>0</v>
      </c>
    </row>
    <row r="148" spans="1:12" ht="15">
      <c r="A148" s="84" t="s">
        <v>254</v>
      </c>
      <c r="B148" s="84" t="s">
        <v>256</v>
      </c>
      <c r="C148" s="84">
        <v>3</v>
      </c>
      <c r="D148" s="123">
        <v>0.0034309955476314337</v>
      </c>
      <c r="E148" s="123">
        <v>0.6567843016097769</v>
      </c>
      <c r="F148" s="84" t="s">
        <v>1769</v>
      </c>
      <c r="G148" s="84" t="b">
        <v>0</v>
      </c>
      <c r="H148" s="84" t="b">
        <v>0</v>
      </c>
      <c r="I148" s="84" t="b">
        <v>0</v>
      </c>
      <c r="J148" s="84" t="b">
        <v>0</v>
      </c>
      <c r="K148" s="84" t="b">
        <v>0</v>
      </c>
      <c r="L148" s="84" t="b">
        <v>0</v>
      </c>
    </row>
    <row r="149" spans="1:12" ht="15">
      <c r="A149" s="84" t="s">
        <v>256</v>
      </c>
      <c r="B149" s="84" t="s">
        <v>1686</v>
      </c>
      <c r="C149" s="84">
        <v>3</v>
      </c>
      <c r="D149" s="123">
        <v>0.0034309955476314337</v>
      </c>
      <c r="E149" s="123">
        <v>1.3356843231704614</v>
      </c>
      <c r="F149" s="84" t="s">
        <v>1769</v>
      </c>
      <c r="G149" s="84" t="b">
        <v>0</v>
      </c>
      <c r="H149" s="84" t="b">
        <v>0</v>
      </c>
      <c r="I149" s="84" t="b">
        <v>0</v>
      </c>
      <c r="J149" s="84" t="b">
        <v>0</v>
      </c>
      <c r="K149" s="84" t="b">
        <v>0</v>
      </c>
      <c r="L149" s="84" t="b">
        <v>0</v>
      </c>
    </row>
    <row r="150" spans="1:12" ht="15">
      <c r="A150" s="84" t="s">
        <v>1686</v>
      </c>
      <c r="B150" s="84" t="s">
        <v>1608</v>
      </c>
      <c r="C150" s="84">
        <v>3</v>
      </c>
      <c r="D150" s="123">
        <v>0.0034309955476314337</v>
      </c>
      <c r="E150" s="123">
        <v>2.2249860256767717</v>
      </c>
      <c r="F150" s="84" t="s">
        <v>1769</v>
      </c>
      <c r="G150" s="84" t="b">
        <v>0</v>
      </c>
      <c r="H150" s="84" t="b">
        <v>0</v>
      </c>
      <c r="I150" s="84" t="b">
        <v>0</v>
      </c>
      <c r="J150" s="84" t="b">
        <v>0</v>
      </c>
      <c r="K150" s="84" t="b">
        <v>0</v>
      </c>
      <c r="L150" s="84" t="b">
        <v>0</v>
      </c>
    </row>
    <row r="151" spans="1:12" ht="15">
      <c r="A151" s="84" t="s">
        <v>1608</v>
      </c>
      <c r="B151" s="84" t="s">
        <v>1626</v>
      </c>
      <c r="C151" s="84">
        <v>3</v>
      </c>
      <c r="D151" s="123">
        <v>0.0034309955476314337</v>
      </c>
      <c r="E151" s="123">
        <v>1.9239560300127905</v>
      </c>
      <c r="F151" s="84" t="s">
        <v>1769</v>
      </c>
      <c r="G151" s="84" t="b">
        <v>0</v>
      </c>
      <c r="H151" s="84" t="b">
        <v>0</v>
      </c>
      <c r="I151" s="84" t="b">
        <v>0</v>
      </c>
      <c r="J151" s="84" t="b">
        <v>0</v>
      </c>
      <c r="K151" s="84" t="b">
        <v>0</v>
      </c>
      <c r="L151" s="84" t="b">
        <v>0</v>
      </c>
    </row>
    <row r="152" spans="1:12" ht="15">
      <c r="A152" s="84" t="s">
        <v>1687</v>
      </c>
      <c r="B152" s="84" t="s">
        <v>1627</v>
      </c>
      <c r="C152" s="84">
        <v>3</v>
      </c>
      <c r="D152" s="123">
        <v>0.0034309955476314337</v>
      </c>
      <c r="E152" s="123">
        <v>2.3499247622850716</v>
      </c>
      <c r="F152" s="84" t="s">
        <v>1769</v>
      </c>
      <c r="G152" s="84" t="b">
        <v>0</v>
      </c>
      <c r="H152" s="84" t="b">
        <v>0</v>
      </c>
      <c r="I152" s="84" t="b">
        <v>0</v>
      </c>
      <c r="J152" s="84" t="b">
        <v>1</v>
      </c>
      <c r="K152" s="84" t="b">
        <v>0</v>
      </c>
      <c r="L152" s="84" t="b">
        <v>0</v>
      </c>
    </row>
    <row r="153" spans="1:12" ht="15">
      <c r="A153" s="84" t="s">
        <v>1627</v>
      </c>
      <c r="B153" s="84" t="s">
        <v>1611</v>
      </c>
      <c r="C153" s="84">
        <v>3</v>
      </c>
      <c r="D153" s="123">
        <v>0.0034309955476314337</v>
      </c>
      <c r="E153" s="123">
        <v>1.9819479769904773</v>
      </c>
      <c r="F153" s="84" t="s">
        <v>1769</v>
      </c>
      <c r="G153" s="84" t="b">
        <v>1</v>
      </c>
      <c r="H153" s="84" t="b">
        <v>0</v>
      </c>
      <c r="I153" s="84" t="b">
        <v>0</v>
      </c>
      <c r="J153" s="84" t="b">
        <v>0</v>
      </c>
      <c r="K153" s="84" t="b">
        <v>0</v>
      </c>
      <c r="L153" s="84" t="b">
        <v>0</v>
      </c>
    </row>
    <row r="154" spans="1:12" ht="15">
      <c r="A154" s="84" t="s">
        <v>1611</v>
      </c>
      <c r="B154" s="84" t="s">
        <v>256</v>
      </c>
      <c r="C154" s="84">
        <v>3</v>
      </c>
      <c r="D154" s="123">
        <v>0.0034309955476314337</v>
      </c>
      <c r="E154" s="123">
        <v>0.8908675076431448</v>
      </c>
      <c r="F154" s="84" t="s">
        <v>1769</v>
      </c>
      <c r="G154" s="84" t="b">
        <v>0</v>
      </c>
      <c r="H154" s="84" t="b">
        <v>0</v>
      </c>
      <c r="I154" s="84" t="b">
        <v>0</v>
      </c>
      <c r="J154" s="84" t="b">
        <v>0</v>
      </c>
      <c r="K154" s="84" t="b">
        <v>0</v>
      </c>
      <c r="L154" s="84" t="b">
        <v>0</v>
      </c>
    </row>
    <row r="155" spans="1:12" ht="15">
      <c r="A155" s="84" t="s">
        <v>391</v>
      </c>
      <c r="B155" s="84" t="s">
        <v>1688</v>
      </c>
      <c r="C155" s="84">
        <v>3</v>
      </c>
      <c r="D155" s="123">
        <v>0.0034309955476314337</v>
      </c>
      <c r="E155" s="123">
        <v>1.1068867135987772</v>
      </c>
      <c r="F155" s="84" t="s">
        <v>1769</v>
      </c>
      <c r="G155" s="84" t="b">
        <v>0</v>
      </c>
      <c r="H155" s="84" t="b">
        <v>0</v>
      </c>
      <c r="I155" s="84" t="b">
        <v>0</v>
      </c>
      <c r="J155" s="84" t="b">
        <v>0</v>
      </c>
      <c r="K155" s="84" t="b">
        <v>0</v>
      </c>
      <c r="L155" s="84" t="b">
        <v>0</v>
      </c>
    </row>
    <row r="156" spans="1:12" ht="15">
      <c r="A156" s="84" t="s">
        <v>1688</v>
      </c>
      <c r="B156" s="84" t="s">
        <v>1651</v>
      </c>
      <c r="C156" s="84">
        <v>3</v>
      </c>
      <c r="D156" s="123">
        <v>0.0034309955476314337</v>
      </c>
      <c r="E156" s="123">
        <v>2.526016021340753</v>
      </c>
      <c r="F156" s="84" t="s">
        <v>1769</v>
      </c>
      <c r="G156" s="84" t="b">
        <v>0</v>
      </c>
      <c r="H156" s="84" t="b">
        <v>0</v>
      </c>
      <c r="I156" s="84" t="b">
        <v>0</v>
      </c>
      <c r="J156" s="84" t="b">
        <v>0</v>
      </c>
      <c r="K156" s="84" t="b">
        <v>0</v>
      </c>
      <c r="L156" s="84" t="b">
        <v>0</v>
      </c>
    </row>
    <row r="157" spans="1:12" ht="15">
      <c r="A157" s="84" t="s">
        <v>391</v>
      </c>
      <c r="B157" s="84" t="s">
        <v>1332</v>
      </c>
      <c r="C157" s="84">
        <v>3</v>
      </c>
      <c r="D157" s="123">
        <v>0.0034309955476314337</v>
      </c>
      <c r="E157" s="123">
        <v>0.43787993264020164</v>
      </c>
      <c r="F157" s="84" t="s">
        <v>1769</v>
      </c>
      <c r="G157" s="84" t="b">
        <v>0</v>
      </c>
      <c r="H157" s="84" t="b">
        <v>0</v>
      </c>
      <c r="I157" s="84" t="b">
        <v>0</v>
      </c>
      <c r="J157" s="84" t="b">
        <v>0</v>
      </c>
      <c r="K157" s="84" t="b">
        <v>0</v>
      </c>
      <c r="L157" s="84" t="b">
        <v>0</v>
      </c>
    </row>
    <row r="158" spans="1:12" ht="15">
      <c r="A158" s="84" t="s">
        <v>1332</v>
      </c>
      <c r="B158" s="84" t="s">
        <v>1689</v>
      </c>
      <c r="C158" s="84">
        <v>3</v>
      </c>
      <c r="D158" s="123">
        <v>0.0034309955476314337</v>
      </c>
      <c r="E158" s="123">
        <v>1.9819479769904773</v>
      </c>
      <c r="F158" s="84" t="s">
        <v>1769</v>
      </c>
      <c r="G158" s="84" t="b">
        <v>0</v>
      </c>
      <c r="H158" s="84" t="b">
        <v>0</v>
      </c>
      <c r="I158" s="84" t="b">
        <v>0</v>
      </c>
      <c r="J158" s="84" t="b">
        <v>0</v>
      </c>
      <c r="K158" s="84" t="b">
        <v>0</v>
      </c>
      <c r="L158" s="84" t="b">
        <v>0</v>
      </c>
    </row>
    <row r="159" spans="1:12" ht="15">
      <c r="A159" s="84" t="s">
        <v>1689</v>
      </c>
      <c r="B159" s="84" t="s">
        <v>1690</v>
      </c>
      <c r="C159" s="84">
        <v>3</v>
      </c>
      <c r="D159" s="123">
        <v>0.0034309955476314337</v>
      </c>
      <c r="E159" s="123">
        <v>2.650954757949053</v>
      </c>
      <c r="F159" s="84" t="s">
        <v>1769</v>
      </c>
      <c r="G159" s="84" t="b">
        <v>0</v>
      </c>
      <c r="H159" s="84" t="b">
        <v>0</v>
      </c>
      <c r="I159" s="84" t="b">
        <v>0</v>
      </c>
      <c r="J159" s="84" t="b">
        <v>0</v>
      </c>
      <c r="K159" s="84" t="b">
        <v>0</v>
      </c>
      <c r="L159" s="84" t="b">
        <v>0</v>
      </c>
    </row>
    <row r="160" spans="1:12" ht="15">
      <c r="A160" s="84" t="s">
        <v>1690</v>
      </c>
      <c r="B160" s="84" t="s">
        <v>1612</v>
      </c>
      <c r="C160" s="84">
        <v>3</v>
      </c>
      <c r="D160" s="123">
        <v>0.0034309955476314337</v>
      </c>
      <c r="E160" s="123">
        <v>2.2829779726544586</v>
      </c>
      <c r="F160" s="84" t="s">
        <v>1769</v>
      </c>
      <c r="G160" s="84" t="b">
        <v>0</v>
      </c>
      <c r="H160" s="84" t="b">
        <v>0</v>
      </c>
      <c r="I160" s="84" t="b">
        <v>0</v>
      </c>
      <c r="J160" s="84" t="b">
        <v>0</v>
      </c>
      <c r="K160" s="84" t="b">
        <v>0</v>
      </c>
      <c r="L160" s="84" t="b">
        <v>0</v>
      </c>
    </row>
    <row r="161" spans="1:12" ht="15">
      <c r="A161" s="84" t="s">
        <v>1612</v>
      </c>
      <c r="B161" s="84" t="s">
        <v>249</v>
      </c>
      <c r="C161" s="84">
        <v>3</v>
      </c>
      <c r="D161" s="123">
        <v>0.0034309955476314337</v>
      </c>
      <c r="E161" s="123">
        <v>1.4813456264212919</v>
      </c>
      <c r="F161" s="84" t="s">
        <v>1769</v>
      </c>
      <c r="G161" s="84" t="b">
        <v>0</v>
      </c>
      <c r="H161" s="84" t="b">
        <v>0</v>
      </c>
      <c r="I161" s="84" t="b">
        <v>0</v>
      </c>
      <c r="J161" s="84" t="b">
        <v>0</v>
      </c>
      <c r="K161" s="84" t="b">
        <v>0</v>
      </c>
      <c r="L161" s="84" t="b">
        <v>0</v>
      </c>
    </row>
    <row r="162" spans="1:12" ht="15">
      <c r="A162" s="84" t="s">
        <v>242</v>
      </c>
      <c r="B162" s="84" t="s">
        <v>391</v>
      </c>
      <c r="C162" s="84">
        <v>3</v>
      </c>
      <c r="D162" s="123">
        <v>0.0034309955476314337</v>
      </c>
      <c r="E162" s="123">
        <v>0.3762838613936897</v>
      </c>
      <c r="F162" s="84" t="s">
        <v>1769</v>
      </c>
      <c r="G162" s="84" t="b">
        <v>0</v>
      </c>
      <c r="H162" s="84" t="b">
        <v>0</v>
      </c>
      <c r="I162" s="84" t="b">
        <v>0</v>
      </c>
      <c r="J162" s="84" t="b">
        <v>0</v>
      </c>
      <c r="K162" s="84" t="b">
        <v>0</v>
      </c>
      <c r="L162" s="84" t="b">
        <v>0</v>
      </c>
    </row>
    <row r="163" spans="1:12" ht="15">
      <c r="A163" s="84" t="s">
        <v>247</v>
      </c>
      <c r="B163" s="84" t="s">
        <v>1641</v>
      </c>
      <c r="C163" s="84">
        <v>3</v>
      </c>
      <c r="D163" s="123">
        <v>0.0034309955476314337</v>
      </c>
      <c r="E163" s="123">
        <v>2.526016021340753</v>
      </c>
      <c r="F163" s="84" t="s">
        <v>1769</v>
      </c>
      <c r="G163" s="84" t="b">
        <v>0</v>
      </c>
      <c r="H163" s="84" t="b">
        <v>0</v>
      </c>
      <c r="I163" s="84" t="b">
        <v>0</v>
      </c>
      <c r="J163" s="84" t="b">
        <v>0</v>
      </c>
      <c r="K163" s="84" t="b">
        <v>0</v>
      </c>
      <c r="L163" s="84" t="b">
        <v>0</v>
      </c>
    </row>
    <row r="164" spans="1:12" ht="15">
      <c r="A164" s="84" t="s">
        <v>239</v>
      </c>
      <c r="B164" s="84" t="s">
        <v>1364</v>
      </c>
      <c r="C164" s="84">
        <v>3</v>
      </c>
      <c r="D164" s="123">
        <v>0.0034309955476314337</v>
      </c>
      <c r="E164" s="123">
        <v>1.6229260343488094</v>
      </c>
      <c r="F164" s="84" t="s">
        <v>1769</v>
      </c>
      <c r="G164" s="84" t="b">
        <v>0</v>
      </c>
      <c r="H164" s="84" t="b">
        <v>0</v>
      </c>
      <c r="I164" s="84" t="b">
        <v>0</v>
      </c>
      <c r="J164" s="84" t="b">
        <v>0</v>
      </c>
      <c r="K164" s="84" t="b">
        <v>0</v>
      </c>
      <c r="L164" s="84" t="b">
        <v>0</v>
      </c>
    </row>
    <row r="165" spans="1:12" ht="15">
      <c r="A165" s="84" t="s">
        <v>1364</v>
      </c>
      <c r="B165" s="84" t="s">
        <v>1364</v>
      </c>
      <c r="C165" s="84">
        <v>3</v>
      </c>
      <c r="D165" s="123">
        <v>0.0034309955476314337</v>
      </c>
      <c r="E165" s="123">
        <v>0.8447747839651658</v>
      </c>
      <c r="F165" s="84" t="s">
        <v>1769</v>
      </c>
      <c r="G165" s="84" t="b">
        <v>0</v>
      </c>
      <c r="H165" s="84" t="b">
        <v>0</v>
      </c>
      <c r="I165" s="84" t="b">
        <v>0</v>
      </c>
      <c r="J165" s="84" t="b">
        <v>0</v>
      </c>
      <c r="K165" s="84" t="b">
        <v>0</v>
      </c>
      <c r="L165" s="84" t="b">
        <v>0</v>
      </c>
    </row>
    <row r="166" spans="1:12" ht="15">
      <c r="A166" s="84" t="s">
        <v>1364</v>
      </c>
      <c r="B166" s="84" t="s">
        <v>1382</v>
      </c>
      <c r="C166" s="84">
        <v>3</v>
      </c>
      <c r="D166" s="123">
        <v>0.0034309955476314337</v>
      </c>
      <c r="E166" s="123">
        <v>1.446834775293128</v>
      </c>
      <c r="F166" s="84" t="s">
        <v>1769</v>
      </c>
      <c r="G166" s="84" t="b">
        <v>0</v>
      </c>
      <c r="H166" s="84" t="b">
        <v>0</v>
      </c>
      <c r="I166" s="84" t="b">
        <v>0</v>
      </c>
      <c r="J166" s="84" t="b">
        <v>0</v>
      </c>
      <c r="K166" s="84" t="b">
        <v>0</v>
      </c>
      <c r="L166" s="84" t="b">
        <v>0</v>
      </c>
    </row>
    <row r="167" spans="1:12" ht="15">
      <c r="A167" s="84" t="s">
        <v>1382</v>
      </c>
      <c r="B167" s="84" t="s">
        <v>1382</v>
      </c>
      <c r="C167" s="84">
        <v>3</v>
      </c>
      <c r="D167" s="123">
        <v>0.0034309955476314337</v>
      </c>
      <c r="E167" s="123">
        <v>2.0488947666210904</v>
      </c>
      <c r="F167" s="84" t="s">
        <v>1769</v>
      </c>
      <c r="G167" s="84" t="b">
        <v>0</v>
      </c>
      <c r="H167" s="84" t="b">
        <v>0</v>
      </c>
      <c r="I167" s="84" t="b">
        <v>0</v>
      </c>
      <c r="J167" s="84" t="b">
        <v>0</v>
      </c>
      <c r="K167" s="84" t="b">
        <v>0</v>
      </c>
      <c r="L167" s="84" t="b">
        <v>0</v>
      </c>
    </row>
    <row r="168" spans="1:12" ht="15">
      <c r="A168" s="84" t="s">
        <v>1382</v>
      </c>
      <c r="B168" s="84" t="s">
        <v>1693</v>
      </c>
      <c r="C168" s="84">
        <v>3</v>
      </c>
      <c r="D168" s="123">
        <v>0.0034309955476314337</v>
      </c>
      <c r="E168" s="123">
        <v>2.3499247622850716</v>
      </c>
      <c r="F168" s="84" t="s">
        <v>1769</v>
      </c>
      <c r="G168" s="84" t="b">
        <v>0</v>
      </c>
      <c r="H168" s="84" t="b">
        <v>0</v>
      </c>
      <c r="I168" s="84" t="b">
        <v>0</v>
      </c>
      <c r="J168" s="84" t="b">
        <v>0</v>
      </c>
      <c r="K168" s="84" t="b">
        <v>0</v>
      </c>
      <c r="L168" s="84" t="b">
        <v>0</v>
      </c>
    </row>
    <row r="169" spans="1:12" ht="15">
      <c r="A169" s="84" t="s">
        <v>1693</v>
      </c>
      <c r="B169" s="84" t="s">
        <v>261</v>
      </c>
      <c r="C169" s="84">
        <v>3</v>
      </c>
      <c r="D169" s="123">
        <v>0.0034309955476314337</v>
      </c>
      <c r="E169" s="123">
        <v>1.785653331846509</v>
      </c>
      <c r="F169" s="84" t="s">
        <v>1769</v>
      </c>
      <c r="G169" s="84" t="b">
        <v>0</v>
      </c>
      <c r="H169" s="84" t="b">
        <v>0</v>
      </c>
      <c r="I169" s="84" t="b">
        <v>0</v>
      </c>
      <c r="J169" s="84" t="b">
        <v>0</v>
      </c>
      <c r="K169" s="84" t="b">
        <v>0</v>
      </c>
      <c r="L169" s="84" t="b">
        <v>0</v>
      </c>
    </row>
    <row r="170" spans="1:12" ht="15">
      <c r="A170" s="84" t="s">
        <v>1694</v>
      </c>
      <c r="B170" s="84" t="s">
        <v>1379</v>
      </c>
      <c r="C170" s="84">
        <v>3</v>
      </c>
      <c r="D170" s="123">
        <v>0.0034309955476314337</v>
      </c>
      <c r="E170" s="123">
        <v>2.2829779726544586</v>
      </c>
      <c r="F170" s="84" t="s">
        <v>1769</v>
      </c>
      <c r="G170" s="84" t="b">
        <v>1</v>
      </c>
      <c r="H170" s="84" t="b">
        <v>0</v>
      </c>
      <c r="I170" s="84" t="b">
        <v>0</v>
      </c>
      <c r="J170" s="84" t="b">
        <v>0</v>
      </c>
      <c r="K170" s="84" t="b">
        <v>0</v>
      </c>
      <c r="L170" s="84" t="b">
        <v>0</v>
      </c>
    </row>
    <row r="171" spans="1:12" ht="15">
      <c r="A171" s="84" t="s">
        <v>1379</v>
      </c>
      <c r="B171" s="84" t="s">
        <v>1319</v>
      </c>
      <c r="C171" s="84">
        <v>3</v>
      </c>
      <c r="D171" s="123">
        <v>0.0034309955476314337</v>
      </c>
      <c r="E171" s="123">
        <v>1.401077284732453</v>
      </c>
      <c r="F171" s="84" t="s">
        <v>1769</v>
      </c>
      <c r="G171" s="84" t="b">
        <v>0</v>
      </c>
      <c r="H171" s="84" t="b">
        <v>0</v>
      </c>
      <c r="I171" s="84" t="b">
        <v>0</v>
      </c>
      <c r="J171" s="84" t="b">
        <v>0</v>
      </c>
      <c r="K171" s="84" t="b">
        <v>0</v>
      </c>
      <c r="L171" s="84" t="b">
        <v>0</v>
      </c>
    </row>
    <row r="172" spans="1:12" ht="15">
      <c r="A172" s="84" t="s">
        <v>1319</v>
      </c>
      <c r="B172" s="84" t="s">
        <v>1330</v>
      </c>
      <c r="C172" s="84">
        <v>3</v>
      </c>
      <c r="D172" s="123">
        <v>0.0034309955476314337</v>
      </c>
      <c r="E172" s="123">
        <v>1.8270460170047342</v>
      </c>
      <c r="F172" s="84" t="s">
        <v>1769</v>
      </c>
      <c r="G172" s="84" t="b">
        <v>0</v>
      </c>
      <c r="H172" s="84" t="b">
        <v>0</v>
      </c>
      <c r="I172" s="84" t="b">
        <v>0</v>
      </c>
      <c r="J172" s="84" t="b">
        <v>0</v>
      </c>
      <c r="K172" s="84" t="b">
        <v>0</v>
      </c>
      <c r="L172" s="84" t="b">
        <v>0</v>
      </c>
    </row>
    <row r="173" spans="1:12" ht="15">
      <c r="A173" s="84" t="s">
        <v>1330</v>
      </c>
      <c r="B173" s="84" t="s">
        <v>391</v>
      </c>
      <c r="C173" s="84">
        <v>3</v>
      </c>
      <c r="D173" s="123">
        <v>0.0034309955476314337</v>
      </c>
      <c r="E173" s="123">
        <v>0.9405552918322523</v>
      </c>
      <c r="F173" s="84" t="s">
        <v>1769</v>
      </c>
      <c r="G173" s="84" t="b">
        <v>0</v>
      </c>
      <c r="H173" s="84" t="b">
        <v>0</v>
      </c>
      <c r="I173" s="84" t="b">
        <v>0</v>
      </c>
      <c r="J173" s="84" t="b">
        <v>0</v>
      </c>
      <c r="K173" s="84" t="b">
        <v>0</v>
      </c>
      <c r="L173" s="84" t="b">
        <v>0</v>
      </c>
    </row>
    <row r="174" spans="1:12" ht="15">
      <c r="A174" s="84" t="s">
        <v>391</v>
      </c>
      <c r="B174" s="84" t="s">
        <v>1606</v>
      </c>
      <c r="C174" s="84">
        <v>3</v>
      </c>
      <c r="D174" s="123">
        <v>0.0034309955476314337</v>
      </c>
      <c r="E174" s="123">
        <v>0.6297654588791148</v>
      </c>
      <c r="F174" s="84" t="s">
        <v>1769</v>
      </c>
      <c r="G174" s="84" t="b">
        <v>0</v>
      </c>
      <c r="H174" s="84" t="b">
        <v>0</v>
      </c>
      <c r="I174" s="84" t="b">
        <v>0</v>
      </c>
      <c r="J174" s="84" t="b">
        <v>0</v>
      </c>
      <c r="K174" s="84" t="b">
        <v>0</v>
      </c>
      <c r="L174" s="84" t="b">
        <v>0</v>
      </c>
    </row>
    <row r="175" spans="1:12" ht="15">
      <c r="A175" s="84" t="s">
        <v>1606</v>
      </c>
      <c r="B175" s="84" t="s">
        <v>1364</v>
      </c>
      <c r="C175" s="84">
        <v>3</v>
      </c>
      <c r="D175" s="123">
        <v>0.0034309955476314337</v>
      </c>
      <c r="E175" s="123">
        <v>1.2249860256767717</v>
      </c>
      <c r="F175" s="84" t="s">
        <v>1769</v>
      </c>
      <c r="G175" s="84" t="b">
        <v>0</v>
      </c>
      <c r="H175" s="84" t="b">
        <v>0</v>
      </c>
      <c r="I175" s="84" t="b">
        <v>0</v>
      </c>
      <c r="J175" s="84" t="b">
        <v>0</v>
      </c>
      <c r="K175" s="84" t="b">
        <v>0</v>
      </c>
      <c r="L175" s="84" t="b">
        <v>0</v>
      </c>
    </row>
    <row r="176" spans="1:12" ht="15">
      <c r="A176" s="84" t="s">
        <v>1364</v>
      </c>
      <c r="B176" s="84" t="s">
        <v>1695</v>
      </c>
      <c r="C176" s="84">
        <v>3</v>
      </c>
      <c r="D176" s="123">
        <v>0.0034309955476314337</v>
      </c>
      <c r="E176" s="123">
        <v>1.7478647709571093</v>
      </c>
      <c r="F176" s="84" t="s">
        <v>1769</v>
      </c>
      <c r="G176" s="84" t="b">
        <v>0</v>
      </c>
      <c r="H176" s="84" t="b">
        <v>0</v>
      </c>
      <c r="I176" s="84" t="b">
        <v>0</v>
      </c>
      <c r="J176" s="84" t="b">
        <v>1</v>
      </c>
      <c r="K176" s="84" t="b">
        <v>0</v>
      </c>
      <c r="L176" s="84" t="b">
        <v>0</v>
      </c>
    </row>
    <row r="177" spans="1:12" ht="15">
      <c r="A177" s="84" t="s">
        <v>216</v>
      </c>
      <c r="B177" s="84" t="s">
        <v>1696</v>
      </c>
      <c r="C177" s="84">
        <v>3</v>
      </c>
      <c r="D177" s="123">
        <v>0.0034309955476314337</v>
      </c>
      <c r="E177" s="123">
        <v>2.526016021340753</v>
      </c>
      <c r="F177" s="84" t="s">
        <v>1769</v>
      </c>
      <c r="G177" s="84" t="b">
        <v>0</v>
      </c>
      <c r="H177" s="84" t="b">
        <v>0</v>
      </c>
      <c r="I177" s="84" t="b">
        <v>0</v>
      </c>
      <c r="J177" s="84" t="b">
        <v>0</v>
      </c>
      <c r="K177" s="84" t="b">
        <v>0</v>
      </c>
      <c r="L177" s="84" t="b">
        <v>0</v>
      </c>
    </row>
    <row r="178" spans="1:12" ht="15">
      <c r="A178" s="84" t="s">
        <v>1696</v>
      </c>
      <c r="B178" s="84" t="s">
        <v>1339</v>
      </c>
      <c r="C178" s="84">
        <v>3</v>
      </c>
      <c r="D178" s="123">
        <v>0.0034309955476314337</v>
      </c>
      <c r="E178" s="123">
        <v>1.8976270912904414</v>
      </c>
      <c r="F178" s="84" t="s">
        <v>1769</v>
      </c>
      <c r="G178" s="84" t="b">
        <v>0</v>
      </c>
      <c r="H178" s="84" t="b">
        <v>0</v>
      </c>
      <c r="I178" s="84" t="b">
        <v>0</v>
      </c>
      <c r="J178" s="84" t="b">
        <v>0</v>
      </c>
      <c r="K178" s="84" t="b">
        <v>0</v>
      </c>
      <c r="L178" s="84" t="b">
        <v>0</v>
      </c>
    </row>
    <row r="179" spans="1:12" ht="15">
      <c r="A179" s="84" t="s">
        <v>1697</v>
      </c>
      <c r="B179" s="84" t="s">
        <v>1698</v>
      </c>
      <c r="C179" s="84">
        <v>3</v>
      </c>
      <c r="D179" s="123">
        <v>0.0034309955476314337</v>
      </c>
      <c r="E179" s="123">
        <v>2.650954757949053</v>
      </c>
      <c r="F179" s="84" t="s">
        <v>1769</v>
      </c>
      <c r="G179" s="84" t="b">
        <v>0</v>
      </c>
      <c r="H179" s="84" t="b">
        <v>0</v>
      </c>
      <c r="I179" s="84" t="b">
        <v>0</v>
      </c>
      <c r="J179" s="84" t="b">
        <v>0</v>
      </c>
      <c r="K179" s="84" t="b">
        <v>0</v>
      </c>
      <c r="L179" s="84" t="b">
        <v>0</v>
      </c>
    </row>
    <row r="180" spans="1:12" ht="15">
      <c r="A180" s="84" t="s">
        <v>1698</v>
      </c>
      <c r="B180" s="84" t="s">
        <v>1699</v>
      </c>
      <c r="C180" s="84">
        <v>3</v>
      </c>
      <c r="D180" s="123">
        <v>0.0034309955476314337</v>
      </c>
      <c r="E180" s="123">
        <v>2.650954757949053</v>
      </c>
      <c r="F180" s="84" t="s">
        <v>1769</v>
      </c>
      <c r="G180" s="84" t="b">
        <v>0</v>
      </c>
      <c r="H180" s="84" t="b">
        <v>0</v>
      </c>
      <c r="I180" s="84" t="b">
        <v>0</v>
      </c>
      <c r="J180" s="84" t="b">
        <v>1</v>
      </c>
      <c r="K180" s="84" t="b">
        <v>0</v>
      </c>
      <c r="L180" s="84" t="b">
        <v>0</v>
      </c>
    </row>
    <row r="181" spans="1:12" ht="15">
      <c r="A181" s="84" t="s">
        <v>1699</v>
      </c>
      <c r="B181" s="84" t="s">
        <v>256</v>
      </c>
      <c r="C181" s="84">
        <v>3</v>
      </c>
      <c r="D181" s="123">
        <v>0.0034309955476314337</v>
      </c>
      <c r="E181" s="123">
        <v>1.2588442929377393</v>
      </c>
      <c r="F181" s="84" t="s">
        <v>1769</v>
      </c>
      <c r="G181" s="84" t="b">
        <v>1</v>
      </c>
      <c r="H181" s="84" t="b">
        <v>0</v>
      </c>
      <c r="I181" s="84" t="b">
        <v>0</v>
      </c>
      <c r="J181" s="84" t="b">
        <v>0</v>
      </c>
      <c r="K181" s="84" t="b">
        <v>0</v>
      </c>
      <c r="L181" s="84" t="b">
        <v>0</v>
      </c>
    </row>
    <row r="182" spans="1:12" ht="15">
      <c r="A182" s="84" t="s">
        <v>256</v>
      </c>
      <c r="B182" s="84" t="s">
        <v>1700</v>
      </c>
      <c r="C182" s="84">
        <v>3</v>
      </c>
      <c r="D182" s="123">
        <v>0.0034309955476314337</v>
      </c>
      <c r="E182" s="123">
        <v>1.3356843231704614</v>
      </c>
      <c r="F182" s="84" t="s">
        <v>1769</v>
      </c>
      <c r="G182" s="84" t="b">
        <v>0</v>
      </c>
      <c r="H182" s="84" t="b">
        <v>0</v>
      </c>
      <c r="I182" s="84" t="b">
        <v>0</v>
      </c>
      <c r="J182" s="84" t="b">
        <v>0</v>
      </c>
      <c r="K182" s="84" t="b">
        <v>0</v>
      </c>
      <c r="L182" s="84" t="b">
        <v>0</v>
      </c>
    </row>
    <row r="183" spans="1:12" ht="15">
      <c r="A183" s="84" t="s">
        <v>250</v>
      </c>
      <c r="B183" s="84" t="s">
        <v>241</v>
      </c>
      <c r="C183" s="84">
        <v>3</v>
      </c>
      <c r="D183" s="123">
        <v>0.0034309955476314337</v>
      </c>
      <c r="E183" s="123">
        <v>1.6229260343488094</v>
      </c>
      <c r="F183" s="84" t="s">
        <v>1769</v>
      </c>
      <c r="G183" s="84" t="b">
        <v>0</v>
      </c>
      <c r="H183" s="84" t="b">
        <v>0</v>
      </c>
      <c r="I183" s="84" t="b">
        <v>0</v>
      </c>
      <c r="J183" s="84" t="b">
        <v>0</v>
      </c>
      <c r="K183" s="84" t="b">
        <v>0</v>
      </c>
      <c r="L183" s="84" t="b">
        <v>0</v>
      </c>
    </row>
    <row r="184" spans="1:12" ht="15">
      <c r="A184" s="84" t="s">
        <v>1327</v>
      </c>
      <c r="B184" s="84" t="s">
        <v>1701</v>
      </c>
      <c r="C184" s="84">
        <v>3</v>
      </c>
      <c r="D184" s="123">
        <v>0.0034309955476314337</v>
      </c>
      <c r="E184" s="123">
        <v>1.785653331846509</v>
      </c>
      <c r="F184" s="84" t="s">
        <v>1769</v>
      </c>
      <c r="G184" s="84" t="b">
        <v>0</v>
      </c>
      <c r="H184" s="84" t="b">
        <v>0</v>
      </c>
      <c r="I184" s="84" t="b">
        <v>0</v>
      </c>
      <c r="J184" s="84" t="b">
        <v>0</v>
      </c>
      <c r="K184" s="84" t="b">
        <v>0</v>
      </c>
      <c r="L184" s="84" t="b">
        <v>0</v>
      </c>
    </row>
    <row r="185" spans="1:12" ht="15">
      <c r="A185" s="84" t="s">
        <v>249</v>
      </c>
      <c r="B185" s="84" t="s">
        <v>1364</v>
      </c>
      <c r="C185" s="84">
        <v>3</v>
      </c>
      <c r="D185" s="123">
        <v>0.0034309955476314337</v>
      </c>
      <c r="E185" s="123">
        <v>1.020866043020847</v>
      </c>
      <c r="F185" s="84" t="s">
        <v>1769</v>
      </c>
      <c r="G185" s="84" t="b">
        <v>0</v>
      </c>
      <c r="H185" s="84" t="b">
        <v>0</v>
      </c>
      <c r="I185" s="84" t="b">
        <v>0</v>
      </c>
      <c r="J185" s="84" t="b">
        <v>0</v>
      </c>
      <c r="K185" s="84" t="b">
        <v>0</v>
      </c>
      <c r="L185" s="84" t="b">
        <v>0</v>
      </c>
    </row>
    <row r="186" spans="1:12" ht="15">
      <c r="A186" s="84" t="s">
        <v>1364</v>
      </c>
      <c r="B186" s="84" t="s">
        <v>1332</v>
      </c>
      <c r="C186" s="84">
        <v>3</v>
      </c>
      <c r="D186" s="123">
        <v>0.0034309955476314337</v>
      </c>
      <c r="E186" s="123">
        <v>1.0788579899985338</v>
      </c>
      <c r="F186" s="84" t="s">
        <v>1769</v>
      </c>
      <c r="G186" s="84" t="b">
        <v>0</v>
      </c>
      <c r="H186" s="84" t="b">
        <v>0</v>
      </c>
      <c r="I186" s="84" t="b">
        <v>0</v>
      </c>
      <c r="J186" s="84" t="b">
        <v>0</v>
      </c>
      <c r="K186" s="84" t="b">
        <v>0</v>
      </c>
      <c r="L186" s="84" t="b">
        <v>0</v>
      </c>
    </row>
    <row r="187" spans="1:12" ht="15">
      <c r="A187" s="84" t="s">
        <v>1332</v>
      </c>
      <c r="B187" s="84" t="s">
        <v>1702</v>
      </c>
      <c r="C187" s="84">
        <v>3</v>
      </c>
      <c r="D187" s="123">
        <v>0.0034309955476314337</v>
      </c>
      <c r="E187" s="123">
        <v>1.9819479769904773</v>
      </c>
      <c r="F187" s="84" t="s">
        <v>1769</v>
      </c>
      <c r="G187" s="84" t="b">
        <v>0</v>
      </c>
      <c r="H187" s="84" t="b">
        <v>0</v>
      </c>
      <c r="I187" s="84" t="b">
        <v>0</v>
      </c>
      <c r="J187" s="84" t="b">
        <v>0</v>
      </c>
      <c r="K187" s="84" t="b">
        <v>0</v>
      </c>
      <c r="L187" s="84" t="b">
        <v>0</v>
      </c>
    </row>
    <row r="188" spans="1:12" ht="15">
      <c r="A188" s="84" t="s">
        <v>1702</v>
      </c>
      <c r="B188" s="84" t="s">
        <v>256</v>
      </c>
      <c r="C188" s="84">
        <v>3</v>
      </c>
      <c r="D188" s="123">
        <v>0.0034309955476314337</v>
      </c>
      <c r="E188" s="123">
        <v>1.2588442929377393</v>
      </c>
      <c r="F188" s="84" t="s">
        <v>1769</v>
      </c>
      <c r="G188" s="84" t="b">
        <v>0</v>
      </c>
      <c r="H188" s="84" t="b">
        <v>0</v>
      </c>
      <c r="I188" s="84" t="b">
        <v>0</v>
      </c>
      <c r="J188" s="84" t="b">
        <v>0</v>
      </c>
      <c r="K188" s="84" t="b">
        <v>0</v>
      </c>
      <c r="L188" s="84" t="b">
        <v>0</v>
      </c>
    </row>
    <row r="189" spans="1:12" ht="15">
      <c r="A189" s="84" t="s">
        <v>249</v>
      </c>
      <c r="B189" s="84" t="s">
        <v>1644</v>
      </c>
      <c r="C189" s="84">
        <v>3</v>
      </c>
      <c r="D189" s="123">
        <v>0.0034309955476314337</v>
      </c>
      <c r="E189" s="123">
        <v>1.702107280396434</v>
      </c>
      <c r="F189" s="84" t="s">
        <v>1769</v>
      </c>
      <c r="G189" s="84" t="b">
        <v>0</v>
      </c>
      <c r="H189" s="84" t="b">
        <v>0</v>
      </c>
      <c r="I189" s="84" t="b">
        <v>0</v>
      </c>
      <c r="J189" s="84" t="b">
        <v>0</v>
      </c>
      <c r="K189" s="84" t="b">
        <v>0</v>
      </c>
      <c r="L189" s="84" t="b">
        <v>0</v>
      </c>
    </row>
    <row r="190" spans="1:12" ht="15">
      <c r="A190" s="84" t="s">
        <v>1644</v>
      </c>
      <c r="B190" s="84" t="s">
        <v>261</v>
      </c>
      <c r="C190" s="84">
        <v>3</v>
      </c>
      <c r="D190" s="123">
        <v>0.0034309955476314337</v>
      </c>
      <c r="E190" s="123">
        <v>1.5638045822301527</v>
      </c>
      <c r="F190" s="84" t="s">
        <v>1769</v>
      </c>
      <c r="G190" s="84" t="b">
        <v>0</v>
      </c>
      <c r="H190" s="84" t="b">
        <v>0</v>
      </c>
      <c r="I190" s="84" t="b">
        <v>0</v>
      </c>
      <c r="J190" s="84" t="b">
        <v>0</v>
      </c>
      <c r="K190" s="84" t="b">
        <v>0</v>
      </c>
      <c r="L190" s="84" t="b">
        <v>0</v>
      </c>
    </row>
    <row r="191" spans="1:12" ht="15">
      <c r="A191" s="84" t="s">
        <v>1328</v>
      </c>
      <c r="B191" s="84" t="s">
        <v>1703</v>
      </c>
      <c r="C191" s="84">
        <v>3</v>
      </c>
      <c r="D191" s="123">
        <v>0.0034309955476314337</v>
      </c>
      <c r="E191" s="123">
        <v>2.1280760126687155</v>
      </c>
      <c r="F191" s="84" t="s">
        <v>1769</v>
      </c>
      <c r="G191" s="84" t="b">
        <v>0</v>
      </c>
      <c r="H191" s="84" t="b">
        <v>0</v>
      </c>
      <c r="I191" s="84" t="b">
        <v>0</v>
      </c>
      <c r="J191" s="84" t="b">
        <v>0</v>
      </c>
      <c r="K191" s="84" t="b">
        <v>0</v>
      </c>
      <c r="L191" s="84" t="b">
        <v>0</v>
      </c>
    </row>
    <row r="192" spans="1:12" ht="15">
      <c r="A192" s="84" t="s">
        <v>1703</v>
      </c>
      <c r="B192" s="84" t="s">
        <v>391</v>
      </c>
      <c r="C192" s="84">
        <v>3</v>
      </c>
      <c r="D192" s="123">
        <v>0.0034309955476314337</v>
      </c>
      <c r="E192" s="123">
        <v>0.9405552918322523</v>
      </c>
      <c r="F192" s="84" t="s">
        <v>1769</v>
      </c>
      <c r="G192" s="84" t="b">
        <v>0</v>
      </c>
      <c r="H192" s="84" t="b">
        <v>0</v>
      </c>
      <c r="I192" s="84" t="b">
        <v>0</v>
      </c>
      <c r="J192" s="84" t="b">
        <v>0</v>
      </c>
      <c r="K192" s="84" t="b">
        <v>0</v>
      </c>
      <c r="L192" s="84" t="b">
        <v>0</v>
      </c>
    </row>
    <row r="193" spans="1:12" ht="15">
      <c r="A193" s="84" t="s">
        <v>1381</v>
      </c>
      <c r="B193" s="84" t="s">
        <v>391</v>
      </c>
      <c r="C193" s="84">
        <v>3</v>
      </c>
      <c r="D193" s="123">
        <v>0.0034309955476314337</v>
      </c>
      <c r="E193" s="123">
        <v>0.3762838613936897</v>
      </c>
      <c r="F193" s="84" t="s">
        <v>1769</v>
      </c>
      <c r="G193" s="84" t="b">
        <v>0</v>
      </c>
      <c r="H193" s="84" t="b">
        <v>0</v>
      </c>
      <c r="I193" s="84" t="b">
        <v>0</v>
      </c>
      <c r="J193" s="84" t="b">
        <v>0</v>
      </c>
      <c r="K193" s="84" t="b">
        <v>0</v>
      </c>
      <c r="L193" s="84" t="b">
        <v>0</v>
      </c>
    </row>
    <row r="194" spans="1:12" ht="15">
      <c r="A194" s="84" t="s">
        <v>391</v>
      </c>
      <c r="B194" s="84" t="s">
        <v>1704</v>
      </c>
      <c r="C194" s="84">
        <v>3</v>
      </c>
      <c r="D194" s="123">
        <v>0.0034309955476314337</v>
      </c>
      <c r="E194" s="123">
        <v>1.1068867135987772</v>
      </c>
      <c r="F194" s="84" t="s">
        <v>1769</v>
      </c>
      <c r="G194" s="84" t="b">
        <v>0</v>
      </c>
      <c r="H194" s="84" t="b">
        <v>0</v>
      </c>
      <c r="I194" s="84" t="b">
        <v>0</v>
      </c>
      <c r="J194" s="84" t="b">
        <v>0</v>
      </c>
      <c r="K194" s="84" t="b">
        <v>0</v>
      </c>
      <c r="L194" s="84" t="b">
        <v>0</v>
      </c>
    </row>
    <row r="195" spans="1:12" ht="15">
      <c r="A195" s="84" t="s">
        <v>1704</v>
      </c>
      <c r="B195" s="84" t="s">
        <v>1705</v>
      </c>
      <c r="C195" s="84">
        <v>3</v>
      </c>
      <c r="D195" s="123">
        <v>0.0034309955476314337</v>
      </c>
      <c r="E195" s="123">
        <v>2.650954757949053</v>
      </c>
      <c r="F195" s="84" t="s">
        <v>1769</v>
      </c>
      <c r="G195" s="84" t="b">
        <v>0</v>
      </c>
      <c r="H195" s="84" t="b">
        <v>0</v>
      </c>
      <c r="I195" s="84" t="b">
        <v>0</v>
      </c>
      <c r="J195" s="84" t="b">
        <v>1</v>
      </c>
      <c r="K195" s="84" t="b">
        <v>0</v>
      </c>
      <c r="L195" s="84" t="b">
        <v>0</v>
      </c>
    </row>
    <row r="196" spans="1:12" ht="15">
      <c r="A196" s="84" t="s">
        <v>1705</v>
      </c>
      <c r="B196" s="84" t="s">
        <v>1706</v>
      </c>
      <c r="C196" s="84">
        <v>3</v>
      </c>
      <c r="D196" s="123">
        <v>0.0034309955476314337</v>
      </c>
      <c r="E196" s="123">
        <v>2.650954757949053</v>
      </c>
      <c r="F196" s="84" t="s">
        <v>1769</v>
      </c>
      <c r="G196" s="84" t="b">
        <v>1</v>
      </c>
      <c r="H196" s="84" t="b">
        <v>0</v>
      </c>
      <c r="I196" s="84" t="b">
        <v>0</v>
      </c>
      <c r="J196" s="84" t="b">
        <v>1</v>
      </c>
      <c r="K196" s="84" t="b">
        <v>0</v>
      </c>
      <c r="L196" s="84" t="b">
        <v>0</v>
      </c>
    </row>
    <row r="197" spans="1:12" ht="15">
      <c r="A197" s="84" t="s">
        <v>1706</v>
      </c>
      <c r="B197" s="84" t="s">
        <v>1707</v>
      </c>
      <c r="C197" s="84">
        <v>3</v>
      </c>
      <c r="D197" s="123">
        <v>0.0034309955476314337</v>
      </c>
      <c r="E197" s="123">
        <v>2.650954757949053</v>
      </c>
      <c r="F197" s="84" t="s">
        <v>1769</v>
      </c>
      <c r="G197" s="84" t="b">
        <v>1</v>
      </c>
      <c r="H197" s="84" t="b">
        <v>0</v>
      </c>
      <c r="I197" s="84" t="b">
        <v>0</v>
      </c>
      <c r="J197" s="84" t="b">
        <v>0</v>
      </c>
      <c r="K197" s="84" t="b">
        <v>0</v>
      </c>
      <c r="L197" s="84" t="b">
        <v>0</v>
      </c>
    </row>
    <row r="198" spans="1:12" ht="15">
      <c r="A198" s="84" t="s">
        <v>1707</v>
      </c>
      <c r="B198" s="84" t="s">
        <v>1366</v>
      </c>
      <c r="C198" s="84">
        <v>3</v>
      </c>
      <c r="D198" s="123">
        <v>0.0034309955476314337</v>
      </c>
      <c r="E198" s="123">
        <v>1.785653331846509</v>
      </c>
      <c r="F198" s="84" t="s">
        <v>1769</v>
      </c>
      <c r="G198" s="84" t="b">
        <v>0</v>
      </c>
      <c r="H198" s="84" t="b">
        <v>0</v>
      </c>
      <c r="I198" s="84" t="b">
        <v>0</v>
      </c>
      <c r="J198" s="84" t="b">
        <v>0</v>
      </c>
      <c r="K198" s="84" t="b">
        <v>0</v>
      </c>
      <c r="L198" s="84" t="b">
        <v>0</v>
      </c>
    </row>
    <row r="199" spans="1:12" ht="15">
      <c r="A199" s="84" t="s">
        <v>391</v>
      </c>
      <c r="B199" s="84" t="s">
        <v>1708</v>
      </c>
      <c r="C199" s="84">
        <v>2</v>
      </c>
      <c r="D199" s="123">
        <v>0.0025224321795811887</v>
      </c>
      <c r="E199" s="123">
        <v>1.1068867135987772</v>
      </c>
      <c r="F199" s="84" t="s">
        <v>1769</v>
      </c>
      <c r="G199" s="84" t="b">
        <v>0</v>
      </c>
      <c r="H199" s="84" t="b">
        <v>0</v>
      </c>
      <c r="I199" s="84" t="b">
        <v>0</v>
      </c>
      <c r="J199" s="84" t="b">
        <v>0</v>
      </c>
      <c r="K199" s="84" t="b">
        <v>0</v>
      </c>
      <c r="L199" s="84" t="b">
        <v>0</v>
      </c>
    </row>
    <row r="200" spans="1:12" ht="15">
      <c r="A200" s="84" t="s">
        <v>1708</v>
      </c>
      <c r="B200" s="84" t="s">
        <v>1709</v>
      </c>
      <c r="C200" s="84">
        <v>2</v>
      </c>
      <c r="D200" s="123">
        <v>0.0025224321795811887</v>
      </c>
      <c r="E200" s="123">
        <v>2.8270460170047342</v>
      </c>
      <c r="F200" s="84" t="s">
        <v>1769</v>
      </c>
      <c r="G200" s="84" t="b">
        <v>0</v>
      </c>
      <c r="H200" s="84" t="b">
        <v>0</v>
      </c>
      <c r="I200" s="84" t="b">
        <v>0</v>
      </c>
      <c r="J200" s="84" t="b">
        <v>0</v>
      </c>
      <c r="K200" s="84" t="b">
        <v>0</v>
      </c>
      <c r="L200" s="84" t="b">
        <v>0</v>
      </c>
    </row>
    <row r="201" spans="1:12" ht="15">
      <c r="A201" s="84" t="s">
        <v>1709</v>
      </c>
      <c r="B201" s="84" t="s">
        <v>256</v>
      </c>
      <c r="C201" s="84">
        <v>2</v>
      </c>
      <c r="D201" s="123">
        <v>0.0025224321795811887</v>
      </c>
      <c r="E201" s="123">
        <v>1.2588442929377393</v>
      </c>
      <c r="F201" s="84" t="s">
        <v>1769</v>
      </c>
      <c r="G201" s="84" t="b">
        <v>0</v>
      </c>
      <c r="H201" s="84" t="b">
        <v>0</v>
      </c>
      <c r="I201" s="84" t="b">
        <v>0</v>
      </c>
      <c r="J201" s="84" t="b">
        <v>0</v>
      </c>
      <c r="K201" s="84" t="b">
        <v>0</v>
      </c>
      <c r="L201" s="84" t="b">
        <v>0</v>
      </c>
    </row>
    <row r="202" spans="1:12" ht="15">
      <c r="A202" s="84" t="s">
        <v>256</v>
      </c>
      <c r="B202" s="84" t="s">
        <v>1710</v>
      </c>
      <c r="C202" s="84">
        <v>2</v>
      </c>
      <c r="D202" s="123">
        <v>0.0025224321795811887</v>
      </c>
      <c r="E202" s="123">
        <v>1.3356843231704616</v>
      </c>
      <c r="F202" s="84" t="s">
        <v>1769</v>
      </c>
      <c r="G202" s="84" t="b">
        <v>0</v>
      </c>
      <c r="H202" s="84" t="b">
        <v>0</v>
      </c>
      <c r="I202" s="84" t="b">
        <v>0</v>
      </c>
      <c r="J202" s="84" t="b">
        <v>0</v>
      </c>
      <c r="K202" s="84" t="b">
        <v>0</v>
      </c>
      <c r="L202" s="84" t="b">
        <v>0</v>
      </c>
    </row>
    <row r="203" spans="1:12" ht="15">
      <c r="A203" s="84" t="s">
        <v>1710</v>
      </c>
      <c r="B203" s="84" t="s">
        <v>1660</v>
      </c>
      <c r="C203" s="84">
        <v>2</v>
      </c>
      <c r="D203" s="123">
        <v>0.0025224321795811887</v>
      </c>
      <c r="E203" s="123">
        <v>2.650954757949053</v>
      </c>
      <c r="F203" s="84" t="s">
        <v>1769</v>
      </c>
      <c r="G203" s="84" t="b">
        <v>0</v>
      </c>
      <c r="H203" s="84" t="b">
        <v>0</v>
      </c>
      <c r="I203" s="84" t="b">
        <v>0</v>
      </c>
      <c r="J203" s="84" t="b">
        <v>0</v>
      </c>
      <c r="K203" s="84" t="b">
        <v>0</v>
      </c>
      <c r="L203" s="84" t="b">
        <v>0</v>
      </c>
    </row>
    <row r="204" spans="1:12" ht="15">
      <c r="A204" s="84" t="s">
        <v>1660</v>
      </c>
      <c r="B204" s="84" t="s">
        <v>253</v>
      </c>
      <c r="C204" s="84">
        <v>2</v>
      </c>
      <c r="D204" s="123">
        <v>0.0025224321795811887</v>
      </c>
      <c r="E204" s="123">
        <v>2.474863498893372</v>
      </c>
      <c r="F204" s="84" t="s">
        <v>1769</v>
      </c>
      <c r="G204" s="84" t="b">
        <v>0</v>
      </c>
      <c r="H204" s="84" t="b">
        <v>0</v>
      </c>
      <c r="I204" s="84" t="b">
        <v>0</v>
      </c>
      <c r="J204" s="84" t="b">
        <v>0</v>
      </c>
      <c r="K204" s="84" t="b">
        <v>0</v>
      </c>
      <c r="L204" s="84" t="b">
        <v>0</v>
      </c>
    </row>
    <row r="205" spans="1:12" ht="15">
      <c r="A205" s="84" t="s">
        <v>253</v>
      </c>
      <c r="B205" s="84" t="s">
        <v>251</v>
      </c>
      <c r="C205" s="84">
        <v>2</v>
      </c>
      <c r="D205" s="123">
        <v>0.0025224321795811887</v>
      </c>
      <c r="E205" s="123">
        <v>2.650954757949053</v>
      </c>
      <c r="F205" s="84" t="s">
        <v>1769</v>
      </c>
      <c r="G205" s="84" t="b">
        <v>0</v>
      </c>
      <c r="H205" s="84" t="b">
        <v>0</v>
      </c>
      <c r="I205" s="84" t="b">
        <v>0</v>
      </c>
      <c r="J205" s="84" t="b">
        <v>0</v>
      </c>
      <c r="K205" s="84" t="b">
        <v>0</v>
      </c>
      <c r="L205" s="84" t="b">
        <v>0</v>
      </c>
    </row>
    <row r="206" spans="1:12" ht="15">
      <c r="A206" s="84" t="s">
        <v>265</v>
      </c>
      <c r="B206" s="84" t="s">
        <v>1645</v>
      </c>
      <c r="C206" s="84">
        <v>2</v>
      </c>
      <c r="D206" s="123">
        <v>0.0025224321795811887</v>
      </c>
      <c r="E206" s="123">
        <v>2.474863498893372</v>
      </c>
      <c r="F206" s="84" t="s">
        <v>1769</v>
      </c>
      <c r="G206" s="84" t="b">
        <v>0</v>
      </c>
      <c r="H206" s="84" t="b">
        <v>0</v>
      </c>
      <c r="I206" s="84" t="b">
        <v>0</v>
      </c>
      <c r="J206" s="84" t="b">
        <v>1</v>
      </c>
      <c r="K206" s="84" t="b">
        <v>0</v>
      </c>
      <c r="L206" s="84" t="b">
        <v>0</v>
      </c>
    </row>
    <row r="207" spans="1:12" ht="15">
      <c r="A207" s="84" t="s">
        <v>1645</v>
      </c>
      <c r="B207" s="84" t="s">
        <v>1614</v>
      </c>
      <c r="C207" s="84">
        <v>2</v>
      </c>
      <c r="D207" s="123">
        <v>0.0025224321795811887</v>
      </c>
      <c r="E207" s="123">
        <v>2.0488947666210904</v>
      </c>
      <c r="F207" s="84" t="s">
        <v>1769</v>
      </c>
      <c r="G207" s="84" t="b">
        <v>1</v>
      </c>
      <c r="H207" s="84" t="b">
        <v>0</v>
      </c>
      <c r="I207" s="84" t="b">
        <v>0</v>
      </c>
      <c r="J207" s="84" t="b">
        <v>0</v>
      </c>
      <c r="K207" s="84" t="b">
        <v>0</v>
      </c>
      <c r="L207" s="84" t="b">
        <v>0</v>
      </c>
    </row>
    <row r="208" spans="1:12" ht="15">
      <c r="A208" s="84" t="s">
        <v>1614</v>
      </c>
      <c r="B208" s="84" t="s">
        <v>1332</v>
      </c>
      <c r="C208" s="84">
        <v>2</v>
      </c>
      <c r="D208" s="123">
        <v>0.0025224321795811887</v>
      </c>
      <c r="E208" s="123">
        <v>1.504826722270815</v>
      </c>
      <c r="F208" s="84" t="s">
        <v>1769</v>
      </c>
      <c r="G208" s="84" t="b">
        <v>0</v>
      </c>
      <c r="H208" s="84" t="b">
        <v>0</v>
      </c>
      <c r="I208" s="84" t="b">
        <v>0</v>
      </c>
      <c r="J208" s="84" t="b">
        <v>0</v>
      </c>
      <c r="K208" s="84" t="b">
        <v>0</v>
      </c>
      <c r="L208" s="84" t="b">
        <v>0</v>
      </c>
    </row>
    <row r="209" spans="1:12" ht="15">
      <c r="A209" s="84" t="s">
        <v>1332</v>
      </c>
      <c r="B209" s="84" t="s">
        <v>1711</v>
      </c>
      <c r="C209" s="84">
        <v>2</v>
      </c>
      <c r="D209" s="123">
        <v>0.0025224321795811887</v>
      </c>
      <c r="E209" s="123">
        <v>1.9819479769904773</v>
      </c>
      <c r="F209" s="84" t="s">
        <v>1769</v>
      </c>
      <c r="G209" s="84" t="b">
        <v>0</v>
      </c>
      <c r="H209" s="84" t="b">
        <v>0</v>
      </c>
      <c r="I209" s="84" t="b">
        <v>0</v>
      </c>
      <c r="J209" s="84" t="b">
        <v>0</v>
      </c>
      <c r="K209" s="84" t="b">
        <v>0</v>
      </c>
      <c r="L209" s="84" t="b">
        <v>0</v>
      </c>
    </row>
    <row r="210" spans="1:12" ht="15">
      <c r="A210" s="84" t="s">
        <v>1711</v>
      </c>
      <c r="B210" s="84" t="s">
        <v>391</v>
      </c>
      <c r="C210" s="84">
        <v>2</v>
      </c>
      <c r="D210" s="123">
        <v>0.0025224321795811887</v>
      </c>
      <c r="E210" s="123">
        <v>0.9405552918322523</v>
      </c>
      <c r="F210" s="84" t="s">
        <v>1769</v>
      </c>
      <c r="G210" s="84" t="b">
        <v>0</v>
      </c>
      <c r="H210" s="84" t="b">
        <v>0</v>
      </c>
      <c r="I210" s="84" t="b">
        <v>0</v>
      </c>
      <c r="J210" s="84" t="b">
        <v>0</v>
      </c>
      <c r="K210" s="84" t="b">
        <v>0</v>
      </c>
      <c r="L210" s="84" t="b">
        <v>0</v>
      </c>
    </row>
    <row r="211" spans="1:12" ht="15">
      <c r="A211" s="84" t="s">
        <v>244</v>
      </c>
      <c r="B211" s="84" t="s">
        <v>1337</v>
      </c>
      <c r="C211" s="84">
        <v>2</v>
      </c>
      <c r="D211" s="123">
        <v>0.0025224321795811887</v>
      </c>
      <c r="E211" s="123">
        <v>1.9819479769904773</v>
      </c>
      <c r="F211" s="84" t="s">
        <v>1769</v>
      </c>
      <c r="G211" s="84" t="b">
        <v>0</v>
      </c>
      <c r="H211" s="84" t="b">
        <v>0</v>
      </c>
      <c r="I211" s="84" t="b">
        <v>0</v>
      </c>
      <c r="J211" s="84" t="b">
        <v>0</v>
      </c>
      <c r="K211" s="84" t="b">
        <v>0</v>
      </c>
      <c r="L211" s="84" t="b">
        <v>0</v>
      </c>
    </row>
    <row r="212" spans="1:12" ht="15">
      <c r="A212" s="84" t="s">
        <v>1669</v>
      </c>
      <c r="B212" s="84" t="s">
        <v>1712</v>
      </c>
      <c r="C212" s="84">
        <v>2</v>
      </c>
      <c r="D212" s="123">
        <v>0.0025224321795811887</v>
      </c>
      <c r="E212" s="123">
        <v>2.650954757949053</v>
      </c>
      <c r="F212" s="84" t="s">
        <v>1769</v>
      </c>
      <c r="G212" s="84" t="b">
        <v>1</v>
      </c>
      <c r="H212" s="84" t="b">
        <v>0</v>
      </c>
      <c r="I212" s="84" t="b">
        <v>0</v>
      </c>
      <c r="J212" s="84" t="b">
        <v>0</v>
      </c>
      <c r="K212" s="84" t="b">
        <v>0</v>
      </c>
      <c r="L212" s="84" t="b">
        <v>0</v>
      </c>
    </row>
    <row r="213" spans="1:12" ht="15">
      <c r="A213" s="84" t="s">
        <v>244</v>
      </c>
      <c r="B213" s="84" t="s">
        <v>1364</v>
      </c>
      <c r="C213" s="84">
        <v>2</v>
      </c>
      <c r="D213" s="123">
        <v>0.0025224321795811887</v>
      </c>
      <c r="E213" s="123">
        <v>1.446834775293128</v>
      </c>
      <c r="F213" s="84" t="s">
        <v>1769</v>
      </c>
      <c r="G213" s="84" t="b">
        <v>0</v>
      </c>
      <c r="H213" s="84" t="b">
        <v>0</v>
      </c>
      <c r="I213" s="84" t="b">
        <v>0</v>
      </c>
      <c r="J213" s="84" t="b">
        <v>0</v>
      </c>
      <c r="K213" s="84" t="b">
        <v>0</v>
      </c>
      <c r="L213" s="84" t="b">
        <v>0</v>
      </c>
    </row>
    <row r="214" spans="1:12" ht="15">
      <c r="A214" s="84" t="s">
        <v>1364</v>
      </c>
      <c r="B214" s="84" t="s">
        <v>1713</v>
      </c>
      <c r="C214" s="84">
        <v>2</v>
      </c>
      <c r="D214" s="123">
        <v>0.0025224321795811887</v>
      </c>
      <c r="E214" s="123">
        <v>1.7478647709571093</v>
      </c>
      <c r="F214" s="84" t="s">
        <v>1769</v>
      </c>
      <c r="G214" s="84" t="b">
        <v>0</v>
      </c>
      <c r="H214" s="84" t="b">
        <v>0</v>
      </c>
      <c r="I214" s="84" t="b">
        <v>0</v>
      </c>
      <c r="J214" s="84" t="b">
        <v>0</v>
      </c>
      <c r="K214" s="84" t="b">
        <v>0</v>
      </c>
      <c r="L214" s="84" t="b">
        <v>0</v>
      </c>
    </row>
    <row r="215" spans="1:12" ht="15">
      <c r="A215" s="84" t="s">
        <v>1713</v>
      </c>
      <c r="B215" s="84" t="s">
        <v>1714</v>
      </c>
      <c r="C215" s="84">
        <v>2</v>
      </c>
      <c r="D215" s="123">
        <v>0.0025224321795811887</v>
      </c>
      <c r="E215" s="123">
        <v>2.8270460170047342</v>
      </c>
      <c r="F215" s="84" t="s">
        <v>1769</v>
      </c>
      <c r="G215" s="84" t="b">
        <v>0</v>
      </c>
      <c r="H215" s="84" t="b">
        <v>0</v>
      </c>
      <c r="I215" s="84" t="b">
        <v>0</v>
      </c>
      <c r="J215" s="84" t="b">
        <v>0</v>
      </c>
      <c r="K215" s="84" t="b">
        <v>0</v>
      </c>
      <c r="L215" s="84" t="b">
        <v>0</v>
      </c>
    </row>
    <row r="216" spans="1:12" ht="15">
      <c r="A216" s="84" t="s">
        <v>1714</v>
      </c>
      <c r="B216" s="84" t="s">
        <v>1715</v>
      </c>
      <c r="C216" s="84">
        <v>2</v>
      </c>
      <c r="D216" s="123">
        <v>0.0025224321795811887</v>
      </c>
      <c r="E216" s="123">
        <v>2.8270460170047342</v>
      </c>
      <c r="F216" s="84" t="s">
        <v>1769</v>
      </c>
      <c r="G216" s="84" t="b">
        <v>0</v>
      </c>
      <c r="H216" s="84" t="b">
        <v>0</v>
      </c>
      <c r="I216" s="84" t="b">
        <v>0</v>
      </c>
      <c r="J216" s="84" t="b">
        <v>0</v>
      </c>
      <c r="K216" s="84" t="b">
        <v>0</v>
      </c>
      <c r="L216" s="84" t="b">
        <v>0</v>
      </c>
    </row>
    <row r="217" spans="1:12" ht="15">
      <c r="A217" s="84" t="s">
        <v>1715</v>
      </c>
      <c r="B217" s="84" t="s">
        <v>256</v>
      </c>
      <c r="C217" s="84">
        <v>2</v>
      </c>
      <c r="D217" s="123">
        <v>0.0025224321795811887</v>
      </c>
      <c r="E217" s="123">
        <v>1.2588442929377393</v>
      </c>
      <c r="F217" s="84" t="s">
        <v>1769</v>
      </c>
      <c r="G217" s="84" t="b">
        <v>0</v>
      </c>
      <c r="H217" s="84" t="b">
        <v>0</v>
      </c>
      <c r="I217" s="84" t="b">
        <v>0</v>
      </c>
      <c r="J217" s="84" t="b">
        <v>0</v>
      </c>
      <c r="K217" s="84" t="b">
        <v>0</v>
      </c>
      <c r="L217" s="84" t="b">
        <v>0</v>
      </c>
    </row>
    <row r="218" spans="1:12" ht="15">
      <c r="A218" s="84" t="s">
        <v>264</v>
      </c>
      <c r="B218" s="84" t="s">
        <v>255</v>
      </c>
      <c r="C218" s="84">
        <v>2</v>
      </c>
      <c r="D218" s="123">
        <v>0.0025224321795811887</v>
      </c>
      <c r="E218" s="123">
        <v>1.827046017004734</v>
      </c>
      <c r="F218" s="84" t="s">
        <v>1769</v>
      </c>
      <c r="G218" s="84" t="b">
        <v>0</v>
      </c>
      <c r="H218" s="84" t="b">
        <v>0</v>
      </c>
      <c r="I218" s="84" t="b">
        <v>0</v>
      </c>
      <c r="J218" s="84" t="b">
        <v>0</v>
      </c>
      <c r="K218" s="84" t="b">
        <v>0</v>
      </c>
      <c r="L218" s="84" t="b">
        <v>0</v>
      </c>
    </row>
    <row r="219" spans="1:12" ht="15">
      <c r="A219" s="84" t="s">
        <v>255</v>
      </c>
      <c r="B219" s="84" t="s">
        <v>1607</v>
      </c>
      <c r="C219" s="84">
        <v>2</v>
      </c>
      <c r="D219" s="123">
        <v>0.0025224321795811887</v>
      </c>
      <c r="E219" s="123">
        <v>1.2415852874962334</v>
      </c>
      <c r="F219" s="84" t="s">
        <v>1769</v>
      </c>
      <c r="G219" s="84" t="b">
        <v>0</v>
      </c>
      <c r="H219" s="84" t="b">
        <v>0</v>
      </c>
      <c r="I219" s="84" t="b">
        <v>0</v>
      </c>
      <c r="J219" s="84" t="b">
        <v>0</v>
      </c>
      <c r="K219" s="84" t="b">
        <v>0</v>
      </c>
      <c r="L219" s="84" t="b">
        <v>0</v>
      </c>
    </row>
    <row r="220" spans="1:12" ht="15">
      <c r="A220" s="84" t="s">
        <v>1607</v>
      </c>
      <c r="B220" s="84" t="s">
        <v>391</v>
      </c>
      <c r="C220" s="84">
        <v>2</v>
      </c>
      <c r="D220" s="123">
        <v>0.0025224321795811887</v>
      </c>
      <c r="E220" s="123">
        <v>0.3384953005042899</v>
      </c>
      <c r="F220" s="84" t="s">
        <v>1769</v>
      </c>
      <c r="G220" s="84" t="b">
        <v>0</v>
      </c>
      <c r="H220" s="84" t="b">
        <v>0</v>
      </c>
      <c r="I220" s="84" t="b">
        <v>0</v>
      </c>
      <c r="J220" s="84" t="b">
        <v>0</v>
      </c>
      <c r="K220" s="84" t="b">
        <v>0</v>
      </c>
      <c r="L220" s="84" t="b">
        <v>0</v>
      </c>
    </row>
    <row r="221" spans="1:12" ht="15">
      <c r="A221" s="84" t="s">
        <v>1670</v>
      </c>
      <c r="B221" s="84" t="s">
        <v>1716</v>
      </c>
      <c r="C221" s="84">
        <v>2</v>
      </c>
      <c r="D221" s="123">
        <v>0.0025224321795811887</v>
      </c>
      <c r="E221" s="123">
        <v>2.650954757949053</v>
      </c>
      <c r="F221" s="84" t="s">
        <v>1769</v>
      </c>
      <c r="G221" s="84" t="b">
        <v>0</v>
      </c>
      <c r="H221" s="84" t="b">
        <v>0</v>
      </c>
      <c r="I221" s="84" t="b">
        <v>0</v>
      </c>
      <c r="J221" s="84" t="b">
        <v>0</v>
      </c>
      <c r="K221" s="84" t="b">
        <v>0</v>
      </c>
      <c r="L221" s="84" t="b">
        <v>0</v>
      </c>
    </row>
    <row r="222" spans="1:12" ht="15">
      <c r="A222" s="84" t="s">
        <v>1716</v>
      </c>
      <c r="B222" s="84" t="s">
        <v>1661</v>
      </c>
      <c r="C222" s="84">
        <v>2</v>
      </c>
      <c r="D222" s="123">
        <v>0.0025224321795811887</v>
      </c>
      <c r="E222" s="123">
        <v>2.650954757949053</v>
      </c>
      <c r="F222" s="84" t="s">
        <v>1769</v>
      </c>
      <c r="G222" s="84" t="b">
        <v>0</v>
      </c>
      <c r="H222" s="84" t="b">
        <v>0</v>
      </c>
      <c r="I222" s="84" t="b">
        <v>0</v>
      </c>
      <c r="J222" s="84" t="b">
        <v>0</v>
      </c>
      <c r="K222" s="84" t="b">
        <v>0</v>
      </c>
      <c r="L222" s="84" t="b">
        <v>0</v>
      </c>
    </row>
    <row r="223" spans="1:12" ht="15">
      <c r="A223" s="84" t="s">
        <v>1661</v>
      </c>
      <c r="B223" s="84" t="s">
        <v>1647</v>
      </c>
      <c r="C223" s="84">
        <v>2</v>
      </c>
      <c r="D223" s="123">
        <v>0.0025224321795811887</v>
      </c>
      <c r="E223" s="123">
        <v>2.3499247622850716</v>
      </c>
      <c r="F223" s="84" t="s">
        <v>1769</v>
      </c>
      <c r="G223" s="84" t="b">
        <v>0</v>
      </c>
      <c r="H223" s="84" t="b">
        <v>0</v>
      </c>
      <c r="I223" s="84" t="b">
        <v>0</v>
      </c>
      <c r="J223" s="84" t="b">
        <v>0</v>
      </c>
      <c r="K223" s="84" t="b">
        <v>0</v>
      </c>
      <c r="L223" s="84" t="b">
        <v>0</v>
      </c>
    </row>
    <row r="224" spans="1:12" ht="15">
      <c r="A224" s="84" t="s">
        <v>1647</v>
      </c>
      <c r="B224" s="84" t="s">
        <v>1717</v>
      </c>
      <c r="C224" s="84">
        <v>2</v>
      </c>
      <c r="D224" s="123">
        <v>0.0025224321795811887</v>
      </c>
      <c r="E224" s="123">
        <v>2.526016021340753</v>
      </c>
      <c r="F224" s="84" t="s">
        <v>1769</v>
      </c>
      <c r="G224" s="84" t="b">
        <v>0</v>
      </c>
      <c r="H224" s="84" t="b">
        <v>0</v>
      </c>
      <c r="I224" s="84" t="b">
        <v>0</v>
      </c>
      <c r="J224" s="84" t="b">
        <v>0</v>
      </c>
      <c r="K224" s="84" t="b">
        <v>0</v>
      </c>
      <c r="L224" s="84" t="b">
        <v>0</v>
      </c>
    </row>
    <row r="225" spans="1:12" ht="15">
      <c r="A225" s="84" t="s">
        <v>1717</v>
      </c>
      <c r="B225" s="84" t="s">
        <v>1718</v>
      </c>
      <c r="C225" s="84">
        <v>2</v>
      </c>
      <c r="D225" s="123">
        <v>0.0025224321795811887</v>
      </c>
      <c r="E225" s="123">
        <v>2.8270460170047342</v>
      </c>
      <c r="F225" s="84" t="s">
        <v>1769</v>
      </c>
      <c r="G225" s="84" t="b">
        <v>0</v>
      </c>
      <c r="H225" s="84" t="b">
        <v>0</v>
      </c>
      <c r="I225" s="84" t="b">
        <v>0</v>
      </c>
      <c r="J225" s="84" t="b">
        <v>0</v>
      </c>
      <c r="K225" s="84" t="b">
        <v>0</v>
      </c>
      <c r="L225" s="84" t="b">
        <v>0</v>
      </c>
    </row>
    <row r="226" spans="1:12" ht="15">
      <c r="A226" s="84" t="s">
        <v>1718</v>
      </c>
      <c r="B226" s="84" t="s">
        <v>1719</v>
      </c>
      <c r="C226" s="84">
        <v>2</v>
      </c>
      <c r="D226" s="123">
        <v>0.0025224321795811887</v>
      </c>
      <c r="E226" s="123">
        <v>2.8270460170047342</v>
      </c>
      <c r="F226" s="84" t="s">
        <v>1769</v>
      </c>
      <c r="G226" s="84" t="b">
        <v>0</v>
      </c>
      <c r="H226" s="84" t="b">
        <v>0</v>
      </c>
      <c r="I226" s="84" t="b">
        <v>0</v>
      </c>
      <c r="J226" s="84" t="b">
        <v>0</v>
      </c>
      <c r="K226" s="84" t="b">
        <v>0</v>
      </c>
      <c r="L226" s="84" t="b">
        <v>0</v>
      </c>
    </row>
    <row r="227" spans="1:12" ht="15">
      <c r="A227" s="84" t="s">
        <v>1719</v>
      </c>
      <c r="B227" s="84" t="s">
        <v>263</v>
      </c>
      <c r="C227" s="84">
        <v>2</v>
      </c>
      <c r="D227" s="123">
        <v>0.0025224321795811887</v>
      </c>
      <c r="E227" s="123">
        <v>2.8270460170047342</v>
      </c>
      <c r="F227" s="84" t="s">
        <v>1769</v>
      </c>
      <c r="G227" s="84" t="b">
        <v>0</v>
      </c>
      <c r="H227" s="84" t="b">
        <v>0</v>
      </c>
      <c r="I227" s="84" t="b">
        <v>0</v>
      </c>
      <c r="J227" s="84" t="b">
        <v>0</v>
      </c>
      <c r="K227" s="84" t="b">
        <v>0</v>
      </c>
      <c r="L227" s="84" t="b">
        <v>0</v>
      </c>
    </row>
    <row r="228" spans="1:12" ht="15">
      <c r="A228" s="84" t="s">
        <v>263</v>
      </c>
      <c r="B228" s="84" t="s">
        <v>262</v>
      </c>
      <c r="C228" s="84">
        <v>2</v>
      </c>
      <c r="D228" s="123">
        <v>0.0025224321795811887</v>
      </c>
      <c r="E228" s="123">
        <v>2.8270460170047342</v>
      </c>
      <c r="F228" s="84" t="s">
        <v>1769</v>
      </c>
      <c r="G228" s="84" t="b">
        <v>0</v>
      </c>
      <c r="H228" s="84" t="b">
        <v>0</v>
      </c>
      <c r="I228" s="84" t="b">
        <v>0</v>
      </c>
      <c r="J228" s="84" t="b">
        <v>0</v>
      </c>
      <c r="K228" s="84" t="b">
        <v>0</v>
      </c>
      <c r="L228" s="84" t="b">
        <v>0</v>
      </c>
    </row>
    <row r="229" spans="1:12" ht="15">
      <c r="A229" s="84" t="s">
        <v>262</v>
      </c>
      <c r="B229" s="84" t="s">
        <v>261</v>
      </c>
      <c r="C229" s="84">
        <v>2</v>
      </c>
      <c r="D229" s="123">
        <v>0.0025224321795811887</v>
      </c>
      <c r="E229" s="123">
        <v>1.785653331846509</v>
      </c>
      <c r="F229" s="84" t="s">
        <v>1769</v>
      </c>
      <c r="G229" s="84" t="b">
        <v>0</v>
      </c>
      <c r="H229" s="84" t="b">
        <v>0</v>
      </c>
      <c r="I229" s="84" t="b">
        <v>0</v>
      </c>
      <c r="J229" s="84" t="b">
        <v>0</v>
      </c>
      <c r="K229" s="84" t="b">
        <v>0</v>
      </c>
      <c r="L229" s="84" t="b">
        <v>0</v>
      </c>
    </row>
    <row r="230" spans="1:12" ht="15">
      <c r="A230" s="84" t="s">
        <v>261</v>
      </c>
      <c r="B230" s="84" t="s">
        <v>1648</v>
      </c>
      <c r="C230" s="84">
        <v>2</v>
      </c>
      <c r="D230" s="123">
        <v>0.0025224321795811887</v>
      </c>
      <c r="E230" s="123">
        <v>1.504826722270815</v>
      </c>
      <c r="F230" s="84" t="s">
        <v>1769</v>
      </c>
      <c r="G230" s="84" t="b">
        <v>0</v>
      </c>
      <c r="H230" s="84" t="b">
        <v>0</v>
      </c>
      <c r="I230" s="84" t="b">
        <v>0</v>
      </c>
      <c r="J230" s="84" t="b">
        <v>1</v>
      </c>
      <c r="K230" s="84" t="b">
        <v>0</v>
      </c>
      <c r="L230" s="84" t="b">
        <v>0</v>
      </c>
    </row>
    <row r="231" spans="1:12" ht="15">
      <c r="A231" s="84" t="s">
        <v>1648</v>
      </c>
      <c r="B231" s="84" t="s">
        <v>1720</v>
      </c>
      <c r="C231" s="84">
        <v>2</v>
      </c>
      <c r="D231" s="123">
        <v>0.0025224321795811887</v>
      </c>
      <c r="E231" s="123">
        <v>2.526016021340753</v>
      </c>
      <c r="F231" s="84" t="s">
        <v>1769</v>
      </c>
      <c r="G231" s="84" t="b">
        <v>1</v>
      </c>
      <c r="H231" s="84" t="b">
        <v>0</v>
      </c>
      <c r="I231" s="84" t="b">
        <v>0</v>
      </c>
      <c r="J231" s="84" t="b">
        <v>0</v>
      </c>
      <c r="K231" s="84" t="b">
        <v>0</v>
      </c>
      <c r="L231" s="84" t="b">
        <v>0</v>
      </c>
    </row>
    <row r="232" spans="1:12" ht="15">
      <c r="A232" s="84" t="s">
        <v>1720</v>
      </c>
      <c r="B232" s="84" t="s">
        <v>1721</v>
      </c>
      <c r="C232" s="84">
        <v>2</v>
      </c>
      <c r="D232" s="123">
        <v>0.0025224321795811887</v>
      </c>
      <c r="E232" s="123">
        <v>2.8270460170047342</v>
      </c>
      <c r="F232" s="84" t="s">
        <v>1769</v>
      </c>
      <c r="G232" s="84" t="b">
        <v>0</v>
      </c>
      <c r="H232" s="84" t="b">
        <v>0</v>
      </c>
      <c r="I232" s="84" t="b">
        <v>0</v>
      </c>
      <c r="J232" s="84" t="b">
        <v>0</v>
      </c>
      <c r="K232" s="84" t="b">
        <v>0</v>
      </c>
      <c r="L232" s="84" t="b">
        <v>0</v>
      </c>
    </row>
    <row r="233" spans="1:12" ht="15">
      <c r="A233" s="84" t="s">
        <v>1671</v>
      </c>
      <c r="B233" s="84" t="s">
        <v>1722</v>
      </c>
      <c r="C233" s="84">
        <v>2</v>
      </c>
      <c r="D233" s="123">
        <v>0.0025224321795811887</v>
      </c>
      <c r="E233" s="123">
        <v>2.650954757949053</v>
      </c>
      <c r="F233" s="84" t="s">
        <v>1769</v>
      </c>
      <c r="G233" s="84" t="b">
        <v>0</v>
      </c>
      <c r="H233" s="84" t="b">
        <v>0</v>
      </c>
      <c r="I233" s="84" t="b">
        <v>0</v>
      </c>
      <c r="J233" s="84" t="b">
        <v>0</v>
      </c>
      <c r="K233" s="84" t="b">
        <v>0</v>
      </c>
      <c r="L233" s="84" t="b">
        <v>0</v>
      </c>
    </row>
    <row r="234" spans="1:12" ht="15">
      <c r="A234" s="84" t="s">
        <v>1722</v>
      </c>
      <c r="B234" s="84" t="s">
        <v>260</v>
      </c>
      <c r="C234" s="84">
        <v>2</v>
      </c>
      <c r="D234" s="123">
        <v>0.0025224321795811887</v>
      </c>
      <c r="E234" s="123">
        <v>2.650954757949053</v>
      </c>
      <c r="F234" s="84" t="s">
        <v>1769</v>
      </c>
      <c r="G234" s="84" t="b">
        <v>0</v>
      </c>
      <c r="H234" s="84" t="b">
        <v>0</v>
      </c>
      <c r="I234" s="84" t="b">
        <v>0</v>
      </c>
      <c r="J234" s="84" t="b">
        <v>0</v>
      </c>
      <c r="K234" s="84" t="b">
        <v>0</v>
      </c>
      <c r="L234" s="84" t="b">
        <v>0</v>
      </c>
    </row>
    <row r="235" spans="1:12" ht="15">
      <c r="A235" s="84" t="s">
        <v>260</v>
      </c>
      <c r="B235" s="84" t="s">
        <v>1723</v>
      </c>
      <c r="C235" s="84">
        <v>2</v>
      </c>
      <c r="D235" s="123">
        <v>0.0025224321795811887</v>
      </c>
      <c r="E235" s="123">
        <v>2.8270460170047342</v>
      </c>
      <c r="F235" s="84" t="s">
        <v>1769</v>
      </c>
      <c r="G235" s="84" t="b">
        <v>0</v>
      </c>
      <c r="H235" s="84" t="b">
        <v>0</v>
      </c>
      <c r="I235" s="84" t="b">
        <v>0</v>
      </c>
      <c r="J235" s="84" t="b">
        <v>0</v>
      </c>
      <c r="K235" s="84" t="b">
        <v>0</v>
      </c>
      <c r="L235" s="84" t="b">
        <v>0</v>
      </c>
    </row>
    <row r="236" spans="1:12" ht="15">
      <c r="A236" s="84" t="s">
        <v>1723</v>
      </c>
      <c r="B236" s="84" t="s">
        <v>1724</v>
      </c>
      <c r="C236" s="84">
        <v>2</v>
      </c>
      <c r="D236" s="123">
        <v>0.0025224321795811887</v>
      </c>
      <c r="E236" s="123">
        <v>2.8270460170047342</v>
      </c>
      <c r="F236" s="84" t="s">
        <v>1769</v>
      </c>
      <c r="G236" s="84" t="b">
        <v>0</v>
      </c>
      <c r="H236" s="84" t="b">
        <v>0</v>
      </c>
      <c r="I236" s="84" t="b">
        <v>0</v>
      </c>
      <c r="J236" s="84" t="b">
        <v>0</v>
      </c>
      <c r="K236" s="84" t="b">
        <v>0</v>
      </c>
      <c r="L236" s="84" t="b">
        <v>0</v>
      </c>
    </row>
    <row r="237" spans="1:12" ht="15">
      <c r="A237" s="84" t="s">
        <v>1724</v>
      </c>
      <c r="B237" s="84" t="s">
        <v>391</v>
      </c>
      <c r="C237" s="84">
        <v>2</v>
      </c>
      <c r="D237" s="123">
        <v>0.0025224321795811887</v>
      </c>
      <c r="E237" s="123">
        <v>0.9405552918322523</v>
      </c>
      <c r="F237" s="84" t="s">
        <v>1769</v>
      </c>
      <c r="G237" s="84" t="b">
        <v>0</v>
      </c>
      <c r="H237" s="84" t="b">
        <v>0</v>
      </c>
      <c r="I237" s="84" t="b">
        <v>0</v>
      </c>
      <c r="J237" s="84" t="b">
        <v>0</v>
      </c>
      <c r="K237" s="84" t="b">
        <v>0</v>
      </c>
      <c r="L237" s="84" t="b">
        <v>0</v>
      </c>
    </row>
    <row r="238" spans="1:12" ht="15">
      <c r="A238" s="84" t="s">
        <v>1337</v>
      </c>
      <c r="B238" s="84" t="s">
        <v>1725</v>
      </c>
      <c r="C238" s="84">
        <v>2</v>
      </c>
      <c r="D238" s="123">
        <v>0.0025224321795811887</v>
      </c>
      <c r="E238" s="123">
        <v>2.1738335032293903</v>
      </c>
      <c r="F238" s="84" t="s">
        <v>1769</v>
      </c>
      <c r="G238" s="84" t="b">
        <v>0</v>
      </c>
      <c r="H238" s="84" t="b">
        <v>0</v>
      </c>
      <c r="I238" s="84" t="b">
        <v>0</v>
      </c>
      <c r="J238" s="84" t="b">
        <v>1</v>
      </c>
      <c r="K238" s="84" t="b">
        <v>0</v>
      </c>
      <c r="L238" s="84" t="b">
        <v>0</v>
      </c>
    </row>
    <row r="239" spans="1:12" ht="15">
      <c r="A239" s="84" t="s">
        <v>1725</v>
      </c>
      <c r="B239" s="84" t="s">
        <v>1726</v>
      </c>
      <c r="C239" s="84">
        <v>2</v>
      </c>
      <c r="D239" s="123">
        <v>0.0025224321795811887</v>
      </c>
      <c r="E239" s="123">
        <v>2.8270460170047342</v>
      </c>
      <c r="F239" s="84" t="s">
        <v>1769</v>
      </c>
      <c r="G239" s="84" t="b">
        <v>1</v>
      </c>
      <c r="H239" s="84" t="b">
        <v>0</v>
      </c>
      <c r="I239" s="84" t="b">
        <v>0</v>
      </c>
      <c r="J239" s="84" t="b">
        <v>0</v>
      </c>
      <c r="K239" s="84" t="b">
        <v>0</v>
      </c>
      <c r="L239" s="84" t="b">
        <v>0</v>
      </c>
    </row>
    <row r="240" spans="1:12" ht="15">
      <c r="A240" s="84" t="s">
        <v>1726</v>
      </c>
      <c r="B240" s="84" t="s">
        <v>1727</v>
      </c>
      <c r="C240" s="84">
        <v>2</v>
      </c>
      <c r="D240" s="123">
        <v>0.0025224321795811887</v>
      </c>
      <c r="E240" s="123">
        <v>2.8270460170047342</v>
      </c>
      <c r="F240" s="84" t="s">
        <v>1769</v>
      </c>
      <c r="G240" s="84" t="b">
        <v>0</v>
      </c>
      <c r="H240" s="84" t="b">
        <v>0</v>
      </c>
      <c r="I240" s="84" t="b">
        <v>0</v>
      </c>
      <c r="J240" s="84" t="b">
        <v>0</v>
      </c>
      <c r="K240" s="84" t="b">
        <v>0</v>
      </c>
      <c r="L240" s="84" t="b">
        <v>0</v>
      </c>
    </row>
    <row r="241" spans="1:12" ht="15">
      <c r="A241" s="84" t="s">
        <v>1727</v>
      </c>
      <c r="B241" s="84" t="s">
        <v>246</v>
      </c>
      <c r="C241" s="84">
        <v>2</v>
      </c>
      <c r="D241" s="123">
        <v>0.0025224321795811887</v>
      </c>
      <c r="E241" s="123">
        <v>2.2249860256767717</v>
      </c>
      <c r="F241" s="84" t="s">
        <v>1769</v>
      </c>
      <c r="G241" s="84" t="b">
        <v>0</v>
      </c>
      <c r="H241" s="84" t="b">
        <v>0</v>
      </c>
      <c r="I241" s="84" t="b">
        <v>0</v>
      </c>
      <c r="J241" s="84" t="b">
        <v>0</v>
      </c>
      <c r="K241" s="84" t="b">
        <v>0</v>
      </c>
      <c r="L241" s="84" t="b">
        <v>0</v>
      </c>
    </row>
    <row r="242" spans="1:12" ht="15">
      <c r="A242" s="84" t="s">
        <v>246</v>
      </c>
      <c r="B242" s="84" t="s">
        <v>1728</v>
      </c>
      <c r="C242" s="84">
        <v>2</v>
      </c>
      <c r="D242" s="123">
        <v>0.0025224321795811887</v>
      </c>
      <c r="E242" s="123">
        <v>2.2249860256767717</v>
      </c>
      <c r="F242" s="84" t="s">
        <v>1769</v>
      </c>
      <c r="G242" s="84" t="b">
        <v>0</v>
      </c>
      <c r="H242" s="84" t="b">
        <v>0</v>
      </c>
      <c r="I242" s="84" t="b">
        <v>0</v>
      </c>
      <c r="J242" s="84" t="b">
        <v>0</v>
      </c>
      <c r="K242" s="84" t="b">
        <v>0</v>
      </c>
      <c r="L242" s="84" t="b">
        <v>0</v>
      </c>
    </row>
    <row r="243" spans="1:12" ht="15">
      <c r="A243" s="84" t="s">
        <v>1728</v>
      </c>
      <c r="B243" s="84" t="s">
        <v>1616</v>
      </c>
      <c r="C243" s="84">
        <v>2</v>
      </c>
      <c r="D243" s="123">
        <v>0.0025224321795811887</v>
      </c>
      <c r="E243" s="123">
        <v>2.3499247622850716</v>
      </c>
      <c r="F243" s="84" t="s">
        <v>1769</v>
      </c>
      <c r="G243" s="84" t="b">
        <v>0</v>
      </c>
      <c r="H243" s="84" t="b">
        <v>0</v>
      </c>
      <c r="I243" s="84" t="b">
        <v>0</v>
      </c>
      <c r="J243" s="84" t="b">
        <v>0</v>
      </c>
      <c r="K243" s="84" t="b">
        <v>0</v>
      </c>
      <c r="L243" s="84" t="b">
        <v>0</v>
      </c>
    </row>
    <row r="244" spans="1:12" ht="15">
      <c r="A244" s="84" t="s">
        <v>1616</v>
      </c>
      <c r="B244" s="84" t="s">
        <v>1729</v>
      </c>
      <c r="C244" s="84">
        <v>2</v>
      </c>
      <c r="D244" s="123">
        <v>0.0025224321795811887</v>
      </c>
      <c r="E244" s="123">
        <v>2.3499247622850716</v>
      </c>
      <c r="F244" s="84" t="s">
        <v>1769</v>
      </c>
      <c r="G244" s="84" t="b">
        <v>0</v>
      </c>
      <c r="H244" s="84" t="b">
        <v>0</v>
      </c>
      <c r="I244" s="84" t="b">
        <v>0</v>
      </c>
      <c r="J244" s="84" t="b">
        <v>0</v>
      </c>
      <c r="K244" s="84" t="b">
        <v>0</v>
      </c>
      <c r="L244" s="84" t="b">
        <v>0</v>
      </c>
    </row>
    <row r="245" spans="1:12" ht="15">
      <c r="A245" s="84" t="s">
        <v>1729</v>
      </c>
      <c r="B245" s="84" t="s">
        <v>1608</v>
      </c>
      <c r="C245" s="84">
        <v>2</v>
      </c>
      <c r="D245" s="123">
        <v>0.0025224321795811887</v>
      </c>
      <c r="E245" s="123">
        <v>2.2249860256767717</v>
      </c>
      <c r="F245" s="84" t="s">
        <v>1769</v>
      </c>
      <c r="G245" s="84" t="b">
        <v>0</v>
      </c>
      <c r="H245" s="84" t="b">
        <v>0</v>
      </c>
      <c r="I245" s="84" t="b">
        <v>0</v>
      </c>
      <c r="J245" s="84" t="b">
        <v>0</v>
      </c>
      <c r="K245" s="84" t="b">
        <v>0</v>
      </c>
      <c r="L245" s="84" t="b">
        <v>0</v>
      </c>
    </row>
    <row r="246" spans="1:12" ht="15">
      <c r="A246" s="84" t="s">
        <v>256</v>
      </c>
      <c r="B246" s="84" t="s">
        <v>1617</v>
      </c>
      <c r="C246" s="84">
        <v>2</v>
      </c>
      <c r="D246" s="123">
        <v>0.0025224321795811887</v>
      </c>
      <c r="E246" s="123">
        <v>0.8585630684507991</v>
      </c>
      <c r="F246" s="84" t="s">
        <v>1769</v>
      </c>
      <c r="G246" s="84" t="b">
        <v>0</v>
      </c>
      <c r="H246" s="84" t="b">
        <v>0</v>
      </c>
      <c r="I246" s="84" t="b">
        <v>0</v>
      </c>
      <c r="J246" s="84" t="b">
        <v>0</v>
      </c>
      <c r="K246" s="84" t="b">
        <v>0</v>
      </c>
      <c r="L246" s="84" t="b">
        <v>0</v>
      </c>
    </row>
    <row r="247" spans="1:12" ht="15">
      <c r="A247" s="84" t="s">
        <v>1617</v>
      </c>
      <c r="B247" s="84" t="s">
        <v>1321</v>
      </c>
      <c r="C247" s="84">
        <v>2</v>
      </c>
      <c r="D247" s="123">
        <v>0.0025224321795811887</v>
      </c>
      <c r="E247" s="123">
        <v>1.420505836570779</v>
      </c>
      <c r="F247" s="84" t="s">
        <v>1769</v>
      </c>
      <c r="G247" s="84" t="b">
        <v>0</v>
      </c>
      <c r="H247" s="84" t="b">
        <v>0</v>
      </c>
      <c r="I247" s="84" t="b">
        <v>0</v>
      </c>
      <c r="J247" s="84" t="b">
        <v>0</v>
      </c>
      <c r="K247" s="84" t="b">
        <v>0</v>
      </c>
      <c r="L247" s="84" t="b">
        <v>0</v>
      </c>
    </row>
    <row r="248" spans="1:12" ht="15">
      <c r="A248" s="84" t="s">
        <v>241</v>
      </c>
      <c r="B248" s="84" t="s">
        <v>1672</v>
      </c>
      <c r="C248" s="84">
        <v>2</v>
      </c>
      <c r="D248" s="123">
        <v>0.0025224321795811887</v>
      </c>
      <c r="E248" s="123">
        <v>1.7663481766511224</v>
      </c>
      <c r="F248" s="84" t="s">
        <v>1769</v>
      </c>
      <c r="G248" s="84" t="b">
        <v>0</v>
      </c>
      <c r="H248" s="84" t="b">
        <v>0</v>
      </c>
      <c r="I248" s="84" t="b">
        <v>0</v>
      </c>
      <c r="J248" s="84" t="b">
        <v>0</v>
      </c>
      <c r="K248" s="84" t="b">
        <v>0</v>
      </c>
      <c r="L248" s="84" t="b">
        <v>0</v>
      </c>
    </row>
    <row r="249" spans="1:12" ht="15">
      <c r="A249" s="84" t="s">
        <v>226</v>
      </c>
      <c r="B249" s="84" t="s">
        <v>1676</v>
      </c>
      <c r="C249" s="84">
        <v>2</v>
      </c>
      <c r="D249" s="123">
        <v>0.0025224321795811887</v>
      </c>
      <c r="E249" s="123">
        <v>1.8976270912904414</v>
      </c>
      <c r="F249" s="84" t="s">
        <v>1769</v>
      </c>
      <c r="G249" s="84" t="b">
        <v>0</v>
      </c>
      <c r="H249" s="84" t="b">
        <v>0</v>
      </c>
      <c r="I249" s="84" t="b">
        <v>0</v>
      </c>
      <c r="J249" s="84" t="b">
        <v>0</v>
      </c>
      <c r="K249" s="84" t="b">
        <v>0</v>
      </c>
      <c r="L249" s="84" t="b">
        <v>0</v>
      </c>
    </row>
    <row r="250" spans="1:12" ht="15">
      <c r="A250" s="84" t="s">
        <v>226</v>
      </c>
      <c r="B250" s="84" t="s">
        <v>1682</v>
      </c>
      <c r="C250" s="84">
        <v>2</v>
      </c>
      <c r="D250" s="123">
        <v>0.0025224321795811887</v>
      </c>
      <c r="E250" s="123">
        <v>1.8976270912904414</v>
      </c>
      <c r="F250" s="84" t="s">
        <v>1769</v>
      </c>
      <c r="G250" s="84" t="b">
        <v>0</v>
      </c>
      <c r="H250" s="84" t="b">
        <v>0</v>
      </c>
      <c r="I250" s="84" t="b">
        <v>0</v>
      </c>
      <c r="J250" s="84" t="b">
        <v>0</v>
      </c>
      <c r="K250" s="84" t="b">
        <v>0</v>
      </c>
      <c r="L250" s="84" t="b">
        <v>0</v>
      </c>
    </row>
    <row r="251" spans="1:12" ht="15">
      <c r="A251" s="84" t="s">
        <v>226</v>
      </c>
      <c r="B251" s="84" t="s">
        <v>1685</v>
      </c>
      <c r="C251" s="84">
        <v>2</v>
      </c>
      <c r="D251" s="123">
        <v>0.0025224321795811887</v>
      </c>
      <c r="E251" s="123">
        <v>1.8976270912904414</v>
      </c>
      <c r="F251" s="84" t="s">
        <v>1769</v>
      </c>
      <c r="G251" s="84" t="b">
        <v>0</v>
      </c>
      <c r="H251" s="84" t="b">
        <v>0</v>
      </c>
      <c r="I251" s="84" t="b">
        <v>0</v>
      </c>
      <c r="J251" s="84" t="b">
        <v>0</v>
      </c>
      <c r="K251" s="84" t="b">
        <v>0</v>
      </c>
      <c r="L251" s="84" t="b">
        <v>0</v>
      </c>
    </row>
    <row r="252" spans="1:12" ht="15">
      <c r="A252" s="84" t="s">
        <v>391</v>
      </c>
      <c r="B252" s="84" t="s">
        <v>1730</v>
      </c>
      <c r="C252" s="84">
        <v>2</v>
      </c>
      <c r="D252" s="123">
        <v>0.0025224321795811887</v>
      </c>
      <c r="E252" s="123">
        <v>1.1068867135987772</v>
      </c>
      <c r="F252" s="84" t="s">
        <v>1769</v>
      </c>
      <c r="G252" s="84" t="b">
        <v>0</v>
      </c>
      <c r="H252" s="84" t="b">
        <v>0</v>
      </c>
      <c r="I252" s="84" t="b">
        <v>0</v>
      </c>
      <c r="J252" s="84" t="b">
        <v>0</v>
      </c>
      <c r="K252" s="84" t="b">
        <v>1</v>
      </c>
      <c r="L252" s="84" t="b">
        <v>0</v>
      </c>
    </row>
    <row r="253" spans="1:12" ht="15">
      <c r="A253" s="84" t="s">
        <v>1730</v>
      </c>
      <c r="B253" s="84" t="s">
        <v>1731</v>
      </c>
      <c r="C253" s="84">
        <v>2</v>
      </c>
      <c r="D253" s="123">
        <v>0.0025224321795811887</v>
      </c>
      <c r="E253" s="123">
        <v>2.8270460170047342</v>
      </c>
      <c r="F253" s="84" t="s">
        <v>1769</v>
      </c>
      <c r="G253" s="84" t="b">
        <v>0</v>
      </c>
      <c r="H253" s="84" t="b">
        <v>1</v>
      </c>
      <c r="I253" s="84" t="b">
        <v>0</v>
      </c>
      <c r="J253" s="84" t="b">
        <v>0</v>
      </c>
      <c r="K253" s="84" t="b">
        <v>0</v>
      </c>
      <c r="L253" s="84" t="b">
        <v>0</v>
      </c>
    </row>
    <row r="254" spans="1:12" ht="15">
      <c r="A254" s="84" t="s">
        <v>1731</v>
      </c>
      <c r="B254" s="84" t="s">
        <v>1732</v>
      </c>
      <c r="C254" s="84">
        <v>2</v>
      </c>
      <c r="D254" s="123">
        <v>0.0025224321795811887</v>
      </c>
      <c r="E254" s="123">
        <v>2.8270460170047342</v>
      </c>
      <c r="F254" s="84" t="s">
        <v>1769</v>
      </c>
      <c r="G254" s="84" t="b">
        <v>0</v>
      </c>
      <c r="H254" s="84" t="b">
        <v>0</v>
      </c>
      <c r="I254" s="84" t="b">
        <v>0</v>
      </c>
      <c r="J254" s="84" t="b">
        <v>0</v>
      </c>
      <c r="K254" s="84" t="b">
        <v>0</v>
      </c>
      <c r="L254" s="84" t="b">
        <v>0</v>
      </c>
    </row>
    <row r="255" spans="1:12" ht="15">
      <c r="A255" s="84" t="s">
        <v>1732</v>
      </c>
      <c r="B255" s="84" t="s">
        <v>1733</v>
      </c>
      <c r="C255" s="84">
        <v>2</v>
      </c>
      <c r="D255" s="123">
        <v>0.0025224321795811887</v>
      </c>
      <c r="E255" s="123">
        <v>2.8270460170047342</v>
      </c>
      <c r="F255" s="84" t="s">
        <v>1769</v>
      </c>
      <c r="G255" s="84" t="b">
        <v>0</v>
      </c>
      <c r="H255" s="84" t="b">
        <v>0</v>
      </c>
      <c r="I255" s="84" t="b">
        <v>0</v>
      </c>
      <c r="J255" s="84" t="b">
        <v>0</v>
      </c>
      <c r="K255" s="84" t="b">
        <v>0</v>
      </c>
      <c r="L255" s="84" t="b">
        <v>0</v>
      </c>
    </row>
    <row r="256" spans="1:12" ht="15">
      <c r="A256" s="84" t="s">
        <v>1733</v>
      </c>
      <c r="B256" s="84" t="s">
        <v>1734</v>
      </c>
      <c r="C256" s="84">
        <v>2</v>
      </c>
      <c r="D256" s="123">
        <v>0.0025224321795811887</v>
      </c>
      <c r="E256" s="123">
        <v>2.8270460170047342</v>
      </c>
      <c r="F256" s="84" t="s">
        <v>1769</v>
      </c>
      <c r="G256" s="84" t="b">
        <v>0</v>
      </c>
      <c r="H256" s="84" t="b">
        <v>0</v>
      </c>
      <c r="I256" s="84" t="b">
        <v>0</v>
      </c>
      <c r="J256" s="84" t="b">
        <v>0</v>
      </c>
      <c r="K256" s="84" t="b">
        <v>0</v>
      </c>
      <c r="L256" s="84" t="b">
        <v>0</v>
      </c>
    </row>
    <row r="257" spans="1:12" ht="15">
      <c r="A257" s="84" t="s">
        <v>1734</v>
      </c>
      <c r="B257" s="84" t="s">
        <v>1735</v>
      </c>
      <c r="C257" s="84">
        <v>2</v>
      </c>
      <c r="D257" s="123">
        <v>0.0025224321795811887</v>
      </c>
      <c r="E257" s="123">
        <v>2.8270460170047342</v>
      </c>
      <c r="F257" s="84" t="s">
        <v>1769</v>
      </c>
      <c r="G257" s="84" t="b">
        <v>0</v>
      </c>
      <c r="H257" s="84" t="b">
        <v>0</v>
      </c>
      <c r="I257" s="84" t="b">
        <v>0</v>
      </c>
      <c r="J257" s="84" t="b">
        <v>0</v>
      </c>
      <c r="K257" s="84" t="b">
        <v>0</v>
      </c>
      <c r="L257" s="84" t="b">
        <v>0</v>
      </c>
    </row>
    <row r="258" spans="1:12" ht="15">
      <c r="A258" s="84" t="s">
        <v>1735</v>
      </c>
      <c r="B258" s="84" t="s">
        <v>1321</v>
      </c>
      <c r="C258" s="84">
        <v>2</v>
      </c>
      <c r="D258" s="123">
        <v>0.0025224321795811887</v>
      </c>
      <c r="E258" s="123">
        <v>1.8976270912904414</v>
      </c>
      <c r="F258" s="84" t="s">
        <v>1769</v>
      </c>
      <c r="G258" s="84" t="b">
        <v>0</v>
      </c>
      <c r="H258" s="84" t="b">
        <v>0</v>
      </c>
      <c r="I258" s="84" t="b">
        <v>0</v>
      </c>
      <c r="J258" s="84" t="b">
        <v>0</v>
      </c>
      <c r="K258" s="84" t="b">
        <v>0</v>
      </c>
      <c r="L258" s="84" t="b">
        <v>0</v>
      </c>
    </row>
    <row r="259" spans="1:12" ht="15">
      <c r="A259" s="84" t="s">
        <v>1337</v>
      </c>
      <c r="B259" s="84" t="s">
        <v>1736</v>
      </c>
      <c r="C259" s="84">
        <v>2</v>
      </c>
      <c r="D259" s="123">
        <v>0.0025224321795811887</v>
      </c>
      <c r="E259" s="123">
        <v>2.1738335032293903</v>
      </c>
      <c r="F259" s="84" t="s">
        <v>1769</v>
      </c>
      <c r="G259" s="84" t="b">
        <v>0</v>
      </c>
      <c r="H259" s="84" t="b">
        <v>0</v>
      </c>
      <c r="I259" s="84" t="b">
        <v>0</v>
      </c>
      <c r="J259" s="84" t="b">
        <v>0</v>
      </c>
      <c r="K259" s="84" t="b">
        <v>0</v>
      </c>
      <c r="L259" s="84" t="b">
        <v>0</v>
      </c>
    </row>
    <row r="260" spans="1:12" ht="15">
      <c r="A260" s="84" t="s">
        <v>1736</v>
      </c>
      <c r="B260" s="84" t="s">
        <v>1737</v>
      </c>
      <c r="C260" s="84">
        <v>2</v>
      </c>
      <c r="D260" s="123">
        <v>0.0025224321795811887</v>
      </c>
      <c r="E260" s="123">
        <v>2.8270460170047342</v>
      </c>
      <c r="F260" s="84" t="s">
        <v>1769</v>
      </c>
      <c r="G260" s="84" t="b">
        <v>0</v>
      </c>
      <c r="H260" s="84" t="b">
        <v>0</v>
      </c>
      <c r="I260" s="84" t="b">
        <v>0</v>
      </c>
      <c r="J260" s="84" t="b">
        <v>0</v>
      </c>
      <c r="K260" s="84" t="b">
        <v>0</v>
      </c>
      <c r="L260" s="84" t="b">
        <v>0</v>
      </c>
    </row>
    <row r="261" spans="1:12" ht="15">
      <c r="A261" s="84" t="s">
        <v>1737</v>
      </c>
      <c r="B261" s="84" t="s">
        <v>1738</v>
      </c>
      <c r="C261" s="84">
        <v>2</v>
      </c>
      <c r="D261" s="123">
        <v>0.0025224321795811887</v>
      </c>
      <c r="E261" s="123">
        <v>2.8270460170047342</v>
      </c>
      <c r="F261" s="84" t="s">
        <v>1769</v>
      </c>
      <c r="G261" s="84" t="b">
        <v>0</v>
      </c>
      <c r="H261" s="84" t="b">
        <v>0</v>
      </c>
      <c r="I261" s="84" t="b">
        <v>0</v>
      </c>
      <c r="J261" s="84" t="b">
        <v>0</v>
      </c>
      <c r="K261" s="84" t="b">
        <v>0</v>
      </c>
      <c r="L261" s="84" t="b">
        <v>0</v>
      </c>
    </row>
    <row r="262" spans="1:12" ht="15">
      <c r="A262" s="84" t="s">
        <v>391</v>
      </c>
      <c r="B262" s="84" t="s">
        <v>1739</v>
      </c>
      <c r="C262" s="84">
        <v>2</v>
      </c>
      <c r="D262" s="123">
        <v>0.0025224321795811887</v>
      </c>
      <c r="E262" s="123">
        <v>1.1068867135987772</v>
      </c>
      <c r="F262" s="84" t="s">
        <v>1769</v>
      </c>
      <c r="G262" s="84" t="b">
        <v>0</v>
      </c>
      <c r="H262" s="84" t="b">
        <v>0</v>
      </c>
      <c r="I262" s="84" t="b">
        <v>0</v>
      </c>
      <c r="J262" s="84" t="b">
        <v>0</v>
      </c>
      <c r="K262" s="84" t="b">
        <v>0</v>
      </c>
      <c r="L262" s="84" t="b">
        <v>0</v>
      </c>
    </row>
    <row r="263" spans="1:12" ht="15">
      <c r="A263" s="84" t="s">
        <v>1739</v>
      </c>
      <c r="B263" s="84" t="s">
        <v>1740</v>
      </c>
      <c r="C263" s="84">
        <v>2</v>
      </c>
      <c r="D263" s="123">
        <v>0.0025224321795811887</v>
      </c>
      <c r="E263" s="123">
        <v>2.8270460170047342</v>
      </c>
      <c r="F263" s="84" t="s">
        <v>1769</v>
      </c>
      <c r="G263" s="84" t="b">
        <v>0</v>
      </c>
      <c r="H263" s="84" t="b">
        <v>0</v>
      </c>
      <c r="I263" s="84" t="b">
        <v>0</v>
      </c>
      <c r="J263" s="84" t="b">
        <v>0</v>
      </c>
      <c r="K263" s="84" t="b">
        <v>0</v>
      </c>
      <c r="L263" s="84" t="b">
        <v>0</v>
      </c>
    </row>
    <row r="264" spans="1:12" ht="15">
      <c r="A264" s="84" t="s">
        <v>1740</v>
      </c>
      <c r="B264" s="84" t="s">
        <v>1741</v>
      </c>
      <c r="C264" s="84">
        <v>2</v>
      </c>
      <c r="D264" s="123">
        <v>0.0025224321795811887</v>
      </c>
      <c r="E264" s="123">
        <v>2.8270460170047342</v>
      </c>
      <c r="F264" s="84" t="s">
        <v>1769</v>
      </c>
      <c r="G264" s="84" t="b">
        <v>0</v>
      </c>
      <c r="H264" s="84" t="b">
        <v>0</v>
      </c>
      <c r="I264" s="84" t="b">
        <v>0</v>
      </c>
      <c r="J264" s="84" t="b">
        <v>0</v>
      </c>
      <c r="K264" s="84" t="b">
        <v>0</v>
      </c>
      <c r="L264" s="84" t="b">
        <v>0</v>
      </c>
    </row>
    <row r="265" spans="1:12" ht="15">
      <c r="A265" s="84" t="s">
        <v>1741</v>
      </c>
      <c r="B265" s="84" t="s">
        <v>1624</v>
      </c>
      <c r="C265" s="84">
        <v>2</v>
      </c>
      <c r="D265" s="123">
        <v>0.0025224321795811887</v>
      </c>
      <c r="E265" s="123">
        <v>2.3499247622850716</v>
      </c>
      <c r="F265" s="84" t="s">
        <v>1769</v>
      </c>
      <c r="G265" s="84" t="b">
        <v>0</v>
      </c>
      <c r="H265" s="84" t="b">
        <v>0</v>
      </c>
      <c r="I265" s="84" t="b">
        <v>0</v>
      </c>
      <c r="J265" s="84" t="b">
        <v>0</v>
      </c>
      <c r="K265" s="84" t="b">
        <v>0</v>
      </c>
      <c r="L265" s="84" t="b">
        <v>0</v>
      </c>
    </row>
    <row r="266" spans="1:12" ht="15">
      <c r="A266" s="84" t="s">
        <v>1624</v>
      </c>
      <c r="B266" s="84" t="s">
        <v>1742</v>
      </c>
      <c r="C266" s="84">
        <v>2</v>
      </c>
      <c r="D266" s="123">
        <v>0.0025224321795811887</v>
      </c>
      <c r="E266" s="123">
        <v>2.3499247622850716</v>
      </c>
      <c r="F266" s="84" t="s">
        <v>1769</v>
      </c>
      <c r="G266" s="84" t="b">
        <v>0</v>
      </c>
      <c r="H266" s="84" t="b">
        <v>0</v>
      </c>
      <c r="I266" s="84" t="b">
        <v>0</v>
      </c>
      <c r="J266" s="84" t="b">
        <v>0</v>
      </c>
      <c r="K266" s="84" t="b">
        <v>0</v>
      </c>
      <c r="L266" s="84" t="b">
        <v>0</v>
      </c>
    </row>
    <row r="267" spans="1:12" ht="15">
      <c r="A267" s="84" t="s">
        <v>1743</v>
      </c>
      <c r="B267" s="84" t="s">
        <v>240</v>
      </c>
      <c r="C267" s="84">
        <v>2</v>
      </c>
      <c r="D267" s="123">
        <v>0.0025224321795811887</v>
      </c>
      <c r="E267" s="123">
        <v>2.8270460170047342</v>
      </c>
      <c r="F267" s="84" t="s">
        <v>1769</v>
      </c>
      <c r="G267" s="84" t="b">
        <v>0</v>
      </c>
      <c r="H267" s="84" t="b">
        <v>0</v>
      </c>
      <c r="I267" s="84" t="b">
        <v>0</v>
      </c>
      <c r="J267" s="84" t="b">
        <v>0</v>
      </c>
      <c r="K267" s="84" t="b">
        <v>0</v>
      </c>
      <c r="L267" s="84" t="b">
        <v>0</v>
      </c>
    </row>
    <row r="268" spans="1:12" ht="15">
      <c r="A268" s="84" t="s">
        <v>240</v>
      </c>
      <c r="B268" s="84" t="s">
        <v>1364</v>
      </c>
      <c r="C268" s="84">
        <v>2</v>
      </c>
      <c r="D268" s="123">
        <v>0.0025224321795811887</v>
      </c>
      <c r="E268" s="123">
        <v>0.9697135205734658</v>
      </c>
      <c r="F268" s="84" t="s">
        <v>1769</v>
      </c>
      <c r="G268" s="84" t="b">
        <v>0</v>
      </c>
      <c r="H268" s="84" t="b">
        <v>0</v>
      </c>
      <c r="I268" s="84" t="b">
        <v>0</v>
      </c>
      <c r="J268" s="84" t="b">
        <v>0</v>
      </c>
      <c r="K268" s="84" t="b">
        <v>0</v>
      </c>
      <c r="L268" s="84" t="b">
        <v>0</v>
      </c>
    </row>
    <row r="269" spans="1:12" ht="15">
      <c r="A269" s="84" t="s">
        <v>1364</v>
      </c>
      <c r="B269" s="84" t="s">
        <v>1328</v>
      </c>
      <c r="C269" s="84">
        <v>2</v>
      </c>
      <c r="D269" s="123">
        <v>0.0025224321795811887</v>
      </c>
      <c r="E269" s="123">
        <v>1.0488947666210906</v>
      </c>
      <c r="F269" s="84" t="s">
        <v>1769</v>
      </c>
      <c r="G269" s="84" t="b">
        <v>0</v>
      </c>
      <c r="H269" s="84" t="b">
        <v>0</v>
      </c>
      <c r="I269" s="84" t="b">
        <v>0</v>
      </c>
      <c r="J269" s="84" t="b">
        <v>0</v>
      </c>
      <c r="K269" s="84" t="b">
        <v>0</v>
      </c>
      <c r="L269" s="84" t="b">
        <v>0</v>
      </c>
    </row>
    <row r="270" spans="1:12" ht="15">
      <c r="A270" s="84" t="s">
        <v>1328</v>
      </c>
      <c r="B270" s="84" t="s">
        <v>391</v>
      </c>
      <c r="C270" s="84">
        <v>2</v>
      </c>
      <c r="D270" s="123">
        <v>0.0025224321795811887</v>
      </c>
      <c r="E270" s="123">
        <v>0.2415852874962335</v>
      </c>
      <c r="F270" s="84" t="s">
        <v>1769</v>
      </c>
      <c r="G270" s="84" t="b">
        <v>0</v>
      </c>
      <c r="H270" s="84" t="b">
        <v>0</v>
      </c>
      <c r="I270" s="84" t="b">
        <v>0</v>
      </c>
      <c r="J270" s="84" t="b">
        <v>0</v>
      </c>
      <c r="K270" s="84" t="b">
        <v>0</v>
      </c>
      <c r="L270" s="84" t="b">
        <v>0</v>
      </c>
    </row>
    <row r="271" spans="1:12" ht="15">
      <c r="A271" s="84" t="s">
        <v>1319</v>
      </c>
      <c r="B271" s="84" t="s">
        <v>1376</v>
      </c>
      <c r="C271" s="84">
        <v>2</v>
      </c>
      <c r="D271" s="123">
        <v>0.0025224321795811887</v>
      </c>
      <c r="E271" s="123">
        <v>1.2829779726544586</v>
      </c>
      <c r="F271" s="84" t="s">
        <v>1769</v>
      </c>
      <c r="G271" s="84" t="b">
        <v>0</v>
      </c>
      <c r="H271" s="84" t="b">
        <v>0</v>
      </c>
      <c r="I271" s="84" t="b">
        <v>0</v>
      </c>
      <c r="J271" s="84" t="b">
        <v>0</v>
      </c>
      <c r="K271" s="84" t="b">
        <v>0</v>
      </c>
      <c r="L271" s="84" t="b">
        <v>0</v>
      </c>
    </row>
    <row r="272" spans="1:12" ht="15">
      <c r="A272" s="84" t="s">
        <v>240</v>
      </c>
      <c r="B272" s="84" t="s">
        <v>239</v>
      </c>
      <c r="C272" s="84">
        <v>2</v>
      </c>
      <c r="D272" s="123">
        <v>0.0025224321795811887</v>
      </c>
      <c r="E272" s="123">
        <v>2.0488947666210904</v>
      </c>
      <c r="F272" s="84" t="s">
        <v>1769</v>
      </c>
      <c r="G272" s="84" t="b">
        <v>0</v>
      </c>
      <c r="H272" s="84" t="b">
        <v>0</v>
      </c>
      <c r="I272" s="84" t="b">
        <v>0</v>
      </c>
      <c r="J272" s="84" t="b">
        <v>0</v>
      </c>
      <c r="K272" s="84" t="b">
        <v>0</v>
      </c>
      <c r="L272" s="84" t="b">
        <v>0</v>
      </c>
    </row>
    <row r="273" spans="1:12" ht="15">
      <c r="A273" s="84" t="s">
        <v>248</v>
      </c>
      <c r="B273" s="84" t="s">
        <v>1694</v>
      </c>
      <c r="C273" s="84">
        <v>2</v>
      </c>
      <c r="D273" s="123">
        <v>0.0025224321795811887</v>
      </c>
      <c r="E273" s="123">
        <v>2.8270460170047342</v>
      </c>
      <c r="F273" s="84" t="s">
        <v>1769</v>
      </c>
      <c r="G273" s="84" t="b">
        <v>0</v>
      </c>
      <c r="H273" s="84" t="b">
        <v>0</v>
      </c>
      <c r="I273" s="84" t="b">
        <v>0</v>
      </c>
      <c r="J273" s="84" t="b">
        <v>1</v>
      </c>
      <c r="K273" s="84" t="b">
        <v>0</v>
      </c>
      <c r="L273" s="84" t="b">
        <v>0</v>
      </c>
    </row>
    <row r="274" spans="1:12" ht="15">
      <c r="A274" s="84" t="s">
        <v>1695</v>
      </c>
      <c r="B274" s="84" t="s">
        <v>1744</v>
      </c>
      <c r="C274" s="84">
        <v>2</v>
      </c>
      <c r="D274" s="123">
        <v>0.0025224321795811887</v>
      </c>
      <c r="E274" s="123">
        <v>2.650954757949053</v>
      </c>
      <c r="F274" s="84" t="s">
        <v>1769</v>
      </c>
      <c r="G274" s="84" t="b">
        <v>1</v>
      </c>
      <c r="H274" s="84" t="b">
        <v>0</v>
      </c>
      <c r="I274" s="84" t="b">
        <v>0</v>
      </c>
      <c r="J274" s="84" t="b">
        <v>0</v>
      </c>
      <c r="K274" s="84" t="b">
        <v>0</v>
      </c>
      <c r="L274" s="84" t="b">
        <v>0</v>
      </c>
    </row>
    <row r="275" spans="1:12" ht="15">
      <c r="A275" s="84" t="s">
        <v>1373</v>
      </c>
      <c r="B275" s="84" t="s">
        <v>1697</v>
      </c>
      <c r="C275" s="84">
        <v>2</v>
      </c>
      <c r="D275" s="123">
        <v>0.0025224321795811887</v>
      </c>
      <c r="E275" s="123">
        <v>1.7758934945573528</v>
      </c>
      <c r="F275" s="84" t="s">
        <v>1769</v>
      </c>
      <c r="G275" s="84" t="b">
        <v>0</v>
      </c>
      <c r="H275" s="84" t="b">
        <v>0</v>
      </c>
      <c r="I275" s="84" t="b">
        <v>0</v>
      </c>
      <c r="J275" s="84" t="b">
        <v>0</v>
      </c>
      <c r="K275" s="84" t="b">
        <v>0</v>
      </c>
      <c r="L275" s="84" t="b">
        <v>0</v>
      </c>
    </row>
    <row r="276" spans="1:12" ht="15">
      <c r="A276" s="84" t="s">
        <v>1645</v>
      </c>
      <c r="B276" s="84" t="s">
        <v>1745</v>
      </c>
      <c r="C276" s="84">
        <v>2</v>
      </c>
      <c r="D276" s="123">
        <v>0.0025224321795811887</v>
      </c>
      <c r="E276" s="123">
        <v>2.526016021340753</v>
      </c>
      <c r="F276" s="84" t="s">
        <v>1769</v>
      </c>
      <c r="G276" s="84" t="b">
        <v>1</v>
      </c>
      <c r="H276" s="84" t="b">
        <v>0</v>
      </c>
      <c r="I276" s="84" t="b">
        <v>0</v>
      </c>
      <c r="J276" s="84" t="b">
        <v>0</v>
      </c>
      <c r="K276" s="84" t="b">
        <v>0</v>
      </c>
      <c r="L276" s="84" t="b">
        <v>0</v>
      </c>
    </row>
    <row r="277" spans="1:12" ht="15">
      <c r="A277" s="84" t="s">
        <v>1745</v>
      </c>
      <c r="B277" s="84" t="s">
        <v>1612</v>
      </c>
      <c r="C277" s="84">
        <v>2</v>
      </c>
      <c r="D277" s="123">
        <v>0.0025224321795811887</v>
      </c>
      <c r="E277" s="123">
        <v>2.2829779726544586</v>
      </c>
      <c r="F277" s="84" t="s">
        <v>1769</v>
      </c>
      <c r="G277" s="84" t="b">
        <v>0</v>
      </c>
      <c r="H277" s="84" t="b">
        <v>0</v>
      </c>
      <c r="I277" s="84" t="b">
        <v>0</v>
      </c>
      <c r="J277" s="84" t="b">
        <v>0</v>
      </c>
      <c r="K277" s="84" t="b">
        <v>0</v>
      </c>
      <c r="L277" s="84" t="b">
        <v>0</v>
      </c>
    </row>
    <row r="278" spans="1:12" ht="15">
      <c r="A278" s="84" t="s">
        <v>1612</v>
      </c>
      <c r="B278" s="84" t="s">
        <v>1692</v>
      </c>
      <c r="C278" s="84">
        <v>2</v>
      </c>
      <c r="D278" s="123">
        <v>0.0025224321795811887</v>
      </c>
      <c r="E278" s="123">
        <v>2.106886713598777</v>
      </c>
      <c r="F278" s="84" t="s">
        <v>1769</v>
      </c>
      <c r="G278" s="84" t="b">
        <v>0</v>
      </c>
      <c r="H278" s="84" t="b">
        <v>0</v>
      </c>
      <c r="I278" s="84" t="b">
        <v>0</v>
      </c>
      <c r="J278" s="84" t="b">
        <v>0</v>
      </c>
      <c r="K278" s="84" t="b">
        <v>0</v>
      </c>
      <c r="L278" s="84" t="b">
        <v>0</v>
      </c>
    </row>
    <row r="279" spans="1:12" ht="15">
      <c r="A279" s="84" t="s">
        <v>1692</v>
      </c>
      <c r="B279" s="84" t="s">
        <v>256</v>
      </c>
      <c r="C279" s="84">
        <v>2</v>
      </c>
      <c r="D279" s="123">
        <v>0.0025224321795811887</v>
      </c>
      <c r="E279" s="123">
        <v>1.082753033882058</v>
      </c>
      <c r="F279" s="84" t="s">
        <v>1769</v>
      </c>
      <c r="G279" s="84" t="b">
        <v>0</v>
      </c>
      <c r="H279" s="84" t="b">
        <v>0</v>
      </c>
      <c r="I279" s="84" t="b">
        <v>0</v>
      </c>
      <c r="J279" s="84" t="b">
        <v>0</v>
      </c>
      <c r="K279" s="84" t="b">
        <v>0</v>
      </c>
      <c r="L279" s="84" t="b">
        <v>0</v>
      </c>
    </row>
    <row r="280" spans="1:12" ht="15">
      <c r="A280" s="84" t="s">
        <v>1746</v>
      </c>
      <c r="B280" s="84" t="s">
        <v>255</v>
      </c>
      <c r="C280" s="84">
        <v>2</v>
      </c>
      <c r="D280" s="123">
        <v>0.0025224321795811887</v>
      </c>
      <c r="E280" s="123">
        <v>1.827046017004734</v>
      </c>
      <c r="F280" s="84" t="s">
        <v>1769</v>
      </c>
      <c r="G280" s="84" t="b">
        <v>0</v>
      </c>
      <c r="H280" s="84" t="b">
        <v>0</v>
      </c>
      <c r="I280" s="84" t="b">
        <v>0</v>
      </c>
      <c r="J280" s="84" t="b">
        <v>0</v>
      </c>
      <c r="K280" s="84" t="b">
        <v>0</v>
      </c>
      <c r="L280" s="84" t="b">
        <v>0</v>
      </c>
    </row>
    <row r="281" spans="1:12" ht="15">
      <c r="A281" s="84" t="s">
        <v>243</v>
      </c>
      <c r="B281" s="84" t="s">
        <v>1616</v>
      </c>
      <c r="C281" s="84">
        <v>2</v>
      </c>
      <c r="D281" s="123">
        <v>0.0025224321795811887</v>
      </c>
      <c r="E281" s="123">
        <v>1.3499247622850719</v>
      </c>
      <c r="F281" s="84" t="s">
        <v>1769</v>
      </c>
      <c r="G281" s="84" t="b">
        <v>0</v>
      </c>
      <c r="H281" s="84" t="b">
        <v>0</v>
      </c>
      <c r="I281" s="84" t="b">
        <v>0</v>
      </c>
      <c r="J281" s="84" t="b">
        <v>0</v>
      </c>
      <c r="K281" s="84" t="b">
        <v>0</v>
      </c>
      <c r="L281" s="84" t="b">
        <v>0</v>
      </c>
    </row>
    <row r="282" spans="1:12" ht="15">
      <c r="A282" s="84" t="s">
        <v>249</v>
      </c>
      <c r="B282" s="84" t="s">
        <v>255</v>
      </c>
      <c r="C282" s="84">
        <v>2</v>
      </c>
      <c r="D282" s="123">
        <v>0.0025224321795811887</v>
      </c>
      <c r="E282" s="123">
        <v>0.9239560300127905</v>
      </c>
      <c r="F282" s="84" t="s">
        <v>1769</v>
      </c>
      <c r="G282" s="84" t="b">
        <v>0</v>
      </c>
      <c r="H282" s="84" t="b">
        <v>0</v>
      </c>
      <c r="I282" s="84" t="b">
        <v>0</v>
      </c>
      <c r="J282" s="84" t="b">
        <v>0</v>
      </c>
      <c r="K282" s="84" t="b">
        <v>0</v>
      </c>
      <c r="L282" s="84" t="b">
        <v>0</v>
      </c>
    </row>
    <row r="283" spans="1:12" ht="15">
      <c r="A283" s="84" t="s">
        <v>255</v>
      </c>
      <c r="B283" s="84" t="s">
        <v>1616</v>
      </c>
      <c r="C283" s="84">
        <v>2</v>
      </c>
      <c r="D283" s="123">
        <v>0.0025224321795811887</v>
      </c>
      <c r="E283" s="123">
        <v>1.3085320771268467</v>
      </c>
      <c r="F283" s="84" t="s">
        <v>1769</v>
      </c>
      <c r="G283" s="84" t="b">
        <v>0</v>
      </c>
      <c r="H283" s="84" t="b">
        <v>0</v>
      </c>
      <c r="I283" s="84" t="b">
        <v>0</v>
      </c>
      <c r="J283" s="84" t="b">
        <v>0</v>
      </c>
      <c r="K283" s="84" t="b">
        <v>0</v>
      </c>
      <c r="L283" s="84" t="b">
        <v>0</v>
      </c>
    </row>
    <row r="284" spans="1:12" ht="15">
      <c r="A284" s="84" t="s">
        <v>256</v>
      </c>
      <c r="B284" s="84" t="s">
        <v>1327</v>
      </c>
      <c r="C284" s="84">
        <v>2</v>
      </c>
      <c r="D284" s="123">
        <v>0.0025224321795811887</v>
      </c>
      <c r="E284" s="123">
        <v>0.3356843231704615</v>
      </c>
      <c r="F284" s="84" t="s">
        <v>1769</v>
      </c>
      <c r="G284" s="84" t="b">
        <v>0</v>
      </c>
      <c r="H284" s="84" t="b">
        <v>0</v>
      </c>
      <c r="I284" s="84" t="b">
        <v>0</v>
      </c>
      <c r="J284" s="84" t="b">
        <v>0</v>
      </c>
      <c r="K284" s="84" t="b">
        <v>0</v>
      </c>
      <c r="L284" s="84" t="b">
        <v>0</v>
      </c>
    </row>
    <row r="285" spans="1:12" ht="15">
      <c r="A285" s="84" t="s">
        <v>1747</v>
      </c>
      <c r="B285" s="84" t="s">
        <v>1606</v>
      </c>
      <c r="C285" s="84">
        <v>2</v>
      </c>
      <c r="D285" s="123">
        <v>0.0025224321795811887</v>
      </c>
      <c r="E285" s="123">
        <v>2.1738335032293903</v>
      </c>
      <c r="F285" s="84" t="s">
        <v>1769</v>
      </c>
      <c r="G285" s="84" t="b">
        <v>0</v>
      </c>
      <c r="H285" s="84" t="b">
        <v>0</v>
      </c>
      <c r="I285" s="84" t="b">
        <v>0</v>
      </c>
      <c r="J285" s="84" t="b">
        <v>0</v>
      </c>
      <c r="K285" s="84" t="b">
        <v>0</v>
      </c>
      <c r="L285" s="84" t="b">
        <v>0</v>
      </c>
    </row>
    <row r="286" spans="1:12" ht="15">
      <c r="A286" s="84" t="s">
        <v>1606</v>
      </c>
      <c r="B286" s="84" t="s">
        <v>1748</v>
      </c>
      <c r="C286" s="84">
        <v>2</v>
      </c>
      <c r="D286" s="123">
        <v>0.0025224321795811887</v>
      </c>
      <c r="E286" s="123">
        <v>2.1280760126687155</v>
      </c>
      <c r="F286" s="84" t="s">
        <v>1769</v>
      </c>
      <c r="G286" s="84" t="b">
        <v>0</v>
      </c>
      <c r="H286" s="84" t="b">
        <v>0</v>
      </c>
      <c r="I286" s="84" t="b">
        <v>0</v>
      </c>
      <c r="J286" s="84" t="b">
        <v>0</v>
      </c>
      <c r="K286" s="84" t="b">
        <v>0</v>
      </c>
      <c r="L286" s="84" t="b">
        <v>0</v>
      </c>
    </row>
    <row r="287" spans="1:12" ht="15">
      <c r="A287" s="84" t="s">
        <v>1748</v>
      </c>
      <c r="B287" s="84" t="s">
        <v>256</v>
      </c>
      <c r="C287" s="84">
        <v>2</v>
      </c>
      <c r="D287" s="123">
        <v>0.0025224321795811887</v>
      </c>
      <c r="E287" s="123">
        <v>1.2588442929377393</v>
      </c>
      <c r="F287" s="84" t="s">
        <v>1769</v>
      </c>
      <c r="G287" s="84" t="b">
        <v>0</v>
      </c>
      <c r="H287" s="84" t="b">
        <v>0</v>
      </c>
      <c r="I287" s="84" t="b">
        <v>0</v>
      </c>
      <c r="J287" s="84" t="b">
        <v>0</v>
      </c>
      <c r="K287" s="84" t="b">
        <v>0</v>
      </c>
      <c r="L287" s="84" t="b">
        <v>0</v>
      </c>
    </row>
    <row r="288" spans="1:12" ht="15">
      <c r="A288" s="84" t="s">
        <v>1700</v>
      </c>
      <c r="B288" s="84" t="s">
        <v>1749</v>
      </c>
      <c r="C288" s="84">
        <v>2</v>
      </c>
      <c r="D288" s="123">
        <v>0.0025224321795811887</v>
      </c>
      <c r="E288" s="123">
        <v>2.650954757949053</v>
      </c>
      <c r="F288" s="84" t="s">
        <v>1769</v>
      </c>
      <c r="G288" s="84" t="b">
        <v>0</v>
      </c>
      <c r="H288" s="84" t="b">
        <v>0</v>
      </c>
      <c r="I288" s="84" t="b">
        <v>0</v>
      </c>
      <c r="J288" s="84" t="b">
        <v>0</v>
      </c>
      <c r="K288" s="84" t="b">
        <v>0</v>
      </c>
      <c r="L288" s="84" t="b">
        <v>0</v>
      </c>
    </row>
    <row r="289" spans="1:12" ht="15">
      <c r="A289" s="84" t="s">
        <v>1749</v>
      </c>
      <c r="B289" s="84" t="s">
        <v>1750</v>
      </c>
      <c r="C289" s="84">
        <v>2</v>
      </c>
      <c r="D289" s="123">
        <v>0.0025224321795811887</v>
      </c>
      <c r="E289" s="123">
        <v>2.8270460170047342</v>
      </c>
      <c r="F289" s="84" t="s">
        <v>1769</v>
      </c>
      <c r="G289" s="84" t="b">
        <v>0</v>
      </c>
      <c r="H289" s="84" t="b">
        <v>0</v>
      </c>
      <c r="I289" s="84" t="b">
        <v>0</v>
      </c>
      <c r="J289" s="84" t="b">
        <v>0</v>
      </c>
      <c r="K289" s="84" t="b">
        <v>0</v>
      </c>
      <c r="L289" s="84" t="b">
        <v>0</v>
      </c>
    </row>
    <row r="290" spans="1:12" ht="15">
      <c r="A290" s="84" t="s">
        <v>1750</v>
      </c>
      <c r="B290" s="84" t="s">
        <v>1751</v>
      </c>
      <c r="C290" s="84">
        <v>2</v>
      </c>
      <c r="D290" s="123">
        <v>0.0025224321795811887</v>
      </c>
      <c r="E290" s="123">
        <v>2.8270460170047342</v>
      </c>
      <c r="F290" s="84" t="s">
        <v>1769</v>
      </c>
      <c r="G290" s="84" t="b">
        <v>0</v>
      </c>
      <c r="H290" s="84" t="b">
        <v>0</v>
      </c>
      <c r="I290" s="84" t="b">
        <v>0</v>
      </c>
      <c r="J290" s="84" t="b">
        <v>0</v>
      </c>
      <c r="K290" s="84" t="b">
        <v>0</v>
      </c>
      <c r="L290" s="84" t="b">
        <v>0</v>
      </c>
    </row>
    <row r="291" spans="1:12" ht="15">
      <c r="A291" s="84" t="s">
        <v>1751</v>
      </c>
      <c r="B291" s="84" t="s">
        <v>1647</v>
      </c>
      <c r="C291" s="84">
        <v>2</v>
      </c>
      <c r="D291" s="123">
        <v>0.0025224321795811887</v>
      </c>
      <c r="E291" s="123">
        <v>2.526016021340753</v>
      </c>
      <c r="F291" s="84" t="s">
        <v>1769</v>
      </c>
      <c r="G291" s="84" t="b">
        <v>0</v>
      </c>
      <c r="H291" s="84" t="b">
        <v>0</v>
      </c>
      <c r="I291" s="84" t="b">
        <v>0</v>
      </c>
      <c r="J291" s="84" t="b">
        <v>0</v>
      </c>
      <c r="K291" s="84" t="b">
        <v>0</v>
      </c>
      <c r="L291" s="84" t="b">
        <v>0</v>
      </c>
    </row>
    <row r="292" spans="1:12" ht="15">
      <c r="A292" s="84" t="s">
        <v>1647</v>
      </c>
      <c r="B292" s="84" t="s">
        <v>1752</v>
      </c>
      <c r="C292" s="84">
        <v>2</v>
      </c>
      <c r="D292" s="123">
        <v>0.0025224321795811887</v>
      </c>
      <c r="E292" s="123">
        <v>2.526016021340753</v>
      </c>
      <c r="F292" s="84" t="s">
        <v>1769</v>
      </c>
      <c r="G292" s="84" t="b">
        <v>0</v>
      </c>
      <c r="H292" s="84" t="b">
        <v>0</v>
      </c>
      <c r="I292" s="84" t="b">
        <v>0</v>
      </c>
      <c r="J292" s="84" t="b">
        <v>0</v>
      </c>
      <c r="K292" s="84" t="b">
        <v>0</v>
      </c>
      <c r="L292" s="84" t="b">
        <v>0</v>
      </c>
    </row>
    <row r="293" spans="1:12" ht="15">
      <c r="A293" s="84" t="s">
        <v>1752</v>
      </c>
      <c r="B293" s="84" t="s">
        <v>1691</v>
      </c>
      <c r="C293" s="84">
        <v>2</v>
      </c>
      <c r="D293" s="123">
        <v>0.0025224321795811887</v>
      </c>
      <c r="E293" s="123">
        <v>2.650954757949053</v>
      </c>
      <c r="F293" s="84" t="s">
        <v>1769</v>
      </c>
      <c r="G293" s="84" t="b">
        <v>0</v>
      </c>
      <c r="H293" s="84" t="b">
        <v>0</v>
      </c>
      <c r="I293" s="84" t="b">
        <v>0</v>
      </c>
      <c r="J293" s="84" t="b">
        <v>0</v>
      </c>
      <c r="K293" s="84" t="b">
        <v>0</v>
      </c>
      <c r="L293" s="84" t="b">
        <v>0</v>
      </c>
    </row>
    <row r="294" spans="1:12" ht="15">
      <c r="A294" s="84" t="s">
        <v>1691</v>
      </c>
      <c r="B294" s="84" t="s">
        <v>1319</v>
      </c>
      <c r="C294" s="84">
        <v>2</v>
      </c>
      <c r="D294" s="123">
        <v>0.0025224321795811887</v>
      </c>
      <c r="E294" s="123">
        <v>1.6509547579490529</v>
      </c>
      <c r="F294" s="84" t="s">
        <v>1769</v>
      </c>
      <c r="G294" s="84" t="b">
        <v>0</v>
      </c>
      <c r="H294" s="84" t="b">
        <v>0</v>
      </c>
      <c r="I294" s="84" t="b">
        <v>0</v>
      </c>
      <c r="J294" s="84" t="b">
        <v>0</v>
      </c>
      <c r="K294" s="84" t="b">
        <v>0</v>
      </c>
      <c r="L294" s="84" t="b">
        <v>0</v>
      </c>
    </row>
    <row r="295" spans="1:12" ht="15">
      <c r="A295" s="84" t="s">
        <v>1319</v>
      </c>
      <c r="B295" s="84" t="s">
        <v>1753</v>
      </c>
      <c r="C295" s="84">
        <v>2</v>
      </c>
      <c r="D295" s="123">
        <v>0.0025224321795811887</v>
      </c>
      <c r="E295" s="123">
        <v>1.827046017004734</v>
      </c>
      <c r="F295" s="84" t="s">
        <v>1769</v>
      </c>
      <c r="G295" s="84" t="b">
        <v>0</v>
      </c>
      <c r="H295" s="84" t="b">
        <v>0</v>
      </c>
      <c r="I295" s="84" t="b">
        <v>0</v>
      </c>
      <c r="J295" s="84" t="b">
        <v>0</v>
      </c>
      <c r="K295" s="84" t="b">
        <v>0</v>
      </c>
      <c r="L295" s="84" t="b">
        <v>0</v>
      </c>
    </row>
    <row r="296" spans="1:12" ht="15">
      <c r="A296" s="84" t="s">
        <v>1753</v>
      </c>
      <c r="B296" s="84" t="s">
        <v>1754</v>
      </c>
      <c r="C296" s="84">
        <v>2</v>
      </c>
      <c r="D296" s="123">
        <v>0.0025224321795811887</v>
      </c>
      <c r="E296" s="123">
        <v>2.8270460170047342</v>
      </c>
      <c r="F296" s="84" t="s">
        <v>1769</v>
      </c>
      <c r="G296" s="84" t="b">
        <v>0</v>
      </c>
      <c r="H296" s="84" t="b">
        <v>0</v>
      </c>
      <c r="I296" s="84" t="b">
        <v>0</v>
      </c>
      <c r="J296" s="84" t="b">
        <v>0</v>
      </c>
      <c r="K296" s="84" t="b">
        <v>0</v>
      </c>
      <c r="L296" s="84" t="b">
        <v>0</v>
      </c>
    </row>
    <row r="297" spans="1:12" ht="15">
      <c r="A297" s="84" t="s">
        <v>1754</v>
      </c>
      <c r="B297" s="84" t="s">
        <v>1755</v>
      </c>
      <c r="C297" s="84">
        <v>2</v>
      </c>
      <c r="D297" s="123">
        <v>0.0025224321795811887</v>
      </c>
      <c r="E297" s="123">
        <v>2.8270460170047342</v>
      </c>
      <c r="F297" s="84" t="s">
        <v>1769</v>
      </c>
      <c r="G297" s="84" t="b">
        <v>0</v>
      </c>
      <c r="H297" s="84" t="b">
        <v>0</v>
      </c>
      <c r="I297" s="84" t="b">
        <v>0</v>
      </c>
      <c r="J297" s="84" t="b">
        <v>0</v>
      </c>
      <c r="K297" s="84" t="b">
        <v>0</v>
      </c>
      <c r="L297" s="84" t="b">
        <v>0</v>
      </c>
    </row>
    <row r="298" spans="1:12" ht="15">
      <c r="A298" s="84" t="s">
        <v>1755</v>
      </c>
      <c r="B298" s="84" t="s">
        <v>1322</v>
      </c>
      <c r="C298" s="84">
        <v>2</v>
      </c>
      <c r="D298" s="123">
        <v>0.0025224321795811887</v>
      </c>
      <c r="E298" s="123">
        <v>1.9239560300127905</v>
      </c>
      <c r="F298" s="84" t="s">
        <v>1769</v>
      </c>
      <c r="G298" s="84" t="b">
        <v>0</v>
      </c>
      <c r="H298" s="84" t="b">
        <v>0</v>
      </c>
      <c r="I298" s="84" t="b">
        <v>0</v>
      </c>
      <c r="J298" s="84" t="b">
        <v>0</v>
      </c>
      <c r="K298" s="84" t="b">
        <v>0</v>
      </c>
      <c r="L298" s="84" t="b">
        <v>0</v>
      </c>
    </row>
    <row r="299" spans="1:12" ht="15">
      <c r="A299" s="84" t="s">
        <v>1322</v>
      </c>
      <c r="B299" s="84" t="s">
        <v>1321</v>
      </c>
      <c r="C299" s="84">
        <v>2</v>
      </c>
      <c r="D299" s="123">
        <v>0.0025224321795811887</v>
      </c>
      <c r="E299" s="123">
        <v>0.9945371042984978</v>
      </c>
      <c r="F299" s="84" t="s">
        <v>1769</v>
      </c>
      <c r="G299" s="84" t="b">
        <v>0</v>
      </c>
      <c r="H299" s="84" t="b">
        <v>0</v>
      </c>
      <c r="I299" s="84" t="b">
        <v>0</v>
      </c>
      <c r="J299" s="84" t="b">
        <v>0</v>
      </c>
      <c r="K299" s="84" t="b">
        <v>0</v>
      </c>
      <c r="L299" s="84" t="b">
        <v>0</v>
      </c>
    </row>
    <row r="300" spans="1:12" ht="15">
      <c r="A300" s="84" t="s">
        <v>1337</v>
      </c>
      <c r="B300" s="84" t="s">
        <v>391</v>
      </c>
      <c r="C300" s="84">
        <v>2</v>
      </c>
      <c r="D300" s="123">
        <v>0.0025224321795811887</v>
      </c>
      <c r="E300" s="123">
        <v>0.28734277805690867</v>
      </c>
      <c r="F300" s="84" t="s">
        <v>1769</v>
      </c>
      <c r="G300" s="84" t="b">
        <v>0</v>
      </c>
      <c r="H300" s="84" t="b">
        <v>0</v>
      </c>
      <c r="I300" s="84" t="b">
        <v>0</v>
      </c>
      <c r="J300" s="84" t="b">
        <v>0</v>
      </c>
      <c r="K300" s="84" t="b">
        <v>0</v>
      </c>
      <c r="L300" s="84" t="b">
        <v>0</v>
      </c>
    </row>
    <row r="301" spans="1:12" ht="15">
      <c r="A301" s="84" t="s">
        <v>1364</v>
      </c>
      <c r="B301" s="84" t="s">
        <v>1327</v>
      </c>
      <c r="C301" s="84">
        <v>2</v>
      </c>
      <c r="D301" s="123">
        <v>0.0025224321795811887</v>
      </c>
      <c r="E301" s="123">
        <v>0.7478647709571093</v>
      </c>
      <c r="F301" s="84" t="s">
        <v>1769</v>
      </c>
      <c r="G301" s="84" t="b">
        <v>0</v>
      </c>
      <c r="H301" s="84" t="b">
        <v>0</v>
      </c>
      <c r="I301" s="84" t="b">
        <v>0</v>
      </c>
      <c r="J301" s="84" t="b">
        <v>0</v>
      </c>
      <c r="K301" s="84" t="b">
        <v>0</v>
      </c>
      <c r="L301" s="84" t="b">
        <v>0</v>
      </c>
    </row>
    <row r="302" spans="1:12" ht="15">
      <c r="A302" s="84" t="s">
        <v>391</v>
      </c>
      <c r="B302" s="84" t="s">
        <v>1648</v>
      </c>
      <c r="C302" s="84">
        <v>2</v>
      </c>
      <c r="D302" s="123">
        <v>0.0025224321795811887</v>
      </c>
      <c r="E302" s="123">
        <v>0.8058567179347961</v>
      </c>
      <c r="F302" s="84" t="s">
        <v>1769</v>
      </c>
      <c r="G302" s="84" t="b">
        <v>0</v>
      </c>
      <c r="H302" s="84" t="b">
        <v>0</v>
      </c>
      <c r="I302" s="84" t="b">
        <v>0</v>
      </c>
      <c r="J302" s="84" t="b">
        <v>1</v>
      </c>
      <c r="K302" s="84" t="b">
        <v>0</v>
      </c>
      <c r="L302" s="84" t="b">
        <v>0</v>
      </c>
    </row>
    <row r="303" spans="1:12" ht="15">
      <c r="A303" s="84" t="s">
        <v>1648</v>
      </c>
      <c r="B303" s="84" t="s">
        <v>1756</v>
      </c>
      <c r="C303" s="84">
        <v>2</v>
      </c>
      <c r="D303" s="123">
        <v>0.0025224321795811887</v>
      </c>
      <c r="E303" s="123">
        <v>2.526016021340753</v>
      </c>
      <c r="F303" s="84" t="s">
        <v>1769</v>
      </c>
      <c r="G303" s="84" t="b">
        <v>1</v>
      </c>
      <c r="H303" s="84" t="b">
        <v>0</v>
      </c>
      <c r="I303" s="84" t="b">
        <v>0</v>
      </c>
      <c r="J303" s="84" t="b">
        <v>0</v>
      </c>
      <c r="K303" s="84" t="b">
        <v>0</v>
      </c>
      <c r="L303" s="84" t="b">
        <v>0</v>
      </c>
    </row>
    <row r="304" spans="1:12" ht="15">
      <c r="A304" s="84" t="s">
        <v>1756</v>
      </c>
      <c r="B304" s="84" t="s">
        <v>1757</v>
      </c>
      <c r="C304" s="84">
        <v>2</v>
      </c>
      <c r="D304" s="123">
        <v>0.0025224321795811887</v>
      </c>
      <c r="E304" s="123">
        <v>2.8270460170047342</v>
      </c>
      <c r="F304" s="84" t="s">
        <v>1769</v>
      </c>
      <c r="G304" s="84" t="b">
        <v>0</v>
      </c>
      <c r="H304" s="84" t="b">
        <v>0</v>
      </c>
      <c r="I304" s="84" t="b">
        <v>0</v>
      </c>
      <c r="J304" s="84" t="b">
        <v>0</v>
      </c>
      <c r="K304" s="84" t="b">
        <v>0</v>
      </c>
      <c r="L304" s="84" t="b">
        <v>0</v>
      </c>
    </row>
    <row r="305" spans="1:12" ht="15">
      <c r="A305" s="84" t="s">
        <v>1757</v>
      </c>
      <c r="B305" s="84" t="s">
        <v>1322</v>
      </c>
      <c r="C305" s="84">
        <v>2</v>
      </c>
      <c r="D305" s="123">
        <v>0.0025224321795811887</v>
      </c>
      <c r="E305" s="123">
        <v>1.9239560300127905</v>
      </c>
      <c r="F305" s="84" t="s">
        <v>1769</v>
      </c>
      <c r="G305" s="84" t="b">
        <v>0</v>
      </c>
      <c r="H305" s="84" t="b">
        <v>0</v>
      </c>
      <c r="I305" s="84" t="b">
        <v>0</v>
      </c>
      <c r="J305" s="84" t="b">
        <v>0</v>
      </c>
      <c r="K305" s="84" t="b">
        <v>0</v>
      </c>
      <c r="L305" s="84" t="b">
        <v>0</v>
      </c>
    </row>
    <row r="306" spans="1:12" ht="15">
      <c r="A306" s="84" t="s">
        <v>1322</v>
      </c>
      <c r="B306" s="84" t="s">
        <v>1758</v>
      </c>
      <c r="C306" s="84">
        <v>2</v>
      </c>
      <c r="D306" s="123">
        <v>0.0025224321795811887</v>
      </c>
      <c r="E306" s="123">
        <v>1.9239560300127905</v>
      </c>
      <c r="F306" s="84" t="s">
        <v>1769</v>
      </c>
      <c r="G306" s="84" t="b">
        <v>0</v>
      </c>
      <c r="H306" s="84" t="b">
        <v>0</v>
      </c>
      <c r="I306" s="84" t="b">
        <v>0</v>
      </c>
      <c r="J306" s="84" t="b">
        <v>0</v>
      </c>
      <c r="K306" s="84" t="b">
        <v>0</v>
      </c>
      <c r="L306" s="84" t="b">
        <v>0</v>
      </c>
    </row>
    <row r="307" spans="1:12" ht="15">
      <c r="A307" s="84" t="s">
        <v>1758</v>
      </c>
      <c r="B307" s="84" t="s">
        <v>1759</v>
      </c>
      <c r="C307" s="84">
        <v>2</v>
      </c>
      <c r="D307" s="123">
        <v>0.0025224321795811887</v>
      </c>
      <c r="E307" s="123">
        <v>2.8270460170047342</v>
      </c>
      <c r="F307" s="84" t="s">
        <v>1769</v>
      </c>
      <c r="G307" s="84" t="b">
        <v>0</v>
      </c>
      <c r="H307" s="84" t="b">
        <v>0</v>
      </c>
      <c r="I307" s="84" t="b">
        <v>0</v>
      </c>
      <c r="J307" s="84" t="b">
        <v>0</v>
      </c>
      <c r="K307" s="84" t="b">
        <v>0</v>
      </c>
      <c r="L307" s="84" t="b">
        <v>0</v>
      </c>
    </row>
    <row r="308" spans="1:12" ht="15">
      <c r="A308" s="84" t="s">
        <v>245</v>
      </c>
      <c r="B308" s="84" t="s">
        <v>249</v>
      </c>
      <c r="C308" s="84">
        <v>2</v>
      </c>
      <c r="D308" s="123">
        <v>0.0025224321795811887</v>
      </c>
      <c r="E308" s="123">
        <v>1.0711711613322428</v>
      </c>
      <c r="F308" s="84" t="s">
        <v>1769</v>
      </c>
      <c r="G308" s="84" t="b">
        <v>0</v>
      </c>
      <c r="H308" s="84" t="b">
        <v>0</v>
      </c>
      <c r="I308" s="84" t="b">
        <v>0</v>
      </c>
      <c r="J308" s="84" t="b">
        <v>0</v>
      </c>
      <c r="K308" s="84" t="b">
        <v>0</v>
      </c>
      <c r="L308" s="84" t="b">
        <v>0</v>
      </c>
    </row>
    <row r="309" spans="1:12" ht="15">
      <c r="A309" s="84" t="s">
        <v>240</v>
      </c>
      <c r="B309" s="84" t="s">
        <v>249</v>
      </c>
      <c r="C309" s="84">
        <v>2</v>
      </c>
      <c r="D309" s="123">
        <v>0.0025224321795811887</v>
      </c>
      <c r="E309" s="123">
        <v>1.0711711613322428</v>
      </c>
      <c r="F309" s="84" t="s">
        <v>1769</v>
      </c>
      <c r="G309" s="84" t="b">
        <v>0</v>
      </c>
      <c r="H309" s="84" t="b">
        <v>0</v>
      </c>
      <c r="I309" s="84" t="b">
        <v>0</v>
      </c>
      <c r="J309" s="84" t="b">
        <v>0</v>
      </c>
      <c r="K309" s="84" t="b">
        <v>0</v>
      </c>
      <c r="L309" s="84" t="b">
        <v>0</v>
      </c>
    </row>
    <row r="310" spans="1:12" ht="15">
      <c r="A310" s="84" t="s">
        <v>249</v>
      </c>
      <c r="B310" s="84" t="s">
        <v>1380</v>
      </c>
      <c r="C310" s="84">
        <v>2</v>
      </c>
      <c r="D310" s="123">
        <v>0.0025224321795811887</v>
      </c>
      <c r="E310" s="123">
        <v>1.270743516237447</v>
      </c>
      <c r="F310" s="84" t="s">
        <v>1769</v>
      </c>
      <c r="G310" s="84" t="b">
        <v>0</v>
      </c>
      <c r="H310" s="84" t="b">
        <v>0</v>
      </c>
      <c r="I310" s="84" t="b">
        <v>0</v>
      </c>
      <c r="J310" s="84" t="b">
        <v>0</v>
      </c>
      <c r="K310" s="84" t="b">
        <v>0</v>
      </c>
      <c r="L310" s="84" t="b">
        <v>0</v>
      </c>
    </row>
    <row r="311" spans="1:12" ht="15">
      <c r="A311" s="84" t="s">
        <v>245</v>
      </c>
      <c r="B311" s="84" t="s">
        <v>254</v>
      </c>
      <c r="C311" s="84">
        <v>2</v>
      </c>
      <c r="D311" s="123">
        <v>0.0025224321795811887</v>
      </c>
      <c r="E311" s="123">
        <v>1.3499247622850719</v>
      </c>
      <c r="F311" s="84" t="s">
        <v>1769</v>
      </c>
      <c r="G311" s="84" t="b">
        <v>0</v>
      </c>
      <c r="H311" s="84" t="b">
        <v>0</v>
      </c>
      <c r="I311" s="84" t="b">
        <v>0</v>
      </c>
      <c r="J311" s="84" t="b">
        <v>0</v>
      </c>
      <c r="K311" s="84" t="b">
        <v>0</v>
      </c>
      <c r="L311" s="84" t="b">
        <v>0</v>
      </c>
    </row>
    <row r="312" spans="1:12" ht="15">
      <c r="A312" s="84" t="s">
        <v>254</v>
      </c>
      <c r="B312" s="84" t="s">
        <v>1644</v>
      </c>
      <c r="C312" s="84">
        <v>2</v>
      </c>
      <c r="D312" s="123">
        <v>0.0025224321795811887</v>
      </c>
      <c r="E312" s="123">
        <v>1.6509547579490529</v>
      </c>
      <c r="F312" s="84" t="s">
        <v>1769</v>
      </c>
      <c r="G312" s="84" t="b">
        <v>0</v>
      </c>
      <c r="H312" s="84" t="b">
        <v>0</v>
      </c>
      <c r="I312" s="84" t="b">
        <v>0</v>
      </c>
      <c r="J312" s="84" t="b">
        <v>0</v>
      </c>
      <c r="K312" s="84" t="b">
        <v>0</v>
      </c>
      <c r="L312" s="84" t="b">
        <v>0</v>
      </c>
    </row>
    <row r="313" spans="1:12" ht="15">
      <c r="A313" s="84" t="s">
        <v>1644</v>
      </c>
      <c r="B313" s="84" t="s">
        <v>1322</v>
      </c>
      <c r="C313" s="84">
        <v>2</v>
      </c>
      <c r="D313" s="123">
        <v>0.0025224321795811887</v>
      </c>
      <c r="E313" s="123">
        <v>1.526016021340753</v>
      </c>
      <c r="F313" s="84" t="s">
        <v>1769</v>
      </c>
      <c r="G313" s="84" t="b">
        <v>0</v>
      </c>
      <c r="H313" s="84" t="b">
        <v>0</v>
      </c>
      <c r="I313" s="84" t="b">
        <v>0</v>
      </c>
      <c r="J313" s="84" t="b">
        <v>0</v>
      </c>
      <c r="K313" s="84" t="b">
        <v>0</v>
      </c>
      <c r="L313" s="84" t="b">
        <v>0</v>
      </c>
    </row>
    <row r="314" spans="1:12" ht="15">
      <c r="A314" s="84" t="s">
        <v>1322</v>
      </c>
      <c r="B314" s="84" t="s">
        <v>1760</v>
      </c>
      <c r="C314" s="84">
        <v>2</v>
      </c>
      <c r="D314" s="123">
        <v>0.0025224321795811887</v>
      </c>
      <c r="E314" s="123">
        <v>1.9239560300127905</v>
      </c>
      <c r="F314" s="84" t="s">
        <v>1769</v>
      </c>
      <c r="G314" s="84" t="b">
        <v>0</v>
      </c>
      <c r="H314" s="84" t="b">
        <v>0</v>
      </c>
      <c r="I314" s="84" t="b">
        <v>0</v>
      </c>
      <c r="J314" s="84" t="b">
        <v>0</v>
      </c>
      <c r="K314" s="84" t="b">
        <v>0</v>
      </c>
      <c r="L314" s="84" t="b">
        <v>0</v>
      </c>
    </row>
    <row r="315" spans="1:12" ht="15">
      <c r="A315" s="84" t="s">
        <v>1760</v>
      </c>
      <c r="B315" s="84" t="s">
        <v>1333</v>
      </c>
      <c r="C315" s="84">
        <v>2</v>
      </c>
      <c r="D315" s="123">
        <v>0.0025224321795811887</v>
      </c>
      <c r="E315" s="123">
        <v>2.8270460170047342</v>
      </c>
      <c r="F315" s="84" t="s">
        <v>1769</v>
      </c>
      <c r="G315" s="84" t="b">
        <v>0</v>
      </c>
      <c r="H315" s="84" t="b">
        <v>0</v>
      </c>
      <c r="I315" s="84" t="b">
        <v>0</v>
      </c>
      <c r="J315" s="84" t="b">
        <v>0</v>
      </c>
      <c r="K315" s="84" t="b">
        <v>0</v>
      </c>
      <c r="L315" s="84" t="b">
        <v>0</v>
      </c>
    </row>
    <row r="316" spans="1:12" ht="15">
      <c r="A316" s="84" t="s">
        <v>1333</v>
      </c>
      <c r="B316" s="84" t="s">
        <v>1334</v>
      </c>
      <c r="C316" s="84">
        <v>2</v>
      </c>
      <c r="D316" s="123">
        <v>0.0025224321795811887</v>
      </c>
      <c r="E316" s="123">
        <v>2.2829779726544586</v>
      </c>
      <c r="F316" s="84" t="s">
        <v>1769</v>
      </c>
      <c r="G316" s="84" t="b">
        <v>0</v>
      </c>
      <c r="H316" s="84" t="b">
        <v>0</v>
      </c>
      <c r="I316" s="84" t="b">
        <v>0</v>
      </c>
      <c r="J316" s="84" t="b">
        <v>0</v>
      </c>
      <c r="K316" s="84" t="b">
        <v>0</v>
      </c>
      <c r="L316" s="84" t="b">
        <v>0</v>
      </c>
    </row>
    <row r="317" spans="1:12" ht="15">
      <c r="A317" s="84" t="s">
        <v>254</v>
      </c>
      <c r="B317" s="84" t="s">
        <v>1364</v>
      </c>
      <c r="C317" s="84">
        <v>2</v>
      </c>
      <c r="D317" s="123">
        <v>0.0025224321795811887</v>
      </c>
      <c r="E317" s="123">
        <v>0.9697135205734658</v>
      </c>
      <c r="F317" s="84" t="s">
        <v>1769</v>
      </c>
      <c r="G317" s="84" t="b">
        <v>0</v>
      </c>
      <c r="H317" s="84" t="b">
        <v>0</v>
      </c>
      <c r="I317" s="84" t="b">
        <v>0</v>
      </c>
      <c r="J317" s="84" t="b">
        <v>0</v>
      </c>
      <c r="K317" s="84" t="b">
        <v>0</v>
      </c>
      <c r="L317" s="84" t="b">
        <v>0</v>
      </c>
    </row>
    <row r="318" spans="1:12" ht="15">
      <c r="A318" s="84" t="s">
        <v>1364</v>
      </c>
      <c r="B318" s="84" t="s">
        <v>1761</v>
      </c>
      <c r="C318" s="84">
        <v>2</v>
      </c>
      <c r="D318" s="123">
        <v>0.0025224321795811887</v>
      </c>
      <c r="E318" s="123">
        <v>1.7478647709571093</v>
      </c>
      <c r="F318" s="84" t="s">
        <v>1769</v>
      </c>
      <c r="G318" s="84" t="b">
        <v>0</v>
      </c>
      <c r="H318" s="84" t="b">
        <v>0</v>
      </c>
      <c r="I318" s="84" t="b">
        <v>0</v>
      </c>
      <c r="J318" s="84" t="b">
        <v>0</v>
      </c>
      <c r="K318" s="84" t="b">
        <v>0</v>
      </c>
      <c r="L318" s="84" t="b">
        <v>0</v>
      </c>
    </row>
    <row r="319" spans="1:12" ht="15">
      <c r="A319" s="84" t="s">
        <v>1761</v>
      </c>
      <c r="B319" s="84" t="s">
        <v>1636</v>
      </c>
      <c r="C319" s="84">
        <v>2</v>
      </c>
      <c r="D319" s="123">
        <v>0.0025224321795811887</v>
      </c>
      <c r="E319" s="123">
        <v>2.4291060083326963</v>
      </c>
      <c r="F319" s="84" t="s">
        <v>1769</v>
      </c>
      <c r="G319" s="84" t="b">
        <v>0</v>
      </c>
      <c r="H319" s="84" t="b">
        <v>0</v>
      </c>
      <c r="I319" s="84" t="b">
        <v>0</v>
      </c>
      <c r="J319" s="84" t="b">
        <v>0</v>
      </c>
      <c r="K319" s="84" t="b">
        <v>0</v>
      </c>
      <c r="L319" s="84" t="b">
        <v>0</v>
      </c>
    </row>
    <row r="320" spans="1:12" ht="15">
      <c r="A320" s="84" t="s">
        <v>245</v>
      </c>
      <c r="B320" s="84" t="s">
        <v>255</v>
      </c>
      <c r="C320" s="84">
        <v>2</v>
      </c>
      <c r="D320" s="123">
        <v>0.0025224321795811887</v>
      </c>
      <c r="E320" s="123">
        <v>1.0488947666210906</v>
      </c>
      <c r="F320" s="84" t="s">
        <v>1769</v>
      </c>
      <c r="G320" s="84" t="b">
        <v>0</v>
      </c>
      <c r="H320" s="84" t="b">
        <v>0</v>
      </c>
      <c r="I320" s="84" t="b">
        <v>0</v>
      </c>
      <c r="J320" s="84" t="b">
        <v>0</v>
      </c>
      <c r="K320" s="84" t="b">
        <v>0</v>
      </c>
      <c r="L320" s="84" t="b">
        <v>0</v>
      </c>
    </row>
    <row r="321" spans="1:12" ht="15">
      <c r="A321" s="84" t="s">
        <v>243</v>
      </c>
      <c r="B321" s="84" t="s">
        <v>1762</v>
      </c>
      <c r="C321" s="84">
        <v>2</v>
      </c>
      <c r="D321" s="123">
        <v>0.0025224321795811887</v>
      </c>
      <c r="E321" s="123">
        <v>1.827046017004734</v>
      </c>
      <c r="F321" s="84" t="s">
        <v>1769</v>
      </c>
      <c r="G321" s="84" t="b">
        <v>0</v>
      </c>
      <c r="H321" s="84" t="b">
        <v>0</v>
      </c>
      <c r="I321" s="84" t="b">
        <v>0</v>
      </c>
      <c r="J321" s="84" t="b">
        <v>0</v>
      </c>
      <c r="K321" s="84" t="b">
        <v>0</v>
      </c>
      <c r="L321" s="84" t="b">
        <v>0</v>
      </c>
    </row>
    <row r="322" spans="1:12" ht="15">
      <c r="A322" s="84" t="s">
        <v>1762</v>
      </c>
      <c r="B322" s="84" t="s">
        <v>1327</v>
      </c>
      <c r="C322" s="84">
        <v>2</v>
      </c>
      <c r="D322" s="123">
        <v>0.0025224321795811887</v>
      </c>
      <c r="E322" s="123">
        <v>1.827046017004734</v>
      </c>
      <c r="F322" s="84" t="s">
        <v>1769</v>
      </c>
      <c r="G322" s="84" t="b">
        <v>0</v>
      </c>
      <c r="H322" s="84" t="b">
        <v>0</v>
      </c>
      <c r="I322" s="84" t="b">
        <v>0</v>
      </c>
      <c r="J322" s="84" t="b">
        <v>0</v>
      </c>
      <c r="K322" s="84" t="b">
        <v>0</v>
      </c>
      <c r="L322" s="84" t="b">
        <v>0</v>
      </c>
    </row>
    <row r="323" spans="1:12" ht="15">
      <c r="A323" s="84" t="s">
        <v>391</v>
      </c>
      <c r="B323" s="84" t="s">
        <v>255</v>
      </c>
      <c r="C323" s="84">
        <v>2</v>
      </c>
      <c r="D323" s="123">
        <v>0.0025224321795811887</v>
      </c>
      <c r="E323" s="123">
        <v>0.10688671359877726</v>
      </c>
      <c r="F323" s="84" t="s">
        <v>1769</v>
      </c>
      <c r="G323" s="84" t="b">
        <v>0</v>
      </c>
      <c r="H323" s="84" t="b">
        <v>0</v>
      </c>
      <c r="I323" s="84" t="b">
        <v>0</v>
      </c>
      <c r="J323" s="84" t="b">
        <v>0</v>
      </c>
      <c r="K323" s="84" t="b">
        <v>0</v>
      </c>
      <c r="L323" s="84" t="b">
        <v>0</v>
      </c>
    </row>
    <row r="324" spans="1:12" ht="15">
      <c r="A324" s="84" t="s">
        <v>1364</v>
      </c>
      <c r="B324" s="84" t="s">
        <v>1347</v>
      </c>
      <c r="C324" s="84">
        <v>2</v>
      </c>
      <c r="D324" s="123">
        <v>0.0025224321795811887</v>
      </c>
      <c r="E324" s="123">
        <v>0.9697135205734658</v>
      </c>
      <c r="F324" s="84" t="s">
        <v>1769</v>
      </c>
      <c r="G324" s="84" t="b">
        <v>0</v>
      </c>
      <c r="H324" s="84" t="b">
        <v>0</v>
      </c>
      <c r="I324" s="84" t="b">
        <v>0</v>
      </c>
      <c r="J324" s="84" t="b">
        <v>0</v>
      </c>
      <c r="K324" s="84" t="b">
        <v>0</v>
      </c>
      <c r="L324" s="84" t="b">
        <v>0</v>
      </c>
    </row>
    <row r="325" spans="1:12" ht="15">
      <c r="A325" s="84" t="s">
        <v>1347</v>
      </c>
      <c r="B325" s="84" t="s">
        <v>1763</v>
      </c>
      <c r="C325" s="84">
        <v>2</v>
      </c>
      <c r="D325" s="123">
        <v>0.0025224321795811887</v>
      </c>
      <c r="E325" s="123">
        <v>2.08668332751049</v>
      </c>
      <c r="F325" s="84" t="s">
        <v>1769</v>
      </c>
      <c r="G325" s="84" t="b">
        <v>0</v>
      </c>
      <c r="H325" s="84" t="b">
        <v>0</v>
      </c>
      <c r="I325" s="84" t="b">
        <v>0</v>
      </c>
      <c r="J325" s="84" t="b">
        <v>0</v>
      </c>
      <c r="K325" s="84" t="b">
        <v>0</v>
      </c>
      <c r="L325" s="84" t="b">
        <v>0</v>
      </c>
    </row>
    <row r="326" spans="1:12" ht="15">
      <c r="A326" s="84" t="s">
        <v>1763</v>
      </c>
      <c r="B326" s="84" t="s">
        <v>1764</v>
      </c>
      <c r="C326" s="84">
        <v>2</v>
      </c>
      <c r="D326" s="123">
        <v>0.0025224321795811887</v>
      </c>
      <c r="E326" s="123">
        <v>2.8270460170047342</v>
      </c>
      <c r="F326" s="84" t="s">
        <v>1769</v>
      </c>
      <c r="G326" s="84" t="b">
        <v>0</v>
      </c>
      <c r="H326" s="84" t="b">
        <v>0</v>
      </c>
      <c r="I326" s="84" t="b">
        <v>0</v>
      </c>
      <c r="J326" s="84" t="b">
        <v>0</v>
      </c>
      <c r="K326" s="84" t="b">
        <v>0</v>
      </c>
      <c r="L326" s="84" t="b">
        <v>0</v>
      </c>
    </row>
    <row r="327" spans="1:12" ht="15">
      <c r="A327" s="84" t="s">
        <v>1764</v>
      </c>
      <c r="B327" s="84" t="s">
        <v>391</v>
      </c>
      <c r="C327" s="84">
        <v>2</v>
      </c>
      <c r="D327" s="123">
        <v>0.0025224321795811887</v>
      </c>
      <c r="E327" s="123">
        <v>0.9405552918322523</v>
      </c>
      <c r="F327" s="84" t="s">
        <v>1769</v>
      </c>
      <c r="G327" s="84" t="b">
        <v>0</v>
      </c>
      <c r="H327" s="84" t="b">
        <v>0</v>
      </c>
      <c r="I327" s="84" t="b">
        <v>0</v>
      </c>
      <c r="J327" s="84" t="b">
        <v>0</v>
      </c>
      <c r="K327" s="84" t="b">
        <v>0</v>
      </c>
      <c r="L327" s="84" t="b">
        <v>0</v>
      </c>
    </row>
    <row r="328" spans="1:12" ht="15">
      <c r="A328" s="84" t="s">
        <v>241</v>
      </c>
      <c r="B328" s="84" t="s">
        <v>1364</v>
      </c>
      <c r="C328" s="84">
        <v>2</v>
      </c>
      <c r="D328" s="123">
        <v>0.0025224321795811887</v>
      </c>
      <c r="E328" s="123">
        <v>0.6871669306034976</v>
      </c>
      <c r="F328" s="84" t="s">
        <v>1769</v>
      </c>
      <c r="G328" s="84" t="b">
        <v>0</v>
      </c>
      <c r="H328" s="84" t="b">
        <v>0</v>
      </c>
      <c r="I328" s="84" t="b">
        <v>0</v>
      </c>
      <c r="J328" s="84" t="b">
        <v>0</v>
      </c>
      <c r="K328" s="84" t="b">
        <v>0</v>
      </c>
      <c r="L328" s="84" t="b">
        <v>0</v>
      </c>
    </row>
    <row r="329" spans="1:12" ht="15">
      <c r="A329" s="84" t="s">
        <v>1364</v>
      </c>
      <c r="B329" s="84" t="s">
        <v>1765</v>
      </c>
      <c r="C329" s="84">
        <v>2</v>
      </c>
      <c r="D329" s="123">
        <v>0.0025224321795811887</v>
      </c>
      <c r="E329" s="123">
        <v>1.7478647709571093</v>
      </c>
      <c r="F329" s="84" t="s">
        <v>1769</v>
      </c>
      <c r="G329" s="84" t="b">
        <v>0</v>
      </c>
      <c r="H329" s="84" t="b">
        <v>0</v>
      </c>
      <c r="I329" s="84" t="b">
        <v>0</v>
      </c>
      <c r="J329" s="84" t="b">
        <v>0</v>
      </c>
      <c r="K329" s="84" t="b">
        <v>0</v>
      </c>
      <c r="L329" s="84" t="b">
        <v>0</v>
      </c>
    </row>
    <row r="330" spans="1:12" ht="15">
      <c r="A330" s="84" t="s">
        <v>1765</v>
      </c>
      <c r="B330" s="84" t="s">
        <v>1766</v>
      </c>
      <c r="C330" s="84">
        <v>2</v>
      </c>
      <c r="D330" s="123">
        <v>0.0025224321795811887</v>
      </c>
      <c r="E330" s="123">
        <v>2.8270460170047342</v>
      </c>
      <c r="F330" s="84" t="s">
        <v>1769</v>
      </c>
      <c r="G330" s="84" t="b">
        <v>0</v>
      </c>
      <c r="H330" s="84" t="b">
        <v>0</v>
      </c>
      <c r="I330" s="84" t="b">
        <v>0</v>
      </c>
      <c r="J330" s="84" t="b">
        <v>0</v>
      </c>
      <c r="K330" s="84" t="b">
        <v>0</v>
      </c>
      <c r="L330" s="84" t="b">
        <v>0</v>
      </c>
    </row>
    <row r="331" spans="1:12" ht="15">
      <c r="A331" s="84" t="s">
        <v>1766</v>
      </c>
      <c r="B331" s="84" t="s">
        <v>1604</v>
      </c>
      <c r="C331" s="84">
        <v>2</v>
      </c>
      <c r="D331" s="123">
        <v>0.0025224321795811887</v>
      </c>
      <c r="E331" s="123">
        <v>2.0141326603618785</v>
      </c>
      <c r="F331" s="84" t="s">
        <v>1769</v>
      </c>
      <c r="G331" s="84" t="b">
        <v>0</v>
      </c>
      <c r="H331" s="84" t="b">
        <v>0</v>
      </c>
      <c r="I331" s="84" t="b">
        <v>0</v>
      </c>
      <c r="J331" s="84" t="b">
        <v>0</v>
      </c>
      <c r="K331" s="84" t="b">
        <v>0</v>
      </c>
      <c r="L331" s="84" t="b">
        <v>0</v>
      </c>
    </row>
    <row r="332" spans="1:12" ht="15">
      <c r="A332" s="84" t="s">
        <v>1635</v>
      </c>
      <c r="B332" s="84" t="s">
        <v>256</v>
      </c>
      <c r="C332" s="84">
        <v>2</v>
      </c>
      <c r="D332" s="123">
        <v>0.0025224321795811887</v>
      </c>
      <c r="E332" s="123">
        <v>0.8609042842657015</v>
      </c>
      <c r="F332" s="84" t="s">
        <v>1769</v>
      </c>
      <c r="G332" s="84" t="b">
        <v>0</v>
      </c>
      <c r="H332" s="84" t="b">
        <v>0</v>
      </c>
      <c r="I332" s="84" t="b">
        <v>0</v>
      </c>
      <c r="J332" s="84" t="b">
        <v>0</v>
      </c>
      <c r="K332" s="84" t="b">
        <v>0</v>
      </c>
      <c r="L332" s="84" t="b">
        <v>0</v>
      </c>
    </row>
    <row r="333" spans="1:12" ht="15">
      <c r="A333" s="84" t="s">
        <v>1381</v>
      </c>
      <c r="B333" s="84" t="s">
        <v>1627</v>
      </c>
      <c r="C333" s="84">
        <v>2</v>
      </c>
      <c r="D333" s="123">
        <v>0.0025224321795811887</v>
      </c>
      <c r="E333" s="123">
        <v>1.609562072790828</v>
      </c>
      <c r="F333" s="84" t="s">
        <v>1769</v>
      </c>
      <c r="G333" s="84" t="b">
        <v>0</v>
      </c>
      <c r="H333" s="84" t="b">
        <v>0</v>
      </c>
      <c r="I333" s="84" t="b">
        <v>0</v>
      </c>
      <c r="J333" s="84" t="b">
        <v>1</v>
      </c>
      <c r="K333" s="84" t="b">
        <v>0</v>
      </c>
      <c r="L333" s="84" t="b">
        <v>0</v>
      </c>
    </row>
    <row r="334" spans="1:12" ht="15">
      <c r="A334" s="84" t="s">
        <v>1627</v>
      </c>
      <c r="B334" s="84" t="s">
        <v>391</v>
      </c>
      <c r="C334" s="84">
        <v>2</v>
      </c>
      <c r="D334" s="123">
        <v>0.0025224321795811887</v>
      </c>
      <c r="E334" s="123">
        <v>0.4634340371125899</v>
      </c>
      <c r="F334" s="84" t="s">
        <v>1769</v>
      </c>
      <c r="G334" s="84" t="b">
        <v>1</v>
      </c>
      <c r="H334" s="84" t="b">
        <v>0</v>
      </c>
      <c r="I334" s="84" t="b">
        <v>0</v>
      </c>
      <c r="J334" s="84" t="b">
        <v>0</v>
      </c>
      <c r="K334" s="84" t="b">
        <v>0</v>
      </c>
      <c r="L334" s="84" t="b">
        <v>0</v>
      </c>
    </row>
    <row r="335" spans="1:12" ht="15">
      <c r="A335" s="84" t="s">
        <v>256</v>
      </c>
      <c r="B335" s="84" t="s">
        <v>391</v>
      </c>
      <c r="C335" s="84">
        <v>15</v>
      </c>
      <c r="D335" s="123">
        <v>0.016477271384884588</v>
      </c>
      <c r="E335" s="123">
        <v>0.7388023077354048</v>
      </c>
      <c r="F335" s="84" t="s">
        <v>1271</v>
      </c>
      <c r="G335" s="84" t="b">
        <v>0</v>
      </c>
      <c r="H335" s="84" t="b">
        <v>0</v>
      </c>
      <c r="I335" s="84" t="b">
        <v>0</v>
      </c>
      <c r="J335" s="84" t="b">
        <v>0</v>
      </c>
      <c r="K335" s="84" t="b">
        <v>0</v>
      </c>
      <c r="L335" s="84" t="b">
        <v>0</v>
      </c>
    </row>
    <row r="336" spans="1:12" ht="15">
      <c r="A336" s="84" t="s">
        <v>391</v>
      </c>
      <c r="B336" s="84" t="s">
        <v>256</v>
      </c>
      <c r="C336" s="84">
        <v>11</v>
      </c>
      <c r="D336" s="123">
        <v>0.015196114518814564</v>
      </c>
      <c r="E336" s="123">
        <v>0.6402025622949928</v>
      </c>
      <c r="F336" s="84" t="s">
        <v>1271</v>
      </c>
      <c r="G336" s="84" t="b">
        <v>0</v>
      </c>
      <c r="H336" s="84" t="b">
        <v>0</v>
      </c>
      <c r="I336" s="84" t="b">
        <v>0</v>
      </c>
      <c r="J336" s="84" t="b">
        <v>0</v>
      </c>
      <c r="K336" s="84" t="b">
        <v>0</v>
      </c>
      <c r="L336" s="84" t="b">
        <v>0</v>
      </c>
    </row>
    <row r="337" spans="1:12" ht="15">
      <c r="A337" s="84" t="s">
        <v>1327</v>
      </c>
      <c r="B337" s="84" t="s">
        <v>391</v>
      </c>
      <c r="C337" s="84">
        <v>6</v>
      </c>
      <c r="D337" s="123">
        <v>0.011606959083433302</v>
      </c>
      <c r="E337" s="123">
        <v>0.5693416275787367</v>
      </c>
      <c r="F337" s="84" t="s">
        <v>1271</v>
      </c>
      <c r="G337" s="84" t="b">
        <v>0</v>
      </c>
      <c r="H337" s="84" t="b">
        <v>0</v>
      </c>
      <c r="I337" s="84" t="b">
        <v>0</v>
      </c>
      <c r="J337" s="84" t="b">
        <v>0</v>
      </c>
      <c r="K337" s="84" t="b">
        <v>0</v>
      </c>
      <c r="L337" s="84" t="b">
        <v>0</v>
      </c>
    </row>
    <row r="338" spans="1:12" ht="15">
      <c r="A338" s="84" t="s">
        <v>241</v>
      </c>
      <c r="B338" s="84" t="s">
        <v>249</v>
      </c>
      <c r="C338" s="84">
        <v>6</v>
      </c>
      <c r="D338" s="123">
        <v>0.011606959083433302</v>
      </c>
      <c r="E338" s="123">
        <v>1.1474894615012878</v>
      </c>
      <c r="F338" s="84" t="s">
        <v>1271</v>
      </c>
      <c r="G338" s="84" t="b">
        <v>0</v>
      </c>
      <c r="H338" s="84" t="b">
        <v>0</v>
      </c>
      <c r="I338" s="84" t="b">
        <v>0</v>
      </c>
      <c r="J338" s="84" t="b">
        <v>0</v>
      </c>
      <c r="K338" s="84" t="b">
        <v>0</v>
      </c>
      <c r="L338" s="84" t="b">
        <v>0</v>
      </c>
    </row>
    <row r="339" spans="1:12" ht="15">
      <c r="A339" s="84" t="s">
        <v>1604</v>
      </c>
      <c r="B339" s="84" t="s">
        <v>1605</v>
      </c>
      <c r="C339" s="84">
        <v>6</v>
      </c>
      <c r="D339" s="123">
        <v>0.011606959083433302</v>
      </c>
      <c r="E339" s="123">
        <v>1.8512583487190752</v>
      </c>
      <c r="F339" s="84" t="s">
        <v>1271</v>
      </c>
      <c r="G339" s="84" t="b">
        <v>0</v>
      </c>
      <c r="H339" s="84" t="b">
        <v>0</v>
      </c>
      <c r="I339" s="84" t="b">
        <v>0</v>
      </c>
      <c r="J339" s="84" t="b">
        <v>0</v>
      </c>
      <c r="K339" s="84" t="b">
        <v>0</v>
      </c>
      <c r="L339" s="84" t="b">
        <v>0</v>
      </c>
    </row>
    <row r="340" spans="1:12" ht="15">
      <c r="A340" s="84" t="s">
        <v>391</v>
      </c>
      <c r="B340" s="84" t="s">
        <v>1366</v>
      </c>
      <c r="C340" s="84">
        <v>5</v>
      </c>
      <c r="D340" s="123">
        <v>0.01050420168067227</v>
      </c>
      <c r="E340" s="123">
        <v>0.8570878923797991</v>
      </c>
      <c r="F340" s="84" t="s">
        <v>1271</v>
      </c>
      <c r="G340" s="84" t="b">
        <v>0</v>
      </c>
      <c r="H340" s="84" t="b">
        <v>0</v>
      </c>
      <c r="I340" s="84" t="b">
        <v>0</v>
      </c>
      <c r="J340" s="84" t="b">
        <v>0</v>
      </c>
      <c r="K340" s="84" t="b">
        <v>0</v>
      </c>
      <c r="L340" s="84" t="b">
        <v>0</v>
      </c>
    </row>
    <row r="341" spans="1:12" ht="15">
      <c r="A341" s="84" t="s">
        <v>1380</v>
      </c>
      <c r="B341" s="84" t="s">
        <v>1381</v>
      </c>
      <c r="C341" s="84">
        <v>5</v>
      </c>
      <c r="D341" s="123">
        <v>0.01050420168067227</v>
      </c>
      <c r="E341" s="123">
        <v>1.9304395947667001</v>
      </c>
      <c r="F341" s="84" t="s">
        <v>1271</v>
      </c>
      <c r="G341" s="84" t="b">
        <v>0</v>
      </c>
      <c r="H341" s="84" t="b">
        <v>0</v>
      </c>
      <c r="I341" s="84" t="b">
        <v>0</v>
      </c>
      <c r="J341" s="84" t="b">
        <v>0</v>
      </c>
      <c r="K341" s="84" t="b">
        <v>0</v>
      </c>
      <c r="L341" s="84" t="b">
        <v>0</v>
      </c>
    </row>
    <row r="342" spans="1:12" ht="15">
      <c r="A342" s="84" t="s">
        <v>1327</v>
      </c>
      <c r="B342" s="84" t="s">
        <v>1367</v>
      </c>
      <c r="C342" s="84">
        <v>5</v>
      </c>
      <c r="D342" s="123">
        <v>0.01050420168067227</v>
      </c>
      <c r="E342" s="123">
        <v>1.3113462641399574</v>
      </c>
      <c r="F342" s="84" t="s">
        <v>1271</v>
      </c>
      <c r="G342" s="84" t="b">
        <v>0</v>
      </c>
      <c r="H342" s="84" t="b">
        <v>0</v>
      </c>
      <c r="I342" s="84" t="b">
        <v>0</v>
      </c>
      <c r="J342" s="84" t="b">
        <v>0</v>
      </c>
      <c r="K342" s="84" t="b">
        <v>0</v>
      </c>
      <c r="L342" s="84" t="b">
        <v>0</v>
      </c>
    </row>
    <row r="343" spans="1:12" ht="15">
      <c r="A343" s="84" t="s">
        <v>1367</v>
      </c>
      <c r="B343" s="84" t="s">
        <v>391</v>
      </c>
      <c r="C343" s="84">
        <v>4</v>
      </c>
      <c r="D343" s="123">
        <v>0.009217731201748373</v>
      </c>
      <c r="E343" s="123">
        <v>0.6620956808156354</v>
      </c>
      <c r="F343" s="84" t="s">
        <v>1271</v>
      </c>
      <c r="G343" s="84" t="b">
        <v>0</v>
      </c>
      <c r="H343" s="84" t="b">
        <v>0</v>
      </c>
      <c r="I343" s="84" t="b">
        <v>0</v>
      </c>
      <c r="J343" s="84" t="b">
        <v>0</v>
      </c>
      <c r="K343" s="84" t="b">
        <v>0</v>
      </c>
      <c r="L343" s="84" t="b">
        <v>0</v>
      </c>
    </row>
    <row r="344" spans="1:12" ht="15">
      <c r="A344" s="84" t="s">
        <v>256</v>
      </c>
      <c r="B344" s="84" t="s">
        <v>255</v>
      </c>
      <c r="C344" s="84">
        <v>4</v>
      </c>
      <c r="D344" s="123">
        <v>0.009217731201748373</v>
      </c>
      <c r="E344" s="123">
        <v>1.0439488695942183</v>
      </c>
      <c r="F344" s="84" t="s">
        <v>1271</v>
      </c>
      <c r="G344" s="84" t="b">
        <v>0</v>
      </c>
      <c r="H344" s="84" t="b">
        <v>0</v>
      </c>
      <c r="I344" s="84" t="b">
        <v>0</v>
      </c>
      <c r="J344" s="84" t="b">
        <v>0</v>
      </c>
      <c r="K344" s="84" t="b">
        <v>0</v>
      </c>
      <c r="L344" s="84" t="b">
        <v>0</v>
      </c>
    </row>
    <row r="345" spans="1:12" ht="15">
      <c r="A345" s="84" t="s">
        <v>255</v>
      </c>
      <c r="B345" s="84" t="s">
        <v>254</v>
      </c>
      <c r="C345" s="84">
        <v>4</v>
      </c>
      <c r="D345" s="123">
        <v>0.009217731201748373</v>
      </c>
      <c r="E345" s="123">
        <v>1.5324995860946626</v>
      </c>
      <c r="F345" s="84" t="s">
        <v>1271</v>
      </c>
      <c r="G345" s="84" t="b">
        <v>0</v>
      </c>
      <c r="H345" s="84" t="b">
        <v>0</v>
      </c>
      <c r="I345" s="84" t="b">
        <v>0</v>
      </c>
      <c r="J345" s="84" t="b">
        <v>0</v>
      </c>
      <c r="K345" s="84" t="b">
        <v>0</v>
      </c>
      <c r="L345" s="84" t="b">
        <v>0</v>
      </c>
    </row>
    <row r="346" spans="1:12" ht="15">
      <c r="A346" s="84" t="s">
        <v>254</v>
      </c>
      <c r="B346" s="84" t="s">
        <v>243</v>
      </c>
      <c r="C346" s="84">
        <v>4</v>
      </c>
      <c r="D346" s="123">
        <v>0.009217731201748373</v>
      </c>
      <c r="E346" s="123">
        <v>1.5412735104021675</v>
      </c>
      <c r="F346" s="84" t="s">
        <v>1271</v>
      </c>
      <c r="G346" s="84" t="b">
        <v>0</v>
      </c>
      <c r="H346" s="84" t="b">
        <v>0</v>
      </c>
      <c r="I346" s="84" t="b">
        <v>0</v>
      </c>
      <c r="J346" s="84" t="b">
        <v>0</v>
      </c>
      <c r="K346" s="84" t="b">
        <v>0</v>
      </c>
      <c r="L346" s="84" t="b">
        <v>0</v>
      </c>
    </row>
    <row r="347" spans="1:12" ht="15">
      <c r="A347" s="84" t="s">
        <v>243</v>
      </c>
      <c r="B347" s="84" t="s">
        <v>249</v>
      </c>
      <c r="C347" s="84">
        <v>4</v>
      </c>
      <c r="D347" s="123">
        <v>0.009217731201748373</v>
      </c>
      <c r="E347" s="123">
        <v>1.1175262381238447</v>
      </c>
      <c r="F347" s="84" t="s">
        <v>1271</v>
      </c>
      <c r="G347" s="84" t="b">
        <v>0</v>
      </c>
      <c r="H347" s="84" t="b">
        <v>0</v>
      </c>
      <c r="I347" s="84" t="b">
        <v>0</v>
      </c>
      <c r="J347" s="84" t="b">
        <v>0</v>
      </c>
      <c r="K347" s="84" t="b">
        <v>0</v>
      </c>
      <c r="L347" s="84" t="b">
        <v>0</v>
      </c>
    </row>
    <row r="348" spans="1:12" ht="15">
      <c r="A348" s="84" t="s">
        <v>261</v>
      </c>
      <c r="B348" s="84" t="s">
        <v>1328</v>
      </c>
      <c r="C348" s="84">
        <v>3</v>
      </c>
      <c r="D348" s="123">
        <v>0.007700727413548465</v>
      </c>
      <c r="E348" s="123">
        <v>2.0273496077747564</v>
      </c>
      <c r="F348" s="84" t="s">
        <v>1271</v>
      </c>
      <c r="G348" s="84" t="b">
        <v>0</v>
      </c>
      <c r="H348" s="84" t="b">
        <v>0</v>
      </c>
      <c r="I348" s="84" t="b">
        <v>0</v>
      </c>
      <c r="J348" s="84" t="b">
        <v>0</v>
      </c>
      <c r="K348" s="84" t="b">
        <v>0</v>
      </c>
      <c r="L348" s="84" t="b">
        <v>0</v>
      </c>
    </row>
    <row r="349" spans="1:12" ht="15">
      <c r="A349" s="84" t="s">
        <v>245</v>
      </c>
      <c r="B349" s="84" t="s">
        <v>1327</v>
      </c>
      <c r="C349" s="84">
        <v>3</v>
      </c>
      <c r="D349" s="123">
        <v>0.007700727413548465</v>
      </c>
      <c r="E349" s="123">
        <v>1.425289616446794</v>
      </c>
      <c r="F349" s="84" t="s">
        <v>1271</v>
      </c>
      <c r="G349" s="84" t="b">
        <v>0</v>
      </c>
      <c r="H349" s="84" t="b">
        <v>0</v>
      </c>
      <c r="I349" s="84" t="b">
        <v>0</v>
      </c>
      <c r="J349" s="84" t="b">
        <v>0</v>
      </c>
      <c r="K349" s="84" t="b">
        <v>0</v>
      </c>
      <c r="L349" s="84" t="b">
        <v>0</v>
      </c>
    </row>
    <row r="350" spans="1:12" ht="15">
      <c r="A350" s="84" t="s">
        <v>243</v>
      </c>
      <c r="B350" s="84" t="s">
        <v>1607</v>
      </c>
      <c r="C350" s="84">
        <v>3</v>
      </c>
      <c r="D350" s="123">
        <v>0.007700727413548465</v>
      </c>
      <c r="E350" s="123">
        <v>1.6294095991027189</v>
      </c>
      <c r="F350" s="84" t="s">
        <v>1271</v>
      </c>
      <c r="G350" s="84" t="b">
        <v>0</v>
      </c>
      <c r="H350" s="84" t="b">
        <v>0</v>
      </c>
      <c r="I350" s="84" t="b">
        <v>0</v>
      </c>
      <c r="J350" s="84" t="b">
        <v>0</v>
      </c>
      <c r="K350" s="84" t="b">
        <v>0</v>
      </c>
      <c r="L350" s="84" t="b">
        <v>0</v>
      </c>
    </row>
    <row r="351" spans="1:12" ht="15">
      <c r="A351" s="84" t="s">
        <v>1607</v>
      </c>
      <c r="B351" s="84" t="s">
        <v>1327</v>
      </c>
      <c r="C351" s="84">
        <v>3</v>
      </c>
      <c r="D351" s="123">
        <v>0.007700727413548465</v>
      </c>
      <c r="E351" s="123">
        <v>1.550228353055094</v>
      </c>
      <c r="F351" s="84" t="s">
        <v>1271</v>
      </c>
      <c r="G351" s="84" t="b">
        <v>0</v>
      </c>
      <c r="H351" s="84" t="b">
        <v>0</v>
      </c>
      <c r="I351" s="84" t="b">
        <v>0</v>
      </c>
      <c r="J351" s="84" t="b">
        <v>0</v>
      </c>
      <c r="K351" s="84" t="b">
        <v>0</v>
      </c>
      <c r="L351" s="84" t="b">
        <v>0</v>
      </c>
    </row>
    <row r="352" spans="1:12" ht="15">
      <c r="A352" s="84" t="s">
        <v>391</v>
      </c>
      <c r="B352" s="84" t="s">
        <v>1367</v>
      </c>
      <c r="C352" s="84">
        <v>3</v>
      </c>
      <c r="D352" s="123">
        <v>0.007700727413548465</v>
      </c>
      <c r="E352" s="123">
        <v>0.6352391427634427</v>
      </c>
      <c r="F352" s="84" t="s">
        <v>1271</v>
      </c>
      <c r="G352" s="84" t="b">
        <v>0</v>
      </c>
      <c r="H352" s="84" t="b">
        <v>0</v>
      </c>
      <c r="I352" s="84" t="b">
        <v>0</v>
      </c>
      <c r="J352" s="84" t="b">
        <v>0</v>
      </c>
      <c r="K352" s="84" t="b">
        <v>0</v>
      </c>
      <c r="L352" s="84" t="b">
        <v>0</v>
      </c>
    </row>
    <row r="353" spans="1:12" ht="15">
      <c r="A353" s="84" t="s">
        <v>1367</v>
      </c>
      <c r="B353" s="84" t="s">
        <v>1629</v>
      </c>
      <c r="C353" s="84">
        <v>3</v>
      </c>
      <c r="D353" s="123">
        <v>0.007700727413548465</v>
      </c>
      <c r="E353" s="123">
        <v>1.7843115590884622</v>
      </c>
      <c r="F353" s="84" t="s">
        <v>1271</v>
      </c>
      <c r="G353" s="84" t="b">
        <v>0</v>
      </c>
      <c r="H353" s="84" t="b">
        <v>0</v>
      </c>
      <c r="I353" s="84" t="b">
        <v>0</v>
      </c>
      <c r="J353" s="84" t="b">
        <v>0</v>
      </c>
      <c r="K353" s="84" t="b">
        <v>0</v>
      </c>
      <c r="L353" s="84" t="b">
        <v>0</v>
      </c>
    </row>
    <row r="354" spans="1:12" ht="15">
      <c r="A354" s="84" t="s">
        <v>1629</v>
      </c>
      <c r="B354" s="84" t="s">
        <v>1630</v>
      </c>
      <c r="C354" s="84">
        <v>3</v>
      </c>
      <c r="D354" s="123">
        <v>0.007700727413548465</v>
      </c>
      <c r="E354" s="123">
        <v>2.1522883443830563</v>
      </c>
      <c r="F354" s="84" t="s">
        <v>1271</v>
      </c>
      <c r="G354" s="84" t="b">
        <v>0</v>
      </c>
      <c r="H354" s="84" t="b">
        <v>0</v>
      </c>
      <c r="I354" s="84" t="b">
        <v>0</v>
      </c>
      <c r="J354" s="84" t="b">
        <v>0</v>
      </c>
      <c r="K354" s="84" t="b">
        <v>0</v>
      </c>
      <c r="L354" s="84" t="b">
        <v>0</v>
      </c>
    </row>
    <row r="355" spans="1:12" ht="15">
      <c r="A355" s="84" t="s">
        <v>1630</v>
      </c>
      <c r="B355" s="84" t="s">
        <v>241</v>
      </c>
      <c r="C355" s="84">
        <v>3</v>
      </c>
      <c r="D355" s="123">
        <v>0.007700727413548465</v>
      </c>
      <c r="E355" s="123">
        <v>1.7263196121107753</v>
      </c>
      <c r="F355" s="84" t="s">
        <v>1271</v>
      </c>
      <c r="G355" s="84" t="b">
        <v>0</v>
      </c>
      <c r="H355" s="84" t="b">
        <v>0</v>
      </c>
      <c r="I355" s="84" t="b">
        <v>0</v>
      </c>
      <c r="J355" s="84" t="b">
        <v>0</v>
      </c>
      <c r="K355" s="84" t="b">
        <v>0</v>
      </c>
      <c r="L355" s="84" t="b">
        <v>0</v>
      </c>
    </row>
    <row r="356" spans="1:12" ht="15">
      <c r="A356" s="84" t="s">
        <v>249</v>
      </c>
      <c r="B356" s="84" t="s">
        <v>1657</v>
      </c>
      <c r="C356" s="84">
        <v>3</v>
      </c>
      <c r="D356" s="123">
        <v>0.007700727413548465</v>
      </c>
      <c r="E356" s="123">
        <v>1.675167089663394</v>
      </c>
      <c r="F356" s="84" t="s">
        <v>1271</v>
      </c>
      <c r="G356" s="84" t="b">
        <v>0</v>
      </c>
      <c r="H356" s="84" t="b">
        <v>0</v>
      </c>
      <c r="I356" s="84" t="b">
        <v>0</v>
      </c>
      <c r="J356" s="84" t="b">
        <v>0</v>
      </c>
      <c r="K356" s="84" t="b">
        <v>0</v>
      </c>
      <c r="L356" s="84" t="b">
        <v>0</v>
      </c>
    </row>
    <row r="357" spans="1:12" ht="15">
      <c r="A357" s="84" t="s">
        <v>1657</v>
      </c>
      <c r="B357" s="84" t="s">
        <v>391</v>
      </c>
      <c r="C357" s="84">
        <v>3</v>
      </c>
      <c r="D357" s="123">
        <v>0.007700727413548465</v>
      </c>
      <c r="E357" s="123">
        <v>0.9051337295019299</v>
      </c>
      <c r="F357" s="84" t="s">
        <v>1271</v>
      </c>
      <c r="G357" s="84" t="b">
        <v>0</v>
      </c>
      <c r="H357" s="84" t="b">
        <v>0</v>
      </c>
      <c r="I357" s="84" t="b">
        <v>0</v>
      </c>
      <c r="J357" s="84" t="b">
        <v>0</v>
      </c>
      <c r="K357" s="84" t="b">
        <v>0</v>
      </c>
      <c r="L357" s="84" t="b">
        <v>0</v>
      </c>
    </row>
    <row r="358" spans="1:12" ht="15">
      <c r="A358" s="84" t="s">
        <v>391</v>
      </c>
      <c r="B358" s="84" t="s">
        <v>1658</v>
      </c>
      <c r="C358" s="84">
        <v>3</v>
      </c>
      <c r="D358" s="123">
        <v>0.007700727413548465</v>
      </c>
      <c r="E358" s="123">
        <v>1.061207875035724</v>
      </c>
      <c r="F358" s="84" t="s">
        <v>1271</v>
      </c>
      <c r="G358" s="84" t="b">
        <v>0</v>
      </c>
      <c r="H358" s="84" t="b">
        <v>0</v>
      </c>
      <c r="I358" s="84" t="b">
        <v>0</v>
      </c>
      <c r="J358" s="84" t="b">
        <v>0</v>
      </c>
      <c r="K358" s="84" t="b">
        <v>0</v>
      </c>
      <c r="L358" s="84" t="b">
        <v>0</v>
      </c>
    </row>
    <row r="359" spans="1:12" ht="15">
      <c r="A359" s="84" t="s">
        <v>1658</v>
      </c>
      <c r="B359" s="84" t="s">
        <v>1659</v>
      </c>
      <c r="C359" s="84">
        <v>3</v>
      </c>
      <c r="D359" s="123">
        <v>0.007700727413548465</v>
      </c>
      <c r="E359" s="123">
        <v>2.1522883443830563</v>
      </c>
      <c r="F359" s="84" t="s">
        <v>1271</v>
      </c>
      <c r="G359" s="84" t="b">
        <v>0</v>
      </c>
      <c r="H359" s="84" t="b">
        <v>0</v>
      </c>
      <c r="I359" s="84" t="b">
        <v>0</v>
      </c>
      <c r="J359" s="84" t="b">
        <v>0</v>
      </c>
      <c r="K359" s="84" t="b">
        <v>0</v>
      </c>
      <c r="L359" s="84" t="b">
        <v>0</v>
      </c>
    </row>
    <row r="360" spans="1:12" ht="15">
      <c r="A360" s="84" t="s">
        <v>1659</v>
      </c>
      <c r="B360" s="84" t="s">
        <v>1610</v>
      </c>
      <c r="C360" s="84">
        <v>3</v>
      </c>
      <c r="D360" s="123">
        <v>0.007700727413548465</v>
      </c>
      <c r="E360" s="123">
        <v>1.8512583487190752</v>
      </c>
      <c r="F360" s="84" t="s">
        <v>1271</v>
      </c>
      <c r="G360" s="84" t="b">
        <v>0</v>
      </c>
      <c r="H360" s="84" t="b">
        <v>0</v>
      </c>
      <c r="I360" s="84" t="b">
        <v>0</v>
      </c>
      <c r="J360" s="84" t="b">
        <v>0</v>
      </c>
      <c r="K360" s="84" t="b">
        <v>0</v>
      </c>
      <c r="L360" s="84" t="b">
        <v>0</v>
      </c>
    </row>
    <row r="361" spans="1:12" ht="15">
      <c r="A361" s="84" t="s">
        <v>1610</v>
      </c>
      <c r="B361" s="84" t="s">
        <v>1610</v>
      </c>
      <c r="C361" s="84">
        <v>3</v>
      </c>
      <c r="D361" s="123">
        <v>0.007700727413548465</v>
      </c>
      <c r="E361" s="123">
        <v>1.550228353055094</v>
      </c>
      <c r="F361" s="84" t="s">
        <v>1271</v>
      </c>
      <c r="G361" s="84" t="b">
        <v>0</v>
      </c>
      <c r="H361" s="84" t="b">
        <v>0</v>
      </c>
      <c r="I361" s="84" t="b">
        <v>0</v>
      </c>
      <c r="J361" s="84" t="b">
        <v>0</v>
      </c>
      <c r="K361" s="84" t="b">
        <v>0</v>
      </c>
      <c r="L361" s="84" t="b">
        <v>0</v>
      </c>
    </row>
    <row r="362" spans="1:12" ht="15">
      <c r="A362" s="84" t="s">
        <v>1610</v>
      </c>
      <c r="B362" s="84" t="s">
        <v>1604</v>
      </c>
      <c r="C362" s="84">
        <v>3</v>
      </c>
      <c r="D362" s="123">
        <v>0.007700727413548465</v>
      </c>
      <c r="E362" s="123">
        <v>1.550228353055094</v>
      </c>
      <c r="F362" s="84" t="s">
        <v>1271</v>
      </c>
      <c r="G362" s="84" t="b">
        <v>0</v>
      </c>
      <c r="H362" s="84" t="b">
        <v>0</v>
      </c>
      <c r="I362" s="84" t="b">
        <v>0</v>
      </c>
      <c r="J362" s="84" t="b">
        <v>0</v>
      </c>
      <c r="K362" s="84" t="b">
        <v>0</v>
      </c>
      <c r="L362" s="84" t="b">
        <v>0</v>
      </c>
    </row>
    <row r="363" spans="1:12" ht="15">
      <c r="A363" s="84" t="s">
        <v>1605</v>
      </c>
      <c r="B363" s="84" t="s">
        <v>1613</v>
      </c>
      <c r="C363" s="84">
        <v>3</v>
      </c>
      <c r="D363" s="123">
        <v>0.007700727413548465</v>
      </c>
      <c r="E363" s="123">
        <v>1.6294095991027189</v>
      </c>
      <c r="F363" s="84" t="s">
        <v>1271</v>
      </c>
      <c r="G363" s="84" t="b">
        <v>0</v>
      </c>
      <c r="H363" s="84" t="b">
        <v>0</v>
      </c>
      <c r="I363" s="84" t="b">
        <v>0</v>
      </c>
      <c r="J363" s="84" t="b">
        <v>0</v>
      </c>
      <c r="K363" s="84" t="b">
        <v>0</v>
      </c>
      <c r="L363" s="84" t="b">
        <v>0</v>
      </c>
    </row>
    <row r="364" spans="1:12" ht="15">
      <c r="A364" s="84" t="s">
        <v>1613</v>
      </c>
      <c r="B364" s="84" t="s">
        <v>1327</v>
      </c>
      <c r="C364" s="84">
        <v>3</v>
      </c>
      <c r="D364" s="123">
        <v>0.007700727413548465</v>
      </c>
      <c r="E364" s="123">
        <v>1.3283796034387378</v>
      </c>
      <c r="F364" s="84" t="s">
        <v>1271</v>
      </c>
      <c r="G364" s="84" t="b">
        <v>0</v>
      </c>
      <c r="H364" s="84" t="b">
        <v>0</v>
      </c>
      <c r="I364" s="84" t="b">
        <v>0</v>
      </c>
      <c r="J364" s="84" t="b">
        <v>0</v>
      </c>
      <c r="K364" s="84" t="b">
        <v>0</v>
      </c>
      <c r="L364" s="84" t="b">
        <v>0</v>
      </c>
    </row>
    <row r="365" spans="1:12" ht="15">
      <c r="A365" s="84" t="s">
        <v>1339</v>
      </c>
      <c r="B365" s="84" t="s">
        <v>1373</v>
      </c>
      <c r="C365" s="84">
        <v>3</v>
      </c>
      <c r="D365" s="123">
        <v>0.007700727413548465</v>
      </c>
      <c r="E365" s="123">
        <v>2.0273496077747564</v>
      </c>
      <c r="F365" s="84" t="s">
        <v>1271</v>
      </c>
      <c r="G365" s="84" t="b">
        <v>0</v>
      </c>
      <c r="H365" s="84" t="b">
        <v>0</v>
      </c>
      <c r="I365" s="84" t="b">
        <v>0</v>
      </c>
      <c r="J365" s="84" t="b">
        <v>0</v>
      </c>
      <c r="K365" s="84" t="b">
        <v>0</v>
      </c>
      <c r="L365" s="84" t="b">
        <v>0</v>
      </c>
    </row>
    <row r="366" spans="1:12" ht="15">
      <c r="A366" s="84" t="s">
        <v>240</v>
      </c>
      <c r="B366" s="84" t="s">
        <v>1379</v>
      </c>
      <c r="C366" s="84">
        <v>2</v>
      </c>
      <c r="D366" s="123">
        <v>0.00587369751542873</v>
      </c>
      <c r="E366" s="123">
        <v>1.8512583487190752</v>
      </c>
      <c r="F366" s="84" t="s">
        <v>1271</v>
      </c>
      <c r="G366" s="84" t="b">
        <v>0</v>
      </c>
      <c r="H366" s="84" t="b">
        <v>0</v>
      </c>
      <c r="I366" s="84" t="b">
        <v>0</v>
      </c>
      <c r="J366" s="84" t="b">
        <v>0</v>
      </c>
      <c r="K366" s="84" t="b">
        <v>0</v>
      </c>
      <c r="L366" s="84" t="b">
        <v>0</v>
      </c>
    </row>
    <row r="367" spans="1:12" ht="15">
      <c r="A367" s="84" t="s">
        <v>1379</v>
      </c>
      <c r="B367" s="84" t="s">
        <v>391</v>
      </c>
      <c r="C367" s="84">
        <v>2</v>
      </c>
      <c r="D367" s="123">
        <v>0.00587369751542873</v>
      </c>
      <c r="E367" s="123">
        <v>0.7290424704462486</v>
      </c>
      <c r="F367" s="84" t="s">
        <v>1271</v>
      </c>
      <c r="G367" s="84" t="b">
        <v>0</v>
      </c>
      <c r="H367" s="84" t="b">
        <v>0</v>
      </c>
      <c r="I367" s="84" t="b">
        <v>0</v>
      </c>
      <c r="J367" s="84" t="b">
        <v>0</v>
      </c>
      <c r="K367" s="84" t="b">
        <v>0</v>
      </c>
      <c r="L367" s="84" t="b">
        <v>0</v>
      </c>
    </row>
    <row r="368" spans="1:12" ht="15">
      <c r="A368" s="84" t="s">
        <v>1366</v>
      </c>
      <c r="B368" s="84" t="s">
        <v>1380</v>
      </c>
      <c r="C368" s="84">
        <v>2</v>
      </c>
      <c r="D368" s="123">
        <v>0.00587369751542873</v>
      </c>
      <c r="E368" s="123">
        <v>1.550228353055094</v>
      </c>
      <c r="F368" s="84" t="s">
        <v>1271</v>
      </c>
      <c r="G368" s="84" t="b">
        <v>0</v>
      </c>
      <c r="H368" s="84" t="b">
        <v>0</v>
      </c>
      <c r="I368" s="84" t="b">
        <v>0</v>
      </c>
      <c r="J368" s="84" t="b">
        <v>0</v>
      </c>
      <c r="K368" s="84" t="b">
        <v>0</v>
      </c>
      <c r="L368" s="84" t="b">
        <v>0</v>
      </c>
    </row>
    <row r="369" spans="1:12" ht="15">
      <c r="A369" s="84" t="s">
        <v>1381</v>
      </c>
      <c r="B369" s="84" t="s">
        <v>1642</v>
      </c>
      <c r="C369" s="84">
        <v>2</v>
      </c>
      <c r="D369" s="123">
        <v>0.00587369751542873</v>
      </c>
      <c r="E369" s="123">
        <v>1.9304395947667001</v>
      </c>
      <c r="F369" s="84" t="s">
        <v>1271</v>
      </c>
      <c r="G369" s="84" t="b">
        <v>0</v>
      </c>
      <c r="H369" s="84" t="b">
        <v>0</v>
      </c>
      <c r="I369" s="84" t="b">
        <v>0</v>
      </c>
      <c r="J369" s="84" t="b">
        <v>0</v>
      </c>
      <c r="K369" s="84" t="b">
        <v>0</v>
      </c>
      <c r="L369" s="84" t="b">
        <v>0</v>
      </c>
    </row>
    <row r="370" spans="1:12" ht="15">
      <c r="A370" s="84" t="s">
        <v>1642</v>
      </c>
      <c r="B370" s="84" t="s">
        <v>261</v>
      </c>
      <c r="C370" s="84">
        <v>2</v>
      </c>
      <c r="D370" s="123">
        <v>0.00587369751542873</v>
      </c>
      <c r="E370" s="123">
        <v>2.0273496077747564</v>
      </c>
      <c r="F370" s="84" t="s">
        <v>1271</v>
      </c>
      <c r="G370" s="84" t="b">
        <v>0</v>
      </c>
      <c r="H370" s="84" t="b">
        <v>0</v>
      </c>
      <c r="I370" s="84" t="b">
        <v>0</v>
      </c>
      <c r="J370" s="84" t="b">
        <v>0</v>
      </c>
      <c r="K370" s="84" t="b">
        <v>0</v>
      </c>
      <c r="L370" s="84" t="b">
        <v>0</v>
      </c>
    </row>
    <row r="371" spans="1:12" ht="15">
      <c r="A371" s="84" t="s">
        <v>1328</v>
      </c>
      <c r="B371" s="84" t="s">
        <v>1623</v>
      </c>
      <c r="C371" s="84">
        <v>2</v>
      </c>
      <c r="D371" s="123">
        <v>0.00587369751542873</v>
      </c>
      <c r="E371" s="123">
        <v>2.1522883443830563</v>
      </c>
      <c r="F371" s="84" t="s">
        <v>1271</v>
      </c>
      <c r="G371" s="84" t="b">
        <v>0</v>
      </c>
      <c r="H371" s="84" t="b">
        <v>0</v>
      </c>
      <c r="I371" s="84" t="b">
        <v>0</v>
      </c>
      <c r="J371" s="84" t="b">
        <v>1</v>
      </c>
      <c r="K371" s="84" t="b">
        <v>0</v>
      </c>
      <c r="L371" s="84" t="b">
        <v>0</v>
      </c>
    </row>
    <row r="372" spans="1:12" ht="15">
      <c r="A372" s="84" t="s">
        <v>1623</v>
      </c>
      <c r="B372" s="84" t="s">
        <v>1643</v>
      </c>
      <c r="C372" s="84">
        <v>2</v>
      </c>
      <c r="D372" s="123">
        <v>0.00587369751542873</v>
      </c>
      <c r="E372" s="123">
        <v>2.3283796034387376</v>
      </c>
      <c r="F372" s="84" t="s">
        <v>1271</v>
      </c>
      <c r="G372" s="84" t="b">
        <v>1</v>
      </c>
      <c r="H372" s="84" t="b">
        <v>0</v>
      </c>
      <c r="I372" s="84" t="b">
        <v>0</v>
      </c>
      <c r="J372" s="84" t="b">
        <v>0</v>
      </c>
      <c r="K372" s="84" t="b">
        <v>0</v>
      </c>
      <c r="L372" s="84" t="b">
        <v>0</v>
      </c>
    </row>
    <row r="373" spans="1:12" ht="15">
      <c r="A373" s="84" t="s">
        <v>1643</v>
      </c>
      <c r="B373" s="84" t="s">
        <v>1615</v>
      </c>
      <c r="C373" s="84">
        <v>2</v>
      </c>
      <c r="D373" s="123">
        <v>0.00587369751542873</v>
      </c>
      <c r="E373" s="123">
        <v>2.1522883443830563</v>
      </c>
      <c r="F373" s="84" t="s">
        <v>1271</v>
      </c>
      <c r="G373" s="84" t="b">
        <v>0</v>
      </c>
      <c r="H373" s="84" t="b">
        <v>0</v>
      </c>
      <c r="I373" s="84" t="b">
        <v>0</v>
      </c>
      <c r="J373" s="84" t="b">
        <v>0</v>
      </c>
      <c r="K373" s="84" t="b">
        <v>0</v>
      </c>
      <c r="L373" s="84" t="b">
        <v>0</v>
      </c>
    </row>
    <row r="374" spans="1:12" ht="15">
      <c r="A374" s="84" t="s">
        <v>1381</v>
      </c>
      <c r="B374" s="84" t="s">
        <v>391</v>
      </c>
      <c r="C374" s="84">
        <v>2</v>
      </c>
      <c r="D374" s="123">
        <v>0.00587369751542873</v>
      </c>
      <c r="E374" s="123">
        <v>0.5071937208298923</v>
      </c>
      <c r="F374" s="84" t="s">
        <v>1271</v>
      </c>
      <c r="G374" s="84" t="b">
        <v>0</v>
      </c>
      <c r="H374" s="84" t="b">
        <v>0</v>
      </c>
      <c r="I374" s="84" t="b">
        <v>0</v>
      </c>
      <c r="J374" s="84" t="b">
        <v>0</v>
      </c>
      <c r="K374" s="84" t="b">
        <v>0</v>
      </c>
      <c r="L374" s="84" t="b">
        <v>0</v>
      </c>
    </row>
    <row r="375" spans="1:12" ht="15">
      <c r="A375" s="84" t="s">
        <v>391</v>
      </c>
      <c r="B375" s="84" t="s">
        <v>1704</v>
      </c>
      <c r="C375" s="84">
        <v>2</v>
      </c>
      <c r="D375" s="123">
        <v>0.00587369751542873</v>
      </c>
      <c r="E375" s="123">
        <v>1.061207875035724</v>
      </c>
      <c r="F375" s="84" t="s">
        <v>1271</v>
      </c>
      <c r="G375" s="84" t="b">
        <v>0</v>
      </c>
      <c r="H375" s="84" t="b">
        <v>0</v>
      </c>
      <c r="I375" s="84" t="b">
        <v>0</v>
      </c>
      <c r="J375" s="84" t="b">
        <v>0</v>
      </c>
      <c r="K375" s="84" t="b">
        <v>0</v>
      </c>
      <c r="L375" s="84" t="b">
        <v>0</v>
      </c>
    </row>
    <row r="376" spans="1:12" ht="15">
      <c r="A376" s="84" t="s">
        <v>1704</v>
      </c>
      <c r="B376" s="84" t="s">
        <v>1705</v>
      </c>
      <c r="C376" s="84">
        <v>2</v>
      </c>
      <c r="D376" s="123">
        <v>0.00587369751542873</v>
      </c>
      <c r="E376" s="123">
        <v>2.3283796034387376</v>
      </c>
      <c r="F376" s="84" t="s">
        <v>1271</v>
      </c>
      <c r="G376" s="84" t="b">
        <v>0</v>
      </c>
      <c r="H376" s="84" t="b">
        <v>0</v>
      </c>
      <c r="I376" s="84" t="b">
        <v>0</v>
      </c>
      <c r="J376" s="84" t="b">
        <v>1</v>
      </c>
      <c r="K376" s="84" t="b">
        <v>0</v>
      </c>
      <c r="L376" s="84" t="b">
        <v>0</v>
      </c>
    </row>
    <row r="377" spans="1:12" ht="15">
      <c r="A377" s="84" t="s">
        <v>1705</v>
      </c>
      <c r="B377" s="84" t="s">
        <v>1706</v>
      </c>
      <c r="C377" s="84">
        <v>2</v>
      </c>
      <c r="D377" s="123">
        <v>0.00587369751542873</v>
      </c>
      <c r="E377" s="123">
        <v>2.3283796034387376</v>
      </c>
      <c r="F377" s="84" t="s">
        <v>1271</v>
      </c>
      <c r="G377" s="84" t="b">
        <v>1</v>
      </c>
      <c r="H377" s="84" t="b">
        <v>0</v>
      </c>
      <c r="I377" s="84" t="b">
        <v>0</v>
      </c>
      <c r="J377" s="84" t="b">
        <v>1</v>
      </c>
      <c r="K377" s="84" t="b">
        <v>0</v>
      </c>
      <c r="L377" s="84" t="b">
        <v>0</v>
      </c>
    </row>
    <row r="378" spans="1:12" ht="15">
      <c r="A378" s="84" t="s">
        <v>1706</v>
      </c>
      <c r="B378" s="84" t="s">
        <v>1707</v>
      </c>
      <c r="C378" s="84">
        <v>2</v>
      </c>
      <c r="D378" s="123">
        <v>0.00587369751542873</v>
      </c>
      <c r="E378" s="123">
        <v>2.3283796034387376</v>
      </c>
      <c r="F378" s="84" t="s">
        <v>1271</v>
      </c>
      <c r="G378" s="84" t="b">
        <v>1</v>
      </c>
      <c r="H378" s="84" t="b">
        <v>0</v>
      </c>
      <c r="I378" s="84" t="b">
        <v>0</v>
      </c>
      <c r="J378" s="84" t="b">
        <v>0</v>
      </c>
      <c r="K378" s="84" t="b">
        <v>0</v>
      </c>
      <c r="L378" s="84" t="b">
        <v>0</v>
      </c>
    </row>
    <row r="379" spans="1:12" ht="15">
      <c r="A379" s="84" t="s">
        <v>1707</v>
      </c>
      <c r="B379" s="84" t="s">
        <v>1366</v>
      </c>
      <c r="C379" s="84">
        <v>2</v>
      </c>
      <c r="D379" s="123">
        <v>0.00587369751542873</v>
      </c>
      <c r="E379" s="123">
        <v>1.7263196121107753</v>
      </c>
      <c r="F379" s="84" t="s">
        <v>1271</v>
      </c>
      <c r="G379" s="84" t="b">
        <v>0</v>
      </c>
      <c r="H379" s="84" t="b">
        <v>0</v>
      </c>
      <c r="I379" s="84" t="b">
        <v>0</v>
      </c>
      <c r="J379" s="84" t="b">
        <v>0</v>
      </c>
      <c r="K379" s="84" t="b">
        <v>0</v>
      </c>
      <c r="L379" s="84" t="b">
        <v>0</v>
      </c>
    </row>
    <row r="380" spans="1:12" ht="15">
      <c r="A380" s="84" t="s">
        <v>1366</v>
      </c>
      <c r="B380" s="84" t="s">
        <v>391</v>
      </c>
      <c r="C380" s="84">
        <v>2</v>
      </c>
      <c r="D380" s="123">
        <v>0.00587369751542873</v>
      </c>
      <c r="E380" s="123">
        <v>0.4280124747822674</v>
      </c>
      <c r="F380" s="84" t="s">
        <v>1271</v>
      </c>
      <c r="G380" s="84" t="b">
        <v>0</v>
      </c>
      <c r="H380" s="84" t="b">
        <v>0</v>
      </c>
      <c r="I380" s="84" t="b">
        <v>0</v>
      </c>
      <c r="J380" s="84" t="b">
        <v>0</v>
      </c>
      <c r="K380" s="84" t="b">
        <v>0</v>
      </c>
      <c r="L380" s="84" t="b">
        <v>0</v>
      </c>
    </row>
    <row r="381" spans="1:12" ht="15">
      <c r="A381" s="84" t="s">
        <v>249</v>
      </c>
      <c r="B381" s="84" t="s">
        <v>1364</v>
      </c>
      <c r="C381" s="84">
        <v>2</v>
      </c>
      <c r="D381" s="123">
        <v>0.00587369751542873</v>
      </c>
      <c r="E381" s="123">
        <v>1.0731070983354316</v>
      </c>
      <c r="F381" s="84" t="s">
        <v>1271</v>
      </c>
      <c r="G381" s="84" t="b">
        <v>0</v>
      </c>
      <c r="H381" s="84" t="b">
        <v>0</v>
      </c>
      <c r="I381" s="84" t="b">
        <v>0</v>
      </c>
      <c r="J381" s="84" t="b">
        <v>0</v>
      </c>
      <c r="K381" s="84" t="b">
        <v>0</v>
      </c>
      <c r="L381" s="84" t="b">
        <v>0</v>
      </c>
    </row>
    <row r="382" spans="1:12" ht="15">
      <c r="A382" s="84" t="s">
        <v>1364</v>
      </c>
      <c r="B382" s="84" t="s">
        <v>1332</v>
      </c>
      <c r="C382" s="84">
        <v>2</v>
      </c>
      <c r="D382" s="123">
        <v>0.00587369751542873</v>
      </c>
      <c r="E382" s="123">
        <v>1.3283796034387378</v>
      </c>
      <c r="F382" s="84" t="s">
        <v>1271</v>
      </c>
      <c r="G382" s="84" t="b">
        <v>0</v>
      </c>
      <c r="H382" s="84" t="b">
        <v>0</v>
      </c>
      <c r="I382" s="84" t="b">
        <v>0</v>
      </c>
      <c r="J382" s="84" t="b">
        <v>0</v>
      </c>
      <c r="K382" s="84" t="b">
        <v>0</v>
      </c>
      <c r="L382" s="84" t="b">
        <v>0</v>
      </c>
    </row>
    <row r="383" spans="1:12" ht="15">
      <c r="A383" s="84" t="s">
        <v>1332</v>
      </c>
      <c r="B383" s="84" t="s">
        <v>1702</v>
      </c>
      <c r="C383" s="84">
        <v>2</v>
      </c>
      <c r="D383" s="123">
        <v>0.00587369751542873</v>
      </c>
      <c r="E383" s="123">
        <v>1.9304395947667001</v>
      </c>
      <c r="F383" s="84" t="s">
        <v>1271</v>
      </c>
      <c r="G383" s="84" t="b">
        <v>0</v>
      </c>
      <c r="H383" s="84" t="b">
        <v>0</v>
      </c>
      <c r="I383" s="84" t="b">
        <v>0</v>
      </c>
      <c r="J383" s="84" t="b">
        <v>0</v>
      </c>
      <c r="K383" s="84" t="b">
        <v>0</v>
      </c>
      <c r="L383" s="84" t="b">
        <v>0</v>
      </c>
    </row>
    <row r="384" spans="1:12" ht="15">
      <c r="A384" s="84" t="s">
        <v>1702</v>
      </c>
      <c r="B384" s="84" t="s">
        <v>256</v>
      </c>
      <c r="C384" s="84">
        <v>2</v>
      </c>
      <c r="D384" s="123">
        <v>0.00587369751542873</v>
      </c>
      <c r="E384" s="123">
        <v>1.1670116012037628</v>
      </c>
      <c r="F384" s="84" t="s">
        <v>1271</v>
      </c>
      <c r="G384" s="84" t="b">
        <v>0</v>
      </c>
      <c r="H384" s="84" t="b">
        <v>0</v>
      </c>
      <c r="I384" s="84" t="b">
        <v>0</v>
      </c>
      <c r="J384" s="84" t="b">
        <v>0</v>
      </c>
      <c r="K384" s="84" t="b">
        <v>0</v>
      </c>
      <c r="L384" s="84" t="b">
        <v>0</v>
      </c>
    </row>
    <row r="385" spans="1:12" ht="15">
      <c r="A385" s="84" t="s">
        <v>250</v>
      </c>
      <c r="B385" s="84" t="s">
        <v>241</v>
      </c>
      <c r="C385" s="84">
        <v>2</v>
      </c>
      <c r="D385" s="123">
        <v>0.00587369751542873</v>
      </c>
      <c r="E385" s="123">
        <v>1.550228353055094</v>
      </c>
      <c r="F385" s="84" t="s">
        <v>1271</v>
      </c>
      <c r="G385" s="84" t="b">
        <v>0</v>
      </c>
      <c r="H385" s="84" t="b">
        <v>0</v>
      </c>
      <c r="I385" s="84" t="b">
        <v>0</v>
      </c>
      <c r="J385" s="84" t="b">
        <v>0</v>
      </c>
      <c r="K385" s="84" t="b">
        <v>0</v>
      </c>
      <c r="L385" s="84" t="b">
        <v>0</v>
      </c>
    </row>
    <row r="386" spans="1:12" ht="15">
      <c r="A386" s="84" t="s">
        <v>1327</v>
      </c>
      <c r="B386" s="84" t="s">
        <v>1701</v>
      </c>
      <c r="C386" s="84">
        <v>2</v>
      </c>
      <c r="D386" s="123">
        <v>0.00587369751542873</v>
      </c>
      <c r="E386" s="123">
        <v>1.5154662467958822</v>
      </c>
      <c r="F386" s="84" t="s">
        <v>1271</v>
      </c>
      <c r="G386" s="84" t="b">
        <v>0</v>
      </c>
      <c r="H386" s="84" t="b">
        <v>0</v>
      </c>
      <c r="I386" s="84" t="b">
        <v>0</v>
      </c>
      <c r="J386" s="84" t="b">
        <v>0</v>
      </c>
      <c r="K386" s="84" t="b">
        <v>0</v>
      </c>
      <c r="L386" s="84" t="b">
        <v>0</v>
      </c>
    </row>
    <row r="387" spans="1:12" ht="15">
      <c r="A387" s="84" t="s">
        <v>1616</v>
      </c>
      <c r="B387" s="84" t="s">
        <v>256</v>
      </c>
      <c r="C387" s="84">
        <v>2</v>
      </c>
      <c r="D387" s="123">
        <v>0.00587369751542873</v>
      </c>
      <c r="E387" s="123">
        <v>1.1670116012037628</v>
      </c>
      <c r="F387" s="84" t="s">
        <v>1271</v>
      </c>
      <c r="G387" s="84" t="b">
        <v>0</v>
      </c>
      <c r="H387" s="84" t="b">
        <v>0</v>
      </c>
      <c r="I387" s="84" t="b">
        <v>0</v>
      </c>
      <c r="J387" s="84" t="b">
        <v>0</v>
      </c>
      <c r="K387" s="84" t="b">
        <v>0</v>
      </c>
      <c r="L387" s="84" t="b">
        <v>0</v>
      </c>
    </row>
    <row r="388" spans="1:12" ht="15">
      <c r="A388" s="84" t="s">
        <v>255</v>
      </c>
      <c r="B388" s="84" t="s">
        <v>243</v>
      </c>
      <c r="C388" s="84">
        <v>2</v>
      </c>
      <c r="D388" s="123">
        <v>0.00587369751542873</v>
      </c>
      <c r="E388" s="123">
        <v>1.0853415547524432</v>
      </c>
      <c r="F388" s="84" t="s">
        <v>1271</v>
      </c>
      <c r="G388" s="84" t="b">
        <v>0</v>
      </c>
      <c r="H388" s="84" t="b">
        <v>0</v>
      </c>
      <c r="I388" s="84" t="b">
        <v>0</v>
      </c>
      <c r="J388" s="84" t="b">
        <v>0</v>
      </c>
      <c r="K388" s="84" t="b">
        <v>0</v>
      </c>
      <c r="L388" s="84" t="b">
        <v>0</v>
      </c>
    </row>
    <row r="389" spans="1:12" ht="15">
      <c r="A389" s="84" t="s">
        <v>1636</v>
      </c>
      <c r="B389" s="84" t="s">
        <v>1322</v>
      </c>
      <c r="C389" s="84">
        <v>2</v>
      </c>
      <c r="D389" s="123">
        <v>0.00587369751542873</v>
      </c>
      <c r="E389" s="123">
        <v>1.9304395947667001</v>
      </c>
      <c r="F389" s="84" t="s">
        <v>1271</v>
      </c>
      <c r="G389" s="84" t="b">
        <v>0</v>
      </c>
      <c r="H389" s="84" t="b">
        <v>0</v>
      </c>
      <c r="I389" s="84" t="b">
        <v>0</v>
      </c>
      <c r="J389" s="84" t="b">
        <v>0</v>
      </c>
      <c r="K389" s="84" t="b">
        <v>0</v>
      </c>
      <c r="L389" s="84" t="b">
        <v>0</v>
      </c>
    </row>
    <row r="390" spans="1:12" ht="15">
      <c r="A390" s="84" t="s">
        <v>1322</v>
      </c>
      <c r="B390" s="84" t="s">
        <v>1334</v>
      </c>
      <c r="C390" s="84">
        <v>2</v>
      </c>
      <c r="D390" s="123">
        <v>0.00587369751542873</v>
      </c>
      <c r="E390" s="123">
        <v>1.7543483357110188</v>
      </c>
      <c r="F390" s="84" t="s">
        <v>1271</v>
      </c>
      <c r="G390" s="84" t="b">
        <v>0</v>
      </c>
      <c r="H390" s="84" t="b">
        <v>0</v>
      </c>
      <c r="I390" s="84" t="b">
        <v>0</v>
      </c>
      <c r="J390" s="84" t="b">
        <v>0</v>
      </c>
      <c r="K390" s="84" t="b">
        <v>0</v>
      </c>
      <c r="L390" s="84" t="b">
        <v>0</v>
      </c>
    </row>
    <row r="391" spans="1:12" ht="15">
      <c r="A391" s="84" t="s">
        <v>1605</v>
      </c>
      <c r="B391" s="84" t="s">
        <v>1635</v>
      </c>
      <c r="C391" s="84">
        <v>2</v>
      </c>
      <c r="D391" s="123">
        <v>0.00587369751542873</v>
      </c>
      <c r="E391" s="123">
        <v>1.8512583487190752</v>
      </c>
      <c r="F391" s="84" t="s">
        <v>1271</v>
      </c>
      <c r="G391" s="84" t="b">
        <v>0</v>
      </c>
      <c r="H391" s="84" t="b">
        <v>0</v>
      </c>
      <c r="I391" s="84" t="b">
        <v>0</v>
      </c>
      <c r="J391" s="84" t="b">
        <v>0</v>
      </c>
      <c r="K391" s="84" t="b">
        <v>0</v>
      </c>
      <c r="L391" s="84" t="b">
        <v>0</v>
      </c>
    </row>
    <row r="392" spans="1:12" ht="15">
      <c r="A392" s="84" t="s">
        <v>226</v>
      </c>
      <c r="B392" s="84" t="s">
        <v>1634</v>
      </c>
      <c r="C392" s="84">
        <v>2</v>
      </c>
      <c r="D392" s="123">
        <v>0.00587369751542873</v>
      </c>
      <c r="E392" s="123">
        <v>1.7263196121107753</v>
      </c>
      <c r="F392" s="84" t="s">
        <v>1271</v>
      </c>
      <c r="G392" s="84" t="b">
        <v>0</v>
      </c>
      <c r="H392" s="84" t="b">
        <v>0</v>
      </c>
      <c r="I392" s="84" t="b">
        <v>0</v>
      </c>
      <c r="J392" s="84" t="b">
        <v>0</v>
      </c>
      <c r="K392" s="84" t="b">
        <v>0</v>
      </c>
      <c r="L392" s="84" t="b">
        <v>0</v>
      </c>
    </row>
    <row r="393" spans="1:12" ht="15">
      <c r="A393" s="84" t="s">
        <v>1634</v>
      </c>
      <c r="B393" s="84" t="s">
        <v>1624</v>
      </c>
      <c r="C393" s="84">
        <v>2</v>
      </c>
      <c r="D393" s="123">
        <v>0.00587369751542873</v>
      </c>
      <c r="E393" s="123">
        <v>2.3283796034387376</v>
      </c>
      <c r="F393" s="84" t="s">
        <v>1271</v>
      </c>
      <c r="G393" s="84" t="b">
        <v>0</v>
      </c>
      <c r="H393" s="84" t="b">
        <v>0</v>
      </c>
      <c r="I393" s="84" t="b">
        <v>0</v>
      </c>
      <c r="J393" s="84" t="b">
        <v>0</v>
      </c>
      <c r="K393" s="84" t="b">
        <v>0</v>
      </c>
      <c r="L393" s="84" t="b">
        <v>0</v>
      </c>
    </row>
    <row r="394" spans="1:12" ht="15">
      <c r="A394" s="84" t="s">
        <v>1624</v>
      </c>
      <c r="B394" s="84" t="s">
        <v>1649</v>
      </c>
      <c r="C394" s="84">
        <v>2</v>
      </c>
      <c r="D394" s="123">
        <v>0.00587369751542873</v>
      </c>
      <c r="E394" s="123">
        <v>2.3283796034387376</v>
      </c>
      <c r="F394" s="84" t="s">
        <v>1271</v>
      </c>
      <c r="G394" s="84" t="b">
        <v>0</v>
      </c>
      <c r="H394" s="84" t="b">
        <v>0</v>
      </c>
      <c r="I394" s="84" t="b">
        <v>0</v>
      </c>
      <c r="J394" s="84" t="b">
        <v>0</v>
      </c>
      <c r="K394" s="84" t="b">
        <v>0</v>
      </c>
      <c r="L394" s="84" t="b">
        <v>0</v>
      </c>
    </row>
    <row r="395" spans="1:12" ht="15">
      <c r="A395" s="84" t="s">
        <v>1649</v>
      </c>
      <c r="B395" s="84" t="s">
        <v>1650</v>
      </c>
      <c r="C395" s="84">
        <v>2</v>
      </c>
      <c r="D395" s="123">
        <v>0.00587369751542873</v>
      </c>
      <c r="E395" s="123">
        <v>2.3283796034387376</v>
      </c>
      <c r="F395" s="84" t="s">
        <v>1271</v>
      </c>
      <c r="G395" s="84" t="b">
        <v>0</v>
      </c>
      <c r="H395" s="84" t="b">
        <v>0</v>
      </c>
      <c r="I395" s="84" t="b">
        <v>0</v>
      </c>
      <c r="J395" s="84" t="b">
        <v>0</v>
      </c>
      <c r="K395" s="84" t="b">
        <v>0</v>
      </c>
      <c r="L395" s="84" t="b">
        <v>0</v>
      </c>
    </row>
    <row r="396" spans="1:12" ht="15">
      <c r="A396" s="84" t="s">
        <v>1650</v>
      </c>
      <c r="B396" s="84" t="s">
        <v>256</v>
      </c>
      <c r="C396" s="84">
        <v>2</v>
      </c>
      <c r="D396" s="123">
        <v>0.00587369751542873</v>
      </c>
      <c r="E396" s="123">
        <v>1.1670116012037628</v>
      </c>
      <c r="F396" s="84" t="s">
        <v>1271</v>
      </c>
      <c r="G396" s="84" t="b">
        <v>0</v>
      </c>
      <c r="H396" s="84" t="b">
        <v>0</v>
      </c>
      <c r="I396" s="84" t="b">
        <v>0</v>
      </c>
      <c r="J396" s="84" t="b">
        <v>0</v>
      </c>
      <c r="K396" s="84" t="b">
        <v>0</v>
      </c>
      <c r="L396" s="84" t="b">
        <v>0</v>
      </c>
    </row>
    <row r="397" spans="1:12" ht="15">
      <c r="A397" s="84" t="s">
        <v>1337</v>
      </c>
      <c r="B397" s="84" t="s">
        <v>1662</v>
      </c>
      <c r="C397" s="84">
        <v>2</v>
      </c>
      <c r="D397" s="123">
        <v>0.00587369751542873</v>
      </c>
      <c r="E397" s="123">
        <v>2.3283796034387376</v>
      </c>
      <c r="F397" s="84" t="s">
        <v>1271</v>
      </c>
      <c r="G397" s="84" t="b">
        <v>0</v>
      </c>
      <c r="H397" s="84" t="b">
        <v>0</v>
      </c>
      <c r="I397" s="84" t="b">
        <v>0</v>
      </c>
      <c r="J397" s="84" t="b">
        <v>0</v>
      </c>
      <c r="K397" s="84" t="b">
        <v>0</v>
      </c>
      <c r="L397" s="84" t="b">
        <v>0</v>
      </c>
    </row>
    <row r="398" spans="1:12" ht="15">
      <c r="A398" s="84" t="s">
        <v>1662</v>
      </c>
      <c r="B398" s="84" t="s">
        <v>1663</v>
      </c>
      <c r="C398" s="84">
        <v>2</v>
      </c>
      <c r="D398" s="123">
        <v>0.00587369751542873</v>
      </c>
      <c r="E398" s="123">
        <v>2.3283796034387376</v>
      </c>
      <c r="F398" s="84" t="s">
        <v>1271</v>
      </c>
      <c r="G398" s="84" t="b">
        <v>0</v>
      </c>
      <c r="H398" s="84" t="b">
        <v>0</v>
      </c>
      <c r="I398" s="84" t="b">
        <v>0</v>
      </c>
      <c r="J398" s="84" t="b">
        <v>0</v>
      </c>
      <c r="K398" s="84" t="b">
        <v>0</v>
      </c>
      <c r="L398" s="84" t="b">
        <v>0</v>
      </c>
    </row>
    <row r="399" spans="1:12" ht="15">
      <c r="A399" s="84" t="s">
        <v>1663</v>
      </c>
      <c r="B399" s="84" t="s">
        <v>1611</v>
      </c>
      <c r="C399" s="84">
        <v>2</v>
      </c>
      <c r="D399" s="123">
        <v>0.00587369751542873</v>
      </c>
      <c r="E399" s="123">
        <v>2.1522883443830563</v>
      </c>
      <c r="F399" s="84" t="s">
        <v>1271</v>
      </c>
      <c r="G399" s="84" t="b">
        <v>0</v>
      </c>
      <c r="H399" s="84" t="b">
        <v>0</v>
      </c>
      <c r="I399" s="84" t="b">
        <v>0</v>
      </c>
      <c r="J399" s="84" t="b">
        <v>0</v>
      </c>
      <c r="K399" s="84" t="b">
        <v>0</v>
      </c>
      <c r="L399" s="84" t="b">
        <v>0</v>
      </c>
    </row>
    <row r="400" spans="1:12" ht="15">
      <c r="A400" s="84" t="s">
        <v>1611</v>
      </c>
      <c r="B400" s="84" t="s">
        <v>391</v>
      </c>
      <c r="C400" s="84">
        <v>2</v>
      </c>
      <c r="D400" s="123">
        <v>0.00587369751542873</v>
      </c>
      <c r="E400" s="123">
        <v>0.7290424704462486</v>
      </c>
      <c r="F400" s="84" t="s">
        <v>1271</v>
      </c>
      <c r="G400" s="84" t="b">
        <v>0</v>
      </c>
      <c r="H400" s="84" t="b">
        <v>0</v>
      </c>
      <c r="I400" s="84" t="b">
        <v>0</v>
      </c>
      <c r="J400" s="84" t="b">
        <v>0</v>
      </c>
      <c r="K400" s="84" t="b">
        <v>0</v>
      </c>
      <c r="L400" s="84" t="b">
        <v>0</v>
      </c>
    </row>
    <row r="401" spans="1:12" ht="15">
      <c r="A401" s="84" t="s">
        <v>391</v>
      </c>
      <c r="B401" s="84" t="s">
        <v>1319</v>
      </c>
      <c r="C401" s="84">
        <v>2</v>
      </c>
      <c r="D401" s="123">
        <v>0.00587369751542873</v>
      </c>
      <c r="E401" s="123">
        <v>0.8851166159800427</v>
      </c>
      <c r="F401" s="84" t="s">
        <v>1271</v>
      </c>
      <c r="G401" s="84" t="b">
        <v>0</v>
      </c>
      <c r="H401" s="84" t="b">
        <v>0</v>
      </c>
      <c r="I401" s="84" t="b">
        <v>0</v>
      </c>
      <c r="J401" s="84" t="b">
        <v>0</v>
      </c>
      <c r="K401" s="84" t="b">
        <v>0</v>
      </c>
      <c r="L401" s="84" t="b">
        <v>0</v>
      </c>
    </row>
    <row r="402" spans="1:12" ht="15">
      <c r="A402" s="84" t="s">
        <v>1319</v>
      </c>
      <c r="B402" s="84" t="s">
        <v>1339</v>
      </c>
      <c r="C402" s="84">
        <v>2</v>
      </c>
      <c r="D402" s="123">
        <v>0.00587369751542873</v>
      </c>
      <c r="E402" s="123">
        <v>1.7263196121107753</v>
      </c>
      <c r="F402" s="84" t="s">
        <v>1271</v>
      </c>
      <c r="G402" s="84" t="b">
        <v>0</v>
      </c>
      <c r="H402" s="84" t="b">
        <v>0</v>
      </c>
      <c r="I402" s="84" t="b">
        <v>0</v>
      </c>
      <c r="J402" s="84" t="b">
        <v>0</v>
      </c>
      <c r="K402" s="84" t="b">
        <v>0</v>
      </c>
      <c r="L402" s="84" t="b">
        <v>0</v>
      </c>
    </row>
    <row r="403" spans="1:12" ht="15">
      <c r="A403" s="84" t="s">
        <v>1373</v>
      </c>
      <c r="B403" s="84" t="s">
        <v>1631</v>
      </c>
      <c r="C403" s="84">
        <v>2</v>
      </c>
      <c r="D403" s="123">
        <v>0.00587369751542873</v>
      </c>
      <c r="E403" s="123">
        <v>2.1522883443830563</v>
      </c>
      <c r="F403" s="84" t="s">
        <v>1271</v>
      </c>
      <c r="G403" s="84" t="b">
        <v>0</v>
      </c>
      <c r="H403" s="84" t="b">
        <v>0</v>
      </c>
      <c r="I403" s="84" t="b">
        <v>0</v>
      </c>
      <c r="J403" s="84" t="b">
        <v>0</v>
      </c>
      <c r="K403" s="84" t="b">
        <v>0</v>
      </c>
      <c r="L403" s="84" t="b">
        <v>0</v>
      </c>
    </row>
    <row r="404" spans="1:12" ht="15">
      <c r="A404" s="84" t="s">
        <v>1631</v>
      </c>
      <c r="B404" s="84" t="s">
        <v>1664</v>
      </c>
      <c r="C404" s="84">
        <v>2</v>
      </c>
      <c r="D404" s="123">
        <v>0.00587369751542873</v>
      </c>
      <c r="E404" s="123">
        <v>2.3283796034387376</v>
      </c>
      <c r="F404" s="84" t="s">
        <v>1271</v>
      </c>
      <c r="G404" s="84" t="b">
        <v>0</v>
      </c>
      <c r="H404" s="84" t="b">
        <v>0</v>
      </c>
      <c r="I404" s="84" t="b">
        <v>0</v>
      </c>
      <c r="J404" s="84" t="b">
        <v>0</v>
      </c>
      <c r="K404" s="84" t="b">
        <v>0</v>
      </c>
      <c r="L404" s="84" t="b">
        <v>0</v>
      </c>
    </row>
    <row r="405" spans="1:12" ht="15">
      <c r="A405" s="84" t="s">
        <v>1664</v>
      </c>
      <c r="B405" s="84" t="s">
        <v>1646</v>
      </c>
      <c r="C405" s="84">
        <v>2</v>
      </c>
      <c r="D405" s="123">
        <v>0.00587369751542873</v>
      </c>
      <c r="E405" s="123">
        <v>2.3283796034387376</v>
      </c>
      <c r="F405" s="84" t="s">
        <v>1271</v>
      </c>
      <c r="G405" s="84" t="b">
        <v>0</v>
      </c>
      <c r="H405" s="84" t="b">
        <v>0</v>
      </c>
      <c r="I405" s="84" t="b">
        <v>0</v>
      </c>
      <c r="J405" s="84" t="b">
        <v>0</v>
      </c>
      <c r="K405" s="84" t="b">
        <v>0</v>
      </c>
      <c r="L405" s="84" t="b">
        <v>0</v>
      </c>
    </row>
    <row r="406" spans="1:12" ht="15">
      <c r="A406" s="84" t="s">
        <v>1646</v>
      </c>
      <c r="B406" s="84" t="s">
        <v>1665</v>
      </c>
      <c r="C406" s="84">
        <v>2</v>
      </c>
      <c r="D406" s="123">
        <v>0.00587369751542873</v>
      </c>
      <c r="E406" s="123">
        <v>2.3283796034387376</v>
      </c>
      <c r="F406" s="84" t="s">
        <v>1271</v>
      </c>
      <c r="G406" s="84" t="b">
        <v>0</v>
      </c>
      <c r="H406" s="84" t="b">
        <v>0</v>
      </c>
      <c r="I406" s="84" t="b">
        <v>0</v>
      </c>
      <c r="J406" s="84" t="b">
        <v>1</v>
      </c>
      <c r="K406" s="84" t="b">
        <v>0</v>
      </c>
      <c r="L406" s="84" t="b">
        <v>0</v>
      </c>
    </row>
    <row r="407" spans="1:12" ht="15">
      <c r="A407" s="84" t="s">
        <v>1665</v>
      </c>
      <c r="B407" s="84" t="s">
        <v>1666</v>
      </c>
      <c r="C407" s="84">
        <v>2</v>
      </c>
      <c r="D407" s="123">
        <v>0.00587369751542873</v>
      </c>
      <c r="E407" s="123">
        <v>2.3283796034387376</v>
      </c>
      <c r="F407" s="84" t="s">
        <v>1271</v>
      </c>
      <c r="G407" s="84" t="b">
        <v>1</v>
      </c>
      <c r="H407" s="84" t="b">
        <v>0</v>
      </c>
      <c r="I407" s="84" t="b">
        <v>0</v>
      </c>
      <c r="J407" s="84" t="b">
        <v>0</v>
      </c>
      <c r="K407" s="84" t="b">
        <v>0</v>
      </c>
      <c r="L407" s="84" t="b">
        <v>0</v>
      </c>
    </row>
    <row r="408" spans="1:12" ht="15">
      <c r="A408" s="84" t="s">
        <v>1666</v>
      </c>
      <c r="B408" s="84" t="s">
        <v>1667</v>
      </c>
      <c r="C408" s="84">
        <v>2</v>
      </c>
      <c r="D408" s="123">
        <v>0.00587369751542873</v>
      </c>
      <c r="E408" s="123">
        <v>2.3283796034387376</v>
      </c>
      <c r="F408" s="84" t="s">
        <v>1271</v>
      </c>
      <c r="G408" s="84" t="b">
        <v>0</v>
      </c>
      <c r="H408" s="84" t="b">
        <v>0</v>
      </c>
      <c r="I408" s="84" t="b">
        <v>0</v>
      </c>
      <c r="J408" s="84" t="b">
        <v>1</v>
      </c>
      <c r="K408" s="84" t="b">
        <v>0</v>
      </c>
      <c r="L408" s="84" t="b">
        <v>0</v>
      </c>
    </row>
    <row r="409" spans="1:12" ht="15">
      <c r="A409" s="84" t="s">
        <v>1667</v>
      </c>
      <c r="B409" s="84" t="s">
        <v>1668</v>
      </c>
      <c r="C409" s="84">
        <v>2</v>
      </c>
      <c r="D409" s="123">
        <v>0.00587369751542873</v>
      </c>
      <c r="E409" s="123">
        <v>2.3283796034387376</v>
      </c>
      <c r="F409" s="84" t="s">
        <v>1271</v>
      </c>
      <c r="G409" s="84" t="b">
        <v>1</v>
      </c>
      <c r="H409" s="84" t="b">
        <v>0</v>
      </c>
      <c r="I409" s="84" t="b">
        <v>0</v>
      </c>
      <c r="J409" s="84" t="b">
        <v>0</v>
      </c>
      <c r="K409" s="84" t="b">
        <v>0</v>
      </c>
      <c r="L409" s="84" t="b">
        <v>0</v>
      </c>
    </row>
    <row r="410" spans="1:12" ht="15">
      <c r="A410" s="84" t="s">
        <v>1668</v>
      </c>
      <c r="B410" s="84" t="s">
        <v>1669</v>
      </c>
      <c r="C410" s="84">
        <v>2</v>
      </c>
      <c r="D410" s="123">
        <v>0.00587369751542873</v>
      </c>
      <c r="E410" s="123">
        <v>2.3283796034387376</v>
      </c>
      <c r="F410" s="84" t="s">
        <v>1271</v>
      </c>
      <c r="G410" s="84" t="b">
        <v>0</v>
      </c>
      <c r="H410" s="84" t="b">
        <v>0</v>
      </c>
      <c r="I410" s="84" t="b">
        <v>0</v>
      </c>
      <c r="J410" s="84" t="b">
        <v>1</v>
      </c>
      <c r="K410" s="84" t="b">
        <v>0</v>
      </c>
      <c r="L410" s="84" t="b">
        <v>0</v>
      </c>
    </row>
    <row r="411" spans="1:12" ht="15">
      <c r="A411" s="84" t="s">
        <v>1334</v>
      </c>
      <c r="B411" s="84" t="s">
        <v>391</v>
      </c>
      <c r="C411" s="84">
        <v>2</v>
      </c>
      <c r="D411" s="123">
        <v>0.00587369751542873</v>
      </c>
      <c r="E411" s="123">
        <v>0.7290424704462486</v>
      </c>
      <c r="F411" s="84" t="s">
        <v>1271</v>
      </c>
      <c r="G411" s="84" t="b">
        <v>0</v>
      </c>
      <c r="H411" s="84" t="b">
        <v>0</v>
      </c>
      <c r="I411" s="84" t="b">
        <v>0</v>
      </c>
      <c r="J411" s="84" t="b">
        <v>0</v>
      </c>
      <c r="K411" s="84" t="b">
        <v>0</v>
      </c>
      <c r="L411" s="84" t="b">
        <v>0</v>
      </c>
    </row>
    <row r="412" spans="1:12" ht="15">
      <c r="A412" s="84" t="s">
        <v>255</v>
      </c>
      <c r="B412" s="84" t="s">
        <v>1364</v>
      </c>
      <c r="C412" s="84">
        <v>2</v>
      </c>
      <c r="D412" s="123">
        <v>0.00587369751542873</v>
      </c>
      <c r="E412" s="123">
        <v>1.0273496077747566</v>
      </c>
      <c r="F412" s="84" t="s">
        <v>1271</v>
      </c>
      <c r="G412" s="84" t="b">
        <v>0</v>
      </c>
      <c r="H412" s="84" t="b">
        <v>0</v>
      </c>
      <c r="I412" s="84" t="b">
        <v>0</v>
      </c>
      <c r="J412" s="84" t="b">
        <v>0</v>
      </c>
      <c r="K412" s="84" t="b">
        <v>0</v>
      </c>
      <c r="L412" s="84" t="b">
        <v>0</v>
      </c>
    </row>
    <row r="413" spans="1:12" ht="15">
      <c r="A413" s="84" t="s">
        <v>256</v>
      </c>
      <c r="B413" s="84" t="s">
        <v>391</v>
      </c>
      <c r="C413" s="84">
        <v>14</v>
      </c>
      <c r="D413" s="123">
        <v>0.01646502159068767</v>
      </c>
      <c r="E413" s="123">
        <v>0.8472374260248083</v>
      </c>
      <c r="F413" s="84" t="s">
        <v>1272</v>
      </c>
      <c r="G413" s="84" t="b">
        <v>0</v>
      </c>
      <c r="H413" s="84" t="b">
        <v>0</v>
      </c>
      <c r="I413" s="84" t="b">
        <v>0</v>
      </c>
      <c r="J413" s="84" t="b">
        <v>0</v>
      </c>
      <c r="K413" s="84" t="b">
        <v>0</v>
      </c>
      <c r="L413" s="84" t="b">
        <v>0</v>
      </c>
    </row>
    <row r="414" spans="1:12" ht="15">
      <c r="A414" s="84" t="s">
        <v>391</v>
      </c>
      <c r="B414" s="84" t="s">
        <v>256</v>
      </c>
      <c r="C414" s="84">
        <v>7</v>
      </c>
      <c r="D414" s="123">
        <v>0.012863741497866621</v>
      </c>
      <c r="E414" s="123">
        <v>0.5943544426684831</v>
      </c>
      <c r="F414" s="84" t="s">
        <v>1272</v>
      </c>
      <c r="G414" s="84" t="b">
        <v>0</v>
      </c>
      <c r="H414" s="84" t="b">
        <v>0</v>
      </c>
      <c r="I414" s="84" t="b">
        <v>0</v>
      </c>
      <c r="J414" s="84" t="b">
        <v>0</v>
      </c>
      <c r="K414" s="84" t="b">
        <v>0</v>
      </c>
      <c r="L414" s="84" t="b">
        <v>0</v>
      </c>
    </row>
    <row r="415" spans="1:12" ht="15">
      <c r="A415" s="84" t="s">
        <v>1327</v>
      </c>
      <c r="B415" s="84" t="s">
        <v>391</v>
      </c>
      <c r="C415" s="84">
        <v>6</v>
      </c>
      <c r="D415" s="123">
        <v>0.011908878949344311</v>
      </c>
      <c r="E415" s="123">
        <v>0.8894351058192631</v>
      </c>
      <c r="F415" s="84" t="s">
        <v>1272</v>
      </c>
      <c r="G415" s="84" t="b">
        <v>0</v>
      </c>
      <c r="H415" s="84" t="b">
        <v>0</v>
      </c>
      <c r="I415" s="84" t="b">
        <v>0</v>
      </c>
      <c r="J415" s="84" t="b">
        <v>0</v>
      </c>
      <c r="K415" s="84" t="b">
        <v>0</v>
      </c>
      <c r="L415" s="84" t="b">
        <v>0</v>
      </c>
    </row>
    <row r="416" spans="1:12" ht="15">
      <c r="A416" s="84" t="s">
        <v>261</v>
      </c>
      <c r="B416" s="84" t="s">
        <v>391</v>
      </c>
      <c r="C416" s="84">
        <v>6</v>
      </c>
      <c r="D416" s="123">
        <v>0.011908878949344311</v>
      </c>
      <c r="E416" s="123">
        <v>0.7802906363941952</v>
      </c>
      <c r="F416" s="84" t="s">
        <v>1272</v>
      </c>
      <c r="G416" s="84" t="b">
        <v>0</v>
      </c>
      <c r="H416" s="84" t="b">
        <v>0</v>
      </c>
      <c r="I416" s="84" t="b">
        <v>0</v>
      </c>
      <c r="J416" s="84" t="b">
        <v>0</v>
      </c>
      <c r="K416" s="84" t="b">
        <v>0</v>
      </c>
      <c r="L416" s="84" t="b">
        <v>0</v>
      </c>
    </row>
    <row r="417" spans="1:12" ht="15">
      <c r="A417" s="84" t="s">
        <v>1618</v>
      </c>
      <c r="B417" s="84" t="s">
        <v>1332</v>
      </c>
      <c r="C417" s="84">
        <v>5</v>
      </c>
      <c r="D417" s="123">
        <v>0.010794189374061193</v>
      </c>
      <c r="E417" s="123">
        <v>1.7065044222332764</v>
      </c>
      <c r="F417" s="84" t="s">
        <v>1272</v>
      </c>
      <c r="G417" s="84" t="b">
        <v>0</v>
      </c>
      <c r="H417" s="84" t="b">
        <v>0</v>
      </c>
      <c r="I417" s="84" t="b">
        <v>0</v>
      </c>
      <c r="J417" s="84" t="b">
        <v>0</v>
      </c>
      <c r="K417" s="84" t="b">
        <v>0</v>
      </c>
      <c r="L417" s="84" t="b">
        <v>0</v>
      </c>
    </row>
    <row r="418" spans="1:12" ht="15">
      <c r="A418" s="84" t="s">
        <v>1332</v>
      </c>
      <c r="B418" s="84" t="s">
        <v>261</v>
      </c>
      <c r="C418" s="84">
        <v>5</v>
      </c>
      <c r="D418" s="123">
        <v>0.010794189374061193</v>
      </c>
      <c r="E418" s="123">
        <v>1.4512319171299704</v>
      </c>
      <c r="F418" s="84" t="s">
        <v>1272</v>
      </c>
      <c r="G418" s="84" t="b">
        <v>0</v>
      </c>
      <c r="H418" s="84" t="b">
        <v>0</v>
      </c>
      <c r="I418" s="84" t="b">
        <v>0</v>
      </c>
      <c r="J418" s="84" t="b">
        <v>0</v>
      </c>
      <c r="K418" s="84" t="b">
        <v>0</v>
      </c>
      <c r="L418" s="84" t="b">
        <v>0</v>
      </c>
    </row>
    <row r="419" spans="1:12" ht="15">
      <c r="A419" s="84" t="s">
        <v>391</v>
      </c>
      <c r="B419" s="84" t="s">
        <v>1619</v>
      </c>
      <c r="C419" s="84">
        <v>5</v>
      </c>
      <c r="D419" s="123">
        <v>0.010794189374061193</v>
      </c>
      <c r="E419" s="123">
        <v>1.1471964113262638</v>
      </c>
      <c r="F419" s="84" t="s">
        <v>1272</v>
      </c>
      <c r="G419" s="84" t="b">
        <v>0</v>
      </c>
      <c r="H419" s="84" t="b">
        <v>0</v>
      </c>
      <c r="I419" s="84" t="b">
        <v>0</v>
      </c>
      <c r="J419" s="84" t="b">
        <v>1</v>
      </c>
      <c r="K419" s="84" t="b">
        <v>0</v>
      </c>
      <c r="L419" s="84" t="b">
        <v>0</v>
      </c>
    </row>
    <row r="420" spans="1:12" ht="15">
      <c r="A420" s="84" t="s">
        <v>1619</v>
      </c>
      <c r="B420" s="84" t="s">
        <v>1620</v>
      </c>
      <c r="C420" s="84">
        <v>5</v>
      </c>
      <c r="D420" s="123">
        <v>0.010794189374061193</v>
      </c>
      <c r="E420" s="123">
        <v>1.9106244048892012</v>
      </c>
      <c r="F420" s="84" t="s">
        <v>1272</v>
      </c>
      <c r="G420" s="84" t="b">
        <v>1</v>
      </c>
      <c r="H420" s="84" t="b">
        <v>0</v>
      </c>
      <c r="I420" s="84" t="b">
        <v>0</v>
      </c>
      <c r="J420" s="84" t="b">
        <v>0</v>
      </c>
      <c r="K420" s="84" t="b">
        <v>0</v>
      </c>
      <c r="L420" s="84" t="b">
        <v>0</v>
      </c>
    </row>
    <row r="421" spans="1:12" ht="15">
      <c r="A421" s="84" t="s">
        <v>1620</v>
      </c>
      <c r="B421" s="84" t="s">
        <v>1621</v>
      </c>
      <c r="C421" s="84">
        <v>5</v>
      </c>
      <c r="D421" s="123">
        <v>0.010794189374061193</v>
      </c>
      <c r="E421" s="123">
        <v>1.9106244048892012</v>
      </c>
      <c r="F421" s="84" t="s">
        <v>1272</v>
      </c>
      <c r="G421" s="84" t="b">
        <v>0</v>
      </c>
      <c r="H421" s="84" t="b">
        <v>0</v>
      </c>
      <c r="I421" s="84" t="b">
        <v>0</v>
      </c>
      <c r="J421" s="84" t="b">
        <v>1</v>
      </c>
      <c r="K421" s="84" t="b">
        <v>0</v>
      </c>
      <c r="L421" s="84" t="b">
        <v>0</v>
      </c>
    </row>
    <row r="422" spans="1:12" ht="15">
      <c r="A422" s="84" t="s">
        <v>1621</v>
      </c>
      <c r="B422" s="84" t="s">
        <v>1622</v>
      </c>
      <c r="C422" s="84">
        <v>5</v>
      </c>
      <c r="D422" s="123">
        <v>0.010794189374061193</v>
      </c>
      <c r="E422" s="123">
        <v>1.9106244048892012</v>
      </c>
      <c r="F422" s="84" t="s">
        <v>1272</v>
      </c>
      <c r="G422" s="84" t="b">
        <v>1</v>
      </c>
      <c r="H422" s="84" t="b">
        <v>0</v>
      </c>
      <c r="I422" s="84" t="b">
        <v>0</v>
      </c>
      <c r="J422" s="84" t="b">
        <v>0</v>
      </c>
      <c r="K422" s="84" t="b">
        <v>0</v>
      </c>
      <c r="L422" s="84" t="b">
        <v>0</v>
      </c>
    </row>
    <row r="423" spans="1:12" ht="15">
      <c r="A423" s="84" t="s">
        <v>1604</v>
      </c>
      <c r="B423" s="84" t="s">
        <v>1605</v>
      </c>
      <c r="C423" s="84">
        <v>4</v>
      </c>
      <c r="D423" s="123">
        <v>0.009487307657561537</v>
      </c>
      <c r="E423" s="123">
        <v>2.007534417897258</v>
      </c>
      <c r="F423" s="84" t="s">
        <v>1272</v>
      </c>
      <c r="G423" s="84" t="b">
        <v>0</v>
      </c>
      <c r="H423" s="84" t="b">
        <v>0</v>
      </c>
      <c r="I423" s="84" t="b">
        <v>0</v>
      </c>
      <c r="J423" s="84" t="b">
        <v>0</v>
      </c>
      <c r="K423" s="84" t="b">
        <v>0</v>
      </c>
      <c r="L423" s="84" t="b">
        <v>0</v>
      </c>
    </row>
    <row r="424" spans="1:12" ht="15">
      <c r="A424" s="84" t="s">
        <v>242</v>
      </c>
      <c r="B424" s="84" t="s">
        <v>1618</v>
      </c>
      <c r="C424" s="84">
        <v>4</v>
      </c>
      <c r="D424" s="123">
        <v>0.009487307657561537</v>
      </c>
      <c r="E424" s="123">
        <v>1.7644963692109632</v>
      </c>
      <c r="F424" s="84" t="s">
        <v>1272</v>
      </c>
      <c r="G424" s="84" t="b">
        <v>0</v>
      </c>
      <c r="H424" s="84" t="b">
        <v>0</v>
      </c>
      <c r="I424" s="84" t="b">
        <v>0</v>
      </c>
      <c r="J424" s="84" t="b">
        <v>0</v>
      </c>
      <c r="K424" s="84" t="b">
        <v>0</v>
      </c>
      <c r="L424" s="84" t="b">
        <v>0</v>
      </c>
    </row>
    <row r="425" spans="1:12" ht="15">
      <c r="A425" s="84" t="s">
        <v>255</v>
      </c>
      <c r="B425" s="84" t="s">
        <v>243</v>
      </c>
      <c r="C425" s="84">
        <v>3</v>
      </c>
      <c r="D425" s="123">
        <v>0.007939252632896207</v>
      </c>
      <c r="E425" s="123">
        <v>1.5304131631775952</v>
      </c>
      <c r="F425" s="84" t="s">
        <v>1272</v>
      </c>
      <c r="G425" s="84" t="b">
        <v>0</v>
      </c>
      <c r="H425" s="84" t="b">
        <v>0</v>
      </c>
      <c r="I425" s="84" t="b">
        <v>0</v>
      </c>
      <c r="J425" s="84" t="b">
        <v>0</v>
      </c>
      <c r="K425" s="84" t="b">
        <v>0</v>
      </c>
      <c r="L425" s="84" t="b">
        <v>0</v>
      </c>
    </row>
    <row r="426" spans="1:12" ht="15">
      <c r="A426" s="84" t="s">
        <v>226</v>
      </c>
      <c r="B426" s="84" t="s">
        <v>256</v>
      </c>
      <c r="C426" s="84">
        <v>3</v>
      </c>
      <c r="D426" s="123">
        <v>0.007939252632896207</v>
      </c>
      <c r="E426" s="123">
        <v>0.7856856682809014</v>
      </c>
      <c r="F426" s="84" t="s">
        <v>1272</v>
      </c>
      <c r="G426" s="84" t="b">
        <v>0</v>
      </c>
      <c r="H426" s="84" t="b">
        <v>0</v>
      </c>
      <c r="I426" s="84" t="b">
        <v>0</v>
      </c>
      <c r="J426" s="84" t="b">
        <v>0</v>
      </c>
      <c r="K426" s="84" t="b">
        <v>0</v>
      </c>
      <c r="L426" s="84" t="b">
        <v>0</v>
      </c>
    </row>
    <row r="427" spans="1:12" ht="15">
      <c r="A427" s="84" t="s">
        <v>1605</v>
      </c>
      <c r="B427" s="84" t="s">
        <v>1635</v>
      </c>
      <c r="C427" s="84">
        <v>2</v>
      </c>
      <c r="D427" s="123">
        <v>0.006066862600930136</v>
      </c>
      <c r="E427" s="123">
        <v>2.007534417897258</v>
      </c>
      <c r="F427" s="84" t="s">
        <v>1272</v>
      </c>
      <c r="G427" s="84" t="b">
        <v>0</v>
      </c>
      <c r="H427" s="84" t="b">
        <v>0</v>
      </c>
      <c r="I427" s="84" t="b">
        <v>0</v>
      </c>
      <c r="J427" s="84" t="b">
        <v>0</v>
      </c>
      <c r="K427" s="84" t="b">
        <v>0</v>
      </c>
      <c r="L427" s="84" t="b">
        <v>0</v>
      </c>
    </row>
    <row r="428" spans="1:12" ht="15">
      <c r="A428" s="84" t="s">
        <v>245</v>
      </c>
      <c r="B428" s="84" t="s">
        <v>255</v>
      </c>
      <c r="C428" s="84">
        <v>2</v>
      </c>
      <c r="D428" s="123">
        <v>0.006066862600930136</v>
      </c>
      <c r="E428" s="123">
        <v>1.0532919084579329</v>
      </c>
      <c r="F428" s="84" t="s">
        <v>1272</v>
      </c>
      <c r="G428" s="84" t="b">
        <v>0</v>
      </c>
      <c r="H428" s="84" t="b">
        <v>0</v>
      </c>
      <c r="I428" s="84" t="b">
        <v>0</v>
      </c>
      <c r="J428" s="84" t="b">
        <v>0</v>
      </c>
      <c r="K428" s="84" t="b">
        <v>0</v>
      </c>
      <c r="L428" s="84" t="b">
        <v>0</v>
      </c>
    </row>
    <row r="429" spans="1:12" ht="15">
      <c r="A429" s="84" t="s">
        <v>255</v>
      </c>
      <c r="B429" s="84" t="s">
        <v>1364</v>
      </c>
      <c r="C429" s="84">
        <v>2</v>
      </c>
      <c r="D429" s="123">
        <v>0.006066862600930136</v>
      </c>
      <c r="E429" s="123">
        <v>1.0021393860105514</v>
      </c>
      <c r="F429" s="84" t="s">
        <v>1272</v>
      </c>
      <c r="G429" s="84" t="b">
        <v>0</v>
      </c>
      <c r="H429" s="84" t="b">
        <v>0</v>
      </c>
      <c r="I429" s="84" t="b">
        <v>0</v>
      </c>
      <c r="J429" s="84" t="b">
        <v>0</v>
      </c>
      <c r="K429" s="84" t="b">
        <v>0</v>
      </c>
      <c r="L429" s="84" t="b">
        <v>0</v>
      </c>
    </row>
    <row r="430" spans="1:12" ht="15">
      <c r="A430" s="84" t="s">
        <v>243</v>
      </c>
      <c r="B430" s="84" t="s">
        <v>1607</v>
      </c>
      <c r="C430" s="84">
        <v>2</v>
      </c>
      <c r="D430" s="123">
        <v>0.006066862600930136</v>
      </c>
      <c r="E430" s="123">
        <v>1.6553518997858951</v>
      </c>
      <c r="F430" s="84" t="s">
        <v>1272</v>
      </c>
      <c r="G430" s="84" t="b">
        <v>0</v>
      </c>
      <c r="H430" s="84" t="b">
        <v>0</v>
      </c>
      <c r="I430" s="84" t="b">
        <v>0</v>
      </c>
      <c r="J430" s="84" t="b">
        <v>0</v>
      </c>
      <c r="K430" s="84" t="b">
        <v>0</v>
      </c>
      <c r="L430" s="84" t="b">
        <v>0</v>
      </c>
    </row>
    <row r="431" spans="1:12" ht="15">
      <c r="A431" s="84" t="s">
        <v>1607</v>
      </c>
      <c r="B431" s="84" t="s">
        <v>1327</v>
      </c>
      <c r="C431" s="84">
        <v>2</v>
      </c>
      <c r="D431" s="123">
        <v>0.006066862600930136</v>
      </c>
      <c r="E431" s="123">
        <v>1.5884051101552819</v>
      </c>
      <c r="F431" s="84" t="s">
        <v>1272</v>
      </c>
      <c r="G431" s="84" t="b">
        <v>0</v>
      </c>
      <c r="H431" s="84" t="b">
        <v>0</v>
      </c>
      <c r="I431" s="84" t="b">
        <v>0</v>
      </c>
      <c r="J431" s="84" t="b">
        <v>0</v>
      </c>
      <c r="K431" s="84" t="b">
        <v>0</v>
      </c>
      <c r="L431" s="84" t="b">
        <v>0</v>
      </c>
    </row>
    <row r="432" spans="1:12" ht="15">
      <c r="A432" s="84" t="s">
        <v>391</v>
      </c>
      <c r="B432" s="84" t="s">
        <v>1367</v>
      </c>
      <c r="C432" s="84">
        <v>2</v>
      </c>
      <c r="D432" s="123">
        <v>0.006066862600930136</v>
      </c>
      <c r="E432" s="123">
        <v>1.1471964113262638</v>
      </c>
      <c r="F432" s="84" t="s">
        <v>1272</v>
      </c>
      <c r="G432" s="84" t="b">
        <v>0</v>
      </c>
      <c r="H432" s="84" t="b">
        <v>0</v>
      </c>
      <c r="I432" s="84" t="b">
        <v>0</v>
      </c>
      <c r="J432" s="84" t="b">
        <v>0</v>
      </c>
      <c r="K432" s="84" t="b">
        <v>0</v>
      </c>
      <c r="L432" s="84" t="b">
        <v>0</v>
      </c>
    </row>
    <row r="433" spans="1:12" ht="15">
      <c r="A433" s="84" t="s">
        <v>1367</v>
      </c>
      <c r="B433" s="84" t="s">
        <v>1629</v>
      </c>
      <c r="C433" s="84">
        <v>2</v>
      </c>
      <c r="D433" s="123">
        <v>0.006066862600930136</v>
      </c>
      <c r="E433" s="123">
        <v>2.308564413561239</v>
      </c>
      <c r="F433" s="84" t="s">
        <v>1272</v>
      </c>
      <c r="G433" s="84" t="b">
        <v>0</v>
      </c>
      <c r="H433" s="84" t="b">
        <v>0</v>
      </c>
      <c r="I433" s="84" t="b">
        <v>0</v>
      </c>
      <c r="J433" s="84" t="b">
        <v>0</v>
      </c>
      <c r="K433" s="84" t="b">
        <v>0</v>
      </c>
      <c r="L433" s="84" t="b">
        <v>0</v>
      </c>
    </row>
    <row r="434" spans="1:12" ht="15">
      <c r="A434" s="84" t="s">
        <v>1629</v>
      </c>
      <c r="B434" s="84" t="s">
        <v>1630</v>
      </c>
      <c r="C434" s="84">
        <v>2</v>
      </c>
      <c r="D434" s="123">
        <v>0.006066862600930136</v>
      </c>
      <c r="E434" s="123">
        <v>2.308564413561239</v>
      </c>
      <c r="F434" s="84" t="s">
        <v>1272</v>
      </c>
      <c r="G434" s="84" t="b">
        <v>0</v>
      </c>
      <c r="H434" s="84" t="b">
        <v>0</v>
      </c>
      <c r="I434" s="84" t="b">
        <v>0</v>
      </c>
      <c r="J434" s="84" t="b">
        <v>0</v>
      </c>
      <c r="K434" s="84" t="b">
        <v>0</v>
      </c>
      <c r="L434" s="84" t="b">
        <v>0</v>
      </c>
    </row>
    <row r="435" spans="1:12" ht="15">
      <c r="A435" s="84" t="s">
        <v>1630</v>
      </c>
      <c r="B435" s="84" t="s">
        <v>241</v>
      </c>
      <c r="C435" s="84">
        <v>2</v>
      </c>
      <c r="D435" s="123">
        <v>0.006066862600930136</v>
      </c>
      <c r="E435" s="123">
        <v>1.9106244048892012</v>
      </c>
      <c r="F435" s="84" t="s">
        <v>1272</v>
      </c>
      <c r="G435" s="84" t="b">
        <v>0</v>
      </c>
      <c r="H435" s="84" t="b">
        <v>0</v>
      </c>
      <c r="I435" s="84" t="b">
        <v>0</v>
      </c>
      <c r="J435" s="84" t="b">
        <v>0</v>
      </c>
      <c r="K435" s="84" t="b">
        <v>0</v>
      </c>
      <c r="L435" s="84" t="b">
        <v>0</v>
      </c>
    </row>
    <row r="436" spans="1:12" ht="15">
      <c r="A436" s="84" t="s">
        <v>245</v>
      </c>
      <c r="B436" s="84" t="s">
        <v>254</v>
      </c>
      <c r="C436" s="84">
        <v>2</v>
      </c>
      <c r="D436" s="123">
        <v>0.006066862600930136</v>
      </c>
      <c r="E436" s="123">
        <v>1.4054744265692953</v>
      </c>
      <c r="F436" s="84" t="s">
        <v>1272</v>
      </c>
      <c r="G436" s="84" t="b">
        <v>0</v>
      </c>
      <c r="H436" s="84" t="b">
        <v>0</v>
      </c>
      <c r="I436" s="84" t="b">
        <v>0</v>
      </c>
      <c r="J436" s="84" t="b">
        <v>0</v>
      </c>
      <c r="K436" s="84" t="b">
        <v>0</v>
      </c>
      <c r="L436" s="84" t="b">
        <v>0</v>
      </c>
    </row>
    <row r="437" spans="1:12" ht="15">
      <c r="A437" s="84" t="s">
        <v>1636</v>
      </c>
      <c r="B437" s="84" t="s">
        <v>1322</v>
      </c>
      <c r="C437" s="84">
        <v>2</v>
      </c>
      <c r="D437" s="123">
        <v>0.006066862600930136</v>
      </c>
      <c r="E437" s="123">
        <v>1.8314431588415763</v>
      </c>
      <c r="F437" s="84" t="s">
        <v>1272</v>
      </c>
      <c r="G437" s="84" t="b">
        <v>0</v>
      </c>
      <c r="H437" s="84" t="b">
        <v>0</v>
      </c>
      <c r="I437" s="84" t="b">
        <v>0</v>
      </c>
      <c r="J437" s="84" t="b">
        <v>0</v>
      </c>
      <c r="K437" s="84" t="b">
        <v>0</v>
      </c>
      <c r="L437" s="84" t="b">
        <v>0</v>
      </c>
    </row>
    <row r="438" spans="1:12" ht="15">
      <c r="A438" s="84" t="s">
        <v>1322</v>
      </c>
      <c r="B438" s="84" t="s">
        <v>1334</v>
      </c>
      <c r="C438" s="84">
        <v>2</v>
      </c>
      <c r="D438" s="123">
        <v>0.006066862600930136</v>
      </c>
      <c r="E438" s="123">
        <v>1.6553518997858951</v>
      </c>
      <c r="F438" s="84" t="s">
        <v>1272</v>
      </c>
      <c r="G438" s="84" t="b">
        <v>0</v>
      </c>
      <c r="H438" s="84" t="b">
        <v>0</v>
      </c>
      <c r="I438" s="84" t="b">
        <v>0</v>
      </c>
      <c r="J438" s="84" t="b">
        <v>0</v>
      </c>
      <c r="K438" s="84" t="b">
        <v>0</v>
      </c>
      <c r="L438" s="84" t="b">
        <v>0</v>
      </c>
    </row>
    <row r="439" spans="1:12" ht="15">
      <c r="A439" s="84" t="s">
        <v>1334</v>
      </c>
      <c r="B439" s="84" t="s">
        <v>391</v>
      </c>
      <c r="C439" s="84">
        <v>2</v>
      </c>
      <c r="D439" s="123">
        <v>0.006066862600930136</v>
      </c>
      <c r="E439" s="123">
        <v>0.780290636394195</v>
      </c>
      <c r="F439" s="84" t="s">
        <v>1272</v>
      </c>
      <c r="G439" s="84" t="b">
        <v>0</v>
      </c>
      <c r="H439" s="84" t="b">
        <v>0</v>
      </c>
      <c r="I439" s="84" t="b">
        <v>0</v>
      </c>
      <c r="J439" s="84" t="b">
        <v>0</v>
      </c>
      <c r="K439" s="84" t="b">
        <v>0</v>
      </c>
      <c r="L439" s="84" t="b">
        <v>0</v>
      </c>
    </row>
    <row r="440" spans="1:12" ht="15">
      <c r="A440" s="84" t="s">
        <v>1616</v>
      </c>
      <c r="B440" s="84" t="s">
        <v>256</v>
      </c>
      <c r="C440" s="84">
        <v>2</v>
      </c>
      <c r="D440" s="123">
        <v>0.006066862600930136</v>
      </c>
      <c r="E440" s="123">
        <v>1.0355631414975013</v>
      </c>
      <c r="F440" s="84" t="s">
        <v>1272</v>
      </c>
      <c r="G440" s="84" t="b">
        <v>0</v>
      </c>
      <c r="H440" s="84" t="b">
        <v>0</v>
      </c>
      <c r="I440" s="84" t="b">
        <v>0</v>
      </c>
      <c r="J440" s="84" t="b">
        <v>0</v>
      </c>
      <c r="K440" s="84" t="b">
        <v>0</v>
      </c>
      <c r="L440" s="84" t="b">
        <v>0</v>
      </c>
    </row>
    <row r="441" spans="1:12" ht="15">
      <c r="A441" s="84" t="s">
        <v>391</v>
      </c>
      <c r="B441" s="84" t="s">
        <v>1319</v>
      </c>
      <c r="C441" s="84">
        <v>2</v>
      </c>
      <c r="D441" s="123">
        <v>0.006066862600930136</v>
      </c>
      <c r="E441" s="123">
        <v>1.1471964113262638</v>
      </c>
      <c r="F441" s="84" t="s">
        <v>1272</v>
      </c>
      <c r="G441" s="84" t="b">
        <v>0</v>
      </c>
      <c r="H441" s="84" t="b">
        <v>0</v>
      </c>
      <c r="I441" s="84" t="b">
        <v>0</v>
      </c>
      <c r="J441" s="84" t="b">
        <v>0</v>
      </c>
      <c r="K441" s="84" t="b">
        <v>0</v>
      </c>
      <c r="L441" s="84" t="b">
        <v>0</v>
      </c>
    </row>
    <row r="442" spans="1:12" ht="15">
      <c r="A442" s="84" t="s">
        <v>1321</v>
      </c>
      <c r="B442" s="84" t="s">
        <v>1347</v>
      </c>
      <c r="C442" s="84">
        <v>2</v>
      </c>
      <c r="D442" s="123">
        <v>0.006066862600930136</v>
      </c>
      <c r="E442" s="123">
        <v>1.7065044222332766</v>
      </c>
      <c r="F442" s="84" t="s">
        <v>1272</v>
      </c>
      <c r="G442" s="84" t="b">
        <v>0</v>
      </c>
      <c r="H442" s="84" t="b">
        <v>0</v>
      </c>
      <c r="I442" s="84" t="b">
        <v>0</v>
      </c>
      <c r="J442" s="84" t="b">
        <v>0</v>
      </c>
      <c r="K442" s="84" t="b">
        <v>0</v>
      </c>
      <c r="L442" s="84" t="b">
        <v>0</v>
      </c>
    </row>
    <row r="443" spans="1:12" ht="15">
      <c r="A443" s="84" t="s">
        <v>391</v>
      </c>
      <c r="B443" s="84" t="s">
        <v>1652</v>
      </c>
      <c r="C443" s="84">
        <v>2</v>
      </c>
      <c r="D443" s="123">
        <v>0.006066862600930136</v>
      </c>
      <c r="E443" s="123">
        <v>1.1471964113262638</v>
      </c>
      <c r="F443" s="84" t="s">
        <v>1272</v>
      </c>
      <c r="G443" s="84" t="b">
        <v>0</v>
      </c>
      <c r="H443" s="84" t="b">
        <v>0</v>
      </c>
      <c r="I443" s="84" t="b">
        <v>0</v>
      </c>
      <c r="J443" s="84" t="b">
        <v>0</v>
      </c>
      <c r="K443" s="84" t="b">
        <v>0</v>
      </c>
      <c r="L443" s="84" t="b">
        <v>0</v>
      </c>
    </row>
    <row r="444" spans="1:12" ht="15">
      <c r="A444" s="84" t="s">
        <v>1652</v>
      </c>
      <c r="B444" s="84" t="s">
        <v>255</v>
      </c>
      <c r="C444" s="84">
        <v>2</v>
      </c>
      <c r="D444" s="123">
        <v>0.006066862600930136</v>
      </c>
      <c r="E444" s="123">
        <v>1.6553518997858951</v>
      </c>
      <c r="F444" s="84" t="s">
        <v>1272</v>
      </c>
      <c r="G444" s="84" t="b">
        <v>0</v>
      </c>
      <c r="H444" s="84" t="b">
        <v>0</v>
      </c>
      <c r="I444" s="84" t="b">
        <v>0</v>
      </c>
      <c r="J444" s="84" t="b">
        <v>0</v>
      </c>
      <c r="K444" s="84" t="b">
        <v>0</v>
      </c>
      <c r="L444" s="84" t="b">
        <v>0</v>
      </c>
    </row>
    <row r="445" spans="1:12" ht="15">
      <c r="A445" s="84" t="s">
        <v>255</v>
      </c>
      <c r="B445" s="84" t="s">
        <v>1617</v>
      </c>
      <c r="C445" s="84">
        <v>2</v>
      </c>
      <c r="D445" s="123">
        <v>0.006066862600930136</v>
      </c>
      <c r="E445" s="123">
        <v>1.479260640730214</v>
      </c>
      <c r="F445" s="84" t="s">
        <v>1272</v>
      </c>
      <c r="G445" s="84" t="b">
        <v>0</v>
      </c>
      <c r="H445" s="84" t="b">
        <v>0</v>
      </c>
      <c r="I445" s="84" t="b">
        <v>0</v>
      </c>
      <c r="J445" s="84" t="b">
        <v>0</v>
      </c>
      <c r="K445" s="84" t="b">
        <v>0</v>
      </c>
      <c r="L445" s="84" t="b">
        <v>0</v>
      </c>
    </row>
    <row r="446" spans="1:12" ht="15">
      <c r="A446" s="84" t="s">
        <v>1617</v>
      </c>
      <c r="B446" s="84" t="s">
        <v>1322</v>
      </c>
      <c r="C446" s="84">
        <v>2</v>
      </c>
      <c r="D446" s="123">
        <v>0.006066862600930136</v>
      </c>
      <c r="E446" s="123">
        <v>1.6553518997858951</v>
      </c>
      <c r="F446" s="84" t="s">
        <v>1272</v>
      </c>
      <c r="G446" s="84" t="b">
        <v>0</v>
      </c>
      <c r="H446" s="84" t="b">
        <v>0</v>
      </c>
      <c r="I446" s="84" t="b">
        <v>0</v>
      </c>
      <c r="J446" s="84" t="b">
        <v>0</v>
      </c>
      <c r="K446" s="84" t="b">
        <v>0</v>
      </c>
      <c r="L446" s="84" t="b">
        <v>0</v>
      </c>
    </row>
    <row r="447" spans="1:12" ht="15">
      <c r="A447" s="84" t="s">
        <v>1322</v>
      </c>
      <c r="B447" s="84" t="s">
        <v>1609</v>
      </c>
      <c r="C447" s="84">
        <v>2</v>
      </c>
      <c r="D447" s="123">
        <v>0.006066862600930136</v>
      </c>
      <c r="E447" s="123">
        <v>1.5304131631775952</v>
      </c>
      <c r="F447" s="84" t="s">
        <v>1272</v>
      </c>
      <c r="G447" s="84" t="b">
        <v>0</v>
      </c>
      <c r="H447" s="84" t="b">
        <v>0</v>
      </c>
      <c r="I447" s="84" t="b">
        <v>0</v>
      </c>
      <c r="J447" s="84" t="b">
        <v>0</v>
      </c>
      <c r="K447" s="84" t="b">
        <v>0</v>
      </c>
      <c r="L447" s="84" t="b">
        <v>0</v>
      </c>
    </row>
    <row r="448" spans="1:12" ht="15">
      <c r="A448" s="84" t="s">
        <v>1609</v>
      </c>
      <c r="B448" s="84" t="s">
        <v>1653</v>
      </c>
      <c r="C448" s="84">
        <v>2</v>
      </c>
      <c r="D448" s="123">
        <v>0.006066862600930136</v>
      </c>
      <c r="E448" s="123">
        <v>2.007534417897258</v>
      </c>
      <c r="F448" s="84" t="s">
        <v>1272</v>
      </c>
      <c r="G448" s="84" t="b">
        <v>0</v>
      </c>
      <c r="H448" s="84" t="b">
        <v>0</v>
      </c>
      <c r="I448" s="84" t="b">
        <v>0</v>
      </c>
      <c r="J448" s="84" t="b">
        <v>0</v>
      </c>
      <c r="K448" s="84" t="b">
        <v>0</v>
      </c>
      <c r="L448" s="84" t="b">
        <v>0</v>
      </c>
    </row>
    <row r="449" spans="1:12" ht="15">
      <c r="A449" s="84" t="s">
        <v>1653</v>
      </c>
      <c r="B449" s="84" t="s">
        <v>1609</v>
      </c>
      <c r="C449" s="84">
        <v>2</v>
      </c>
      <c r="D449" s="123">
        <v>0.006066862600930136</v>
      </c>
      <c r="E449" s="123">
        <v>2.007534417897258</v>
      </c>
      <c r="F449" s="84" t="s">
        <v>1272</v>
      </c>
      <c r="G449" s="84" t="b">
        <v>0</v>
      </c>
      <c r="H449" s="84" t="b">
        <v>0</v>
      </c>
      <c r="I449" s="84" t="b">
        <v>0</v>
      </c>
      <c r="J449" s="84" t="b">
        <v>0</v>
      </c>
      <c r="K449" s="84" t="b">
        <v>0</v>
      </c>
      <c r="L449" s="84" t="b">
        <v>0</v>
      </c>
    </row>
    <row r="450" spans="1:12" ht="15">
      <c r="A450" s="84" t="s">
        <v>1609</v>
      </c>
      <c r="B450" s="84" t="s">
        <v>1654</v>
      </c>
      <c r="C450" s="84">
        <v>2</v>
      </c>
      <c r="D450" s="123">
        <v>0.006066862600930136</v>
      </c>
      <c r="E450" s="123">
        <v>2.007534417897258</v>
      </c>
      <c r="F450" s="84" t="s">
        <v>1272</v>
      </c>
      <c r="G450" s="84" t="b">
        <v>0</v>
      </c>
      <c r="H450" s="84" t="b">
        <v>0</v>
      </c>
      <c r="I450" s="84" t="b">
        <v>0</v>
      </c>
      <c r="J450" s="84" t="b">
        <v>0</v>
      </c>
      <c r="K450" s="84" t="b">
        <v>0</v>
      </c>
      <c r="L450" s="84" t="b">
        <v>0</v>
      </c>
    </row>
    <row r="451" spans="1:12" ht="15">
      <c r="A451" s="84" t="s">
        <v>1654</v>
      </c>
      <c r="B451" s="84" t="s">
        <v>1655</v>
      </c>
      <c r="C451" s="84">
        <v>2</v>
      </c>
      <c r="D451" s="123">
        <v>0.006066862600930136</v>
      </c>
      <c r="E451" s="123">
        <v>2.308564413561239</v>
      </c>
      <c r="F451" s="84" t="s">
        <v>1272</v>
      </c>
      <c r="G451" s="84" t="b">
        <v>0</v>
      </c>
      <c r="H451" s="84" t="b">
        <v>0</v>
      </c>
      <c r="I451" s="84" t="b">
        <v>0</v>
      </c>
      <c r="J451" s="84" t="b">
        <v>0</v>
      </c>
      <c r="K451" s="84" t="b">
        <v>0</v>
      </c>
      <c r="L451" s="84" t="b">
        <v>0</v>
      </c>
    </row>
    <row r="452" spans="1:12" ht="15">
      <c r="A452" s="84" t="s">
        <v>1608</v>
      </c>
      <c r="B452" s="84" t="s">
        <v>1632</v>
      </c>
      <c r="C452" s="84">
        <v>2</v>
      </c>
      <c r="D452" s="123">
        <v>0.006066862600930136</v>
      </c>
      <c r="E452" s="123">
        <v>2.1324731545055577</v>
      </c>
      <c r="F452" s="84" t="s">
        <v>1272</v>
      </c>
      <c r="G452" s="84" t="b">
        <v>0</v>
      </c>
      <c r="H452" s="84" t="b">
        <v>0</v>
      </c>
      <c r="I452" s="84" t="b">
        <v>0</v>
      </c>
      <c r="J452" s="84" t="b">
        <v>0</v>
      </c>
      <c r="K452" s="84" t="b">
        <v>0</v>
      </c>
      <c r="L452" s="84" t="b">
        <v>0</v>
      </c>
    </row>
    <row r="453" spans="1:12" ht="15">
      <c r="A453" s="84" t="s">
        <v>1632</v>
      </c>
      <c r="B453" s="84" t="s">
        <v>256</v>
      </c>
      <c r="C453" s="84">
        <v>2</v>
      </c>
      <c r="D453" s="123">
        <v>0.006066862600930136</v>
      </c>
      <c r="E453" s="123">
        <v>1.2116544005531824</v>
      </c>
      <c r="F453" s="84" t="s">
        <v>1272</v>
      </c>
      <c r="G453" s="84" t="b">
        <v>0</v>
      </c>
      <c r="H453" s="84" t="b">
        <v>0</v>
      </c>
      <c r="I453" s="84" t="b">
        <v>0</v>
      </c>
      <c r="J453" s="84" t="b">
        <v>0</v>
      </c>
      <c r="K453" s="84" t="b">
        <v>0</v>
      </c>
      <c r="L453" s="84" t="b">
        <v>0</v>
      </c>
    </row>
    <row r="454" spans="1:12" ht="15">
      <c r="A454" s="84" t="s">
        <v>1671</v>
      </c>
      <c r="B454" s="84" t="s">
        <v>1722</v>
      </c>
      <c r="C454" s="84">
        <v>2</v>
      </c>
      <c r="D454" s="123">
        <v>0.006066862600930136</v>
      </c>
      <c r="E454" s="123">
        <v>2.308564413561239</v>
      </c>
      <c r="F454" s="84" t="s">
        <v>1272</v>
      </c>
      <c r="G454" s="84" t="b">
        <v>0</v>
      </c>
      <c r="H454" s="84" t="b">
        <v>0</v>
      </c>
      <c r="I454" s="84" t="b">
        <v>0</v>
      </c>
      <c r="J454" s="84" t="b">
        <v>0</v>
      </c>
      <c r="K454" s="84" t="b">
        <v>0</v>
      </c>
      <c r="L454" s="84" t="b">
        <v>0</v>
      </c>
    </row>
    <row r="455" spans="1:12" ht="15">
      <c r="A455" s="84" t="s">
        <v>1722</v>
      </c>
      <c r="B455" s="84" t="s">
        <v>260</v>
      </c>
      <c r="C455" s="84">
        <v>2</v>
      </c>
      <c r="D455" s="123">
        <v>0.006066862600930136</v>
      </c>
      <c r="E455" s="123">
        <v>2.308564413561239</v>
      </c>
      <c r="F455" s="84" t="s">
        <v>1272</v>
      </c>
      <c r="G455" s="84" t="b">
        <v>0</v>
      </c>
      <c r="H455" s="84" t="b">
        <v>0</v>
      </c>
      <c r="I455" s="84" t="b">
        <v>0</v>
      </c>
      <c r="J455" s="84" t="b">
        <v>0</v>
      </c>
      <c r="K455" s="84" t="b">
        <v>0</v>
      </c>
      <c r="L455" s="84" t="b">
        <v>0</v>
      </c>
    </row>
    <row r="456" spans="1:12" ht="15">
      <c r="A456" s="84" t="s">
        <v>260</v>
      </c>
      <c r="B456" s="84" t="s">
        <v>1723</v>
      </c>
      <c r="C456" s="84">
        <v>2</v>
      </c>
      <c r="D456" s="123">
        <v>0.006066862600930136</v>
      </c>
      <c r="E456" s="123">
        <v>2.308564413561239</v>
      </c>
      <c r="F456" s="84" t="s">
        <v>1272</v>
      </c>
      <c r="G456" s="84" t="b">
        <v>0</v>
      </c>
      <c r="H456" s="84" t="b">
        <v>0</v>
      </c>
      <c r="I456" s="84" t="b">
        <v>0</v>
      </c>
      <c r="J456" s="84" t="b">
        <v>0</v>
      </c>
      <c r="K456" s="84" t="b">
        <v>0</v>
      </c>
      <c r="L456" s="84" t="b">
        <v>0</v>
      </c>
    </row>
    <row r="457" spans="1:12" ht="15">
      <c r="A457" s="84" t="s">
        <v>1723</v>
      </c>
      <c r="B457" s="84" t="s">
        <v>1724</v>
      </c>
      <c r="C457" s="84">
        <v>2</v>
      </c>
      <c r="D457" s="123">
        <v>0.006066862600930136</v>
      </c>
      <c r="E457" s="123">
        <v>2.308564413561239</v>
      </c>
      <c r="F457" s="84" t="s">
        <v>1272</v>
      </c>
      <c r="G457" s="84" t="b">
        <v>0</v>
      </c>
      <c r="H457" s="84" t="b">
        <v>0</v>
      </c>
      <c r="I457" s="84" t="b">
        <v>0</v>
      </c>
      <c r="J457" s="84" t="b">
        <v>0</v>
      </c>
      <c r="K457" s="84" t="b">
        <v>0</v>
      </c>
      <c r="L457" s="84" t="b">
        <v>0</v>
      </c>
    </row>
    <row r="458" spans="1:12" ht="15">
      <c r="A458" s="84" t="s">
        <v>1724</v>
      </c>
      <c r="B458" s="84" t="s">
        <v>391</v>
      </c>
      <c r="C458" s="84">
        <v>2</v>
      </c>
      <c r="D458" s="123">
        <v>0.006066862600930136</v>
      </c>
      <c r="E458" s="123">
        <v>0.9563818954498764</v>
      </c>
      <c r="F458" s="84" t="s">
        <v>1272</v>
      </c>
      <c r="G458" s="84" t="b">
        <v>0</v>
      </c>
      <c r="H458" s="84" t="b">
        <v>0</v>
      </c>
      <c r="I458" s="84" t="b">
        <v>0</v>
      </c>
      <c r="J458" s="84" t="b">
        <v>0</v>
      </c>
      <c r="K458" s="84" t="b">
        <v>0</v>
      </c>
      <c r="L458" s="84" t="b">
        <v>0</v>
      </c>
    </row>
    <row r="459" spans="1:12" ht="15">
      <c r="A459" s="84" t="s">
        <v>1670</v>
      </c>
      <c r="B459" s="84" t="s">
        <v>1716</v>
      </c>
      <c r="C459" s="84">
        <v>2</v>
      </c>
      <c r="D459" s="123">
        <v>0.006066862600930136</v>
      </c>
      <c r="E459" s="123">
        <v>2.308564413561239</v>
      </c>
      <c r="F459" s="84" t="s">
        <v>1272</v>
      </c>
      <c r="G459" s="84" t="b">
        <v>0</v>
      </c>
      <c r="H459" s="84" t="b">
        <v>0</v>
      </c>
      <c r="I459" s="84" t="b">
        <v>0</v>
      </c>
      <c r="J459" s="84" t="b">
        <v>0</v>
      </c>
      <c r="K459" s="84" t="b">
        <v>0</v>
      </c>
      <c r="L459" s="84" t="b">
        <v>0</v>
      </c>
    </row>
    <row r="460" spans="1:12" ht="15">
      <c r="A460" s="84" t="s">
        <v>1716</v>
      </c>
      <c r="B460" s="84" t="s">
        <v>1661</v>
      </c>
      <c r="C460" s="84">
        <v>2</v>
      </c>
      <c r="D460" s="123">
        <v>0.006066862600930136</v>
      </c>
      <c r="E460" s="123">
        <v>2.308564413561239</v>
      </c>
      <c r="F460" s="84" t="s">
        <v>1272</v>
      </c>
      <c r="G460" s="84" t="b">
        <v>0</v>
      </c>
      <c r="H460" s="84" t="b">
        <v>0</v>
      </c>
      <c r="I460" s="84" t="b">
        <v>0</v>
      </c>
      <c r="J460" s="84" t="b">
        <v>0</v>
      </c>
      <c r="K460" s="84" t="b">
        <v>0</v>
      </c>
      <c r="L460" s="84" t="b">
        <v>0</v>
      </c>
    </row>
    <row r="461" spans="1:12" ht="15">
      <c r="A461" s="84" t="s">
        <v>1661</v>
      </c>
      <c r="B461" s="84" t="s">
        <v>1647</v>
      </c>
      <c r="C461" s="84">
        <v>2</v>
      </c>
      <c r="D461" s="123">
        <v>0.006066862600930136</v>
      </c>
      <c r="E461" s="123">
        <v>2.308564413561239</v>
      </c>
      <c r="F461" s="84" t="s">
        <v>1272</v>
      </c>
      <c r="G461" s="84" t="b">
        <v>0</v>
      </c>
      <c r="H461" s="84" t="b">
        <v>0</v>
      </c>
      <c r="I461" s="84" t="b">
        <v>0</v>
      </c>
      <c r="J461" s="84" t="b">
        <v>0</v>
      </c>
      <c r="K461" s="84" t="b">
        <v>0</v>
      </c>
      <c r="L461" s="84" t="b">
        <v>0</v>
      </c>
    </row>
    <row r="462" spans="1:12" ht="15">
      <c r="A462" s="84" t="s">
        <v>1647</v>
      </c>
      <c r="B462" s="84" t="s">
        <v>1717</v>
      </c>
      <c r="C462" s="84">
        <v>2</v>
      </c>
      <c r="D462" s="123">
        <v>0.006066862600930136</v>
      </c>
      <c r="E462" s="123">
        <v>2.308564413561239</v>
      </c>
      <c r="F462" s="84" t="s">
        <v>1272</v>
      </c>
      <c r="G462" s="84" t="b">
        <v>0</v>
      </c>
      <c r="H462" s="84" t="b">
        <v>0</v>
      </c>
      <c r="I462" s="84" t="b">
        <v>0</v>
      </c>
      <c r="J462" s="84" t="b">
        <v>0</v>
      </c>
      <c r="K462" s="84" t="b">
        <v>0</v>
      </c>
      <c r="L462" s="84" t="b">
        <v>0</v>
      </c>
    </row>
    <row r="463" spans="1:12" ht="15">
      <c r="A463" s="84" t="s">
        <v>1717</v>
      </c>
      <c r="B463" s="84" t="s">
        <v>1718</v>
      </c>
      <c r="C463" s="84">
        <v>2</v>
      </c>
      <c r="D463" s="123">
        <v>0.006066862600930136</v>
      </c>
      <c r="E463" s="123">
        <v>2.308564413561239</v>
      </c>
      <c r="F463" s="84" t="s">
        <v>1272</v>
      </c>
      <c r="G463" s="84" t="b">
        <v>0</v>
      </c>
      <c r="H463" s="84" t="b">
        <v>0</v>
      </c>
      <c r="I463" s="84" t="b">
        <v>0</v>
      </c>
      <c r="J463" s="84" t="b">
        <v>0</v>
      </c>
      <c r="K463" s="84" t="b">
        <v>0</v>
      </c>
      <c r="L463" s="84" t="b">
        <v>0</v>
      </c>
    </row>
    <row r="464" spans="1:12" ht="15">
      <c r="A464" s="84" t="s">
        <v>1718</v>
      </c>
      <c r="B464" s="84" t="s">
        <v>1719</v>
      </c>
      <c r="C464" s="84">
        <v>2</v>
      </c>
      <c r="D464" s="123">
        <v>0.006066862600930136</v>
      </c>
      <c r="E464" s="123">
        <v>2.308564413561239</v>
      </c>
      <c r="F464" s="84" t="s">
        <v>1272</v>
      </c>
      <c r="G464" s="84" t="b">
        <v>0</v>
      </c>
      <c r="H464" s="84" t="b">
        <v>0</v>
      </c>
      <c r="I464" s="84" t="b">
        <v>0</v>
      </c>
      <c r="J464" s="84" t="b">
        <v>0</v>
      </c>
      <c r="K464" s="84" t="b">
        <v>0</v>
      </c>
      <c r="L464" s="84" t="b">
        <v>0</v>
      </c>
    </row>
    <row r="465" spans="1:12" ht="15">
      <c r="A465" s="84" t="s">
        <v>1719</v>
      </c>
      <c r="B465" s="84" t="s">
        <v>263</v>
      </c>
      <c r="C465" s="84">
        <v>2</v>
      </c>
      <c r="D465" s="123">
        <v>0.006066862600930136</v>
      </c>
      <c r="E465" s="123">
        <v>2.308564413561239</v>
      </c>
      <c r="F465" s="84" t="s">
        <v>1272</v>
      </c>
      <c r="G465" s="84" t="b">
        <v>0</v>
      </c>
      <c r="H465" s="84" t="b">
        <v>0</v>
      </c>
      <c r="I465" s="84" t="b">
        <v>0</v>
      </c>
      <c r="J465" s="84" t="b">
        <v>0</v>
      </c>
      <c r="K465" s="84" t="b">
        <v>0</v>
      </c>
      <c r="L465" s="84" t="b">
        <v>0</v>
      </c>
    </row>
    <row r="466" spans="1:12" ht="15">
      <c r="A466" s="84" t="s">
        <v>263</v>
      </c>
      <c r="B466" s="84" t="s">
        <v>262</v>
      </c>
      <c r="C466" s="84">
        <v>2</v>
      </c>
      <c r="D466" s="123">
        <v>0.006066862600930136</v>
      </c>
      <c r="E466" s="123">
        <v>2.308564413561239</v>
      </c>
      <c r="F466" s="84" t="s">
        <v>1272</v>
      </c>
      <c r="G466" s="84" t="b">
        <v>0</v>
      </c>
      <c r="H466" s="84" t="b">
        <v>0</v>
      </c>
      <c r="I466" s="84" t="b">
        <v>0</v>
      </c>
      <c r="J466" s="84" t="b">
        <v>0</v>
      </c>
      <c r="K466" s="84" t="b">
        <v>0</v>
      </c>
      <c r="L466" s="84" t="b">
        <v>0</v>
      </c>
    </row>
    <row r="467" spans="1:12" ht="15">
      <c r="A467" s="84" t="s">
        <v>262</v>
      </c>
      <c r="B467" s="84" t="s">
        <v>261</v>
      </c>
      <c r="C467" s="84">
        <v>2</v>
      </c>
      <c r="D467" s="123">
        <v>0.006066862600930136</v>
      </c>
      <c r="E467" s="123">
        <v>1.6553518997858951</v>
      </c>
      <c r="F467" s="84" t="s">
        <v>1272</v>
      </c>
      <c r="G467" s="84" t="b">
        <v>0</v>
      </c>
      <c r="H467" s="84" t="b">
        <v>0</v>
      </c>
      <c r="I467" s="84" t="b">
        <v>0</v>
      </c>
      <c r="J467" s="84" t="b">
        <v>0</v>
      </c>
      <c r="K467" s="84" t="b">
        <v>0</v>
      </c>
      <c r="L467" s="84" t="b">
        <v>0</v>
      </c>
    </row>
    <row r="468" spans="1:12" ht="15">
      <c r="A468" s="84" t="s">
        <v>261</v>
      </c>
      <c r="B468" s="84" t="s">
        <v>1648</v>
      </c>
      <c r="C468" s="84">
        <v>2</v>
      </c>
      <c r="D468" s="123">
        <v>0.006066862600930136</v>
      </c>
      <c r="E468" s="123">
        <v>1.479260640730214</v>
      </c>
      <c r="F468" s="84" t="s">
        <v>1272</v>
      </c>
      <c r="G468" s="84" t="b">
        <v>0</v>
      </c>
      <c r="H468" s="84" t="b">
        <v>0</v>
      </c>
      <c r="I468" s="84" t="b">
        <v>0</v>
      </c>
      <c r="J468" s="84" t="b">
        <v>1</v>
      </c>
      <c r="K468" s="84" t="b">
        <v>0</v>
      </c>
      <c r="L468" s="84" t="b">
        <v>0</v>
      </c>
    </row>
    <row r="469" spans="1:12" ht="15">
      <c r="A469" s="84" t="s">
        <v>1648</v>
      </c>
      <c r="B469" s="84" t="s">
        <v>1720</v>
      </c>
      <c r="C469" s="84">
        <v>2</v>
      </c>
      <c r="D469" s="123">
        <v>0.006066862600930136</v>
      </c>
      <c r="E469" s="123">
        <v>2.1324731545055577</v>
      </c>
      <c r="F469" s="84" t="s">
        <v>1272</v>
      </c>
      <c r="G469" s="84" t="b">
        <v>1</v>
      </c>
      <c r="H469" s="84" t="b">
        <v>0</v>
      </c>
      <c r="I469" s="84" t="b">
        <v>0</v>
      </c>
      <c r="J469" s="84" t="b">
        <v>0</v>
      </c>
      <c r="K469" s="84" t="b">
        <v>0</v>
      </c>
      <c r="L469" s="84" t="b">
        <v>0</v>
      </c>
    </row>
    <row r="470" spans="1:12" ht="15">
      <c r="A470" s="84" t="s">
        <v>1720</v>
      </c>
      <c r="B470" s="84" t="s">
        <v>1721</v>
      </c>
      <c r="C470" s="84">
        <v>2</v>
      </c>
      <c r="D470" s="123">
        <v>0.006066862600930136</v>
      </c>
      <c r="E470" s="123">
        <v>2.308564413561239</v>
      </c>
      <c r="F470" s="84" t="s">
        <v>1272</v>
      </c>
      <c r="G470" s="84" t="b">
        <v>0</v>
      </c>
      <c r="H470" s="84" t="b">
        <v>0</v>
      </c>
      <c r="I470" s="84" t="b">
        <v>0</v>
      </c>
      <c r="J470" s="84" t="b">
        <v>0</v>
      </c>
      <c r="K470" s="84" t="b">
        <v>0</v>
      </c>
      <c r="L470" s="84" t="b">
        <v>0</v>
      </c>
    </row>
    <row r="471" spans="1:12" ht="15">
      <c r="A471" s="84" t="s">
        <v>1339</v>
      </c>
      <c r="B471" s="84" t="s">
        <v>1373</v>
      </c>
      <c r="C471" s="84">
        <v>2</v>
      </c>
      <c r="D471" s="123">
        <v>0.006066862600930136</v>
      </c>
      <c r="E471" s="123">
        <v>2.308564413561239</v>
      </c>
      <c r="F471" s="84" t="s">
        <v>1272</v>
      </c>
      <c r="G471" s="84" t="b">
        <v>0</v>
      </c>
      <c r="H471" s="84" t="b">
        <v>0</v>
      </c>
      <c r="I471" s="84" t="b">
        <v>0</v>
      </c>
      <c r="J471" s="84" t="b">
        <v>0</v>
      </c>
      <c r="K471" s="84" t="b">
        <v>0</v>
      </c>
      <c r="L471" s="84" t="b">
        <v>0</v>
      </c>
    </row>
    <row r="472" spans="1:12" ht="15">
      <c r="A472" s="84" t="s">
        <v>256</v>
      </c>
      <c r="B472" s="84" t="s">
        <v>391</v>
      </c>
      <c r="C472" s="84">
        <v>5</v>
      </c>
      <c r="D472" s="123">
        <v>0.016810452306098466</v>
      </c>
      <c r="E472" s="123">
        <v>0.706331103982388</v>
      </c>
      <c r="F472" s="84" t="s">
        <v>1273</v>
      </c>
      <c r="G472" s="84" t="b">
        <v>0</v>
      </c>
      <c r="H472" s="84" t="b">
        <v>0</v>
      </c>
      <c r="I472" s="84" t="b">
        <v>0</v>
      </c>
      <c r="J472" s="84" t="b">
        <v>0</v>
      </c>
      <c r="K472" s="84" t="b">
        <v>0</v>
      </c>
      <c r="L472" s="84" t="b">
        <v>0</v>
      </c>
    </row>
    <row r="473" spans="1:12" ht="15">
      <c r="A473" s="84" t="s">
        <v>1370</v>
      </c>
      <c r="B473" s="84" t="s">
        <v>1321</v>
      </c>
      <c r="C473" s="84">
        <v>4</v>
      </c>
      <c r="D473" s="123">
        <v>0.01636294870226393</v>
      </c>
      <c r="E473" s="123">
        <v>1.2973957110088872</v>
      </c>
      <c r="F473" s="84" t="s">
        <v>1273</v>
      </c>
      <c r="G473" s="84" t="b">
        <v>0</v>
      </c>
      <c r="H473" s="84" t="b">
        <v>0</v>
      </c>
      <c r="I473" s="84" t="b">
        <v>0</v>
      </c>
      <c r="J473" s="84" t="b">
        <v>0</v>
      </c>
      <c r="K473" s="84" t="b">
        <v>0</v>
      </c>
      <c r="L473" s="84" t="b">
        <v>0</v>
      </c>
    </row>
    <row r="474" spans="1:12" ht="15">
      <c r="A474" s="84" t="s">
        <v>1321</v>
      </c>
      <c r="B474" s="84" t="s">
        <v>1335</v>
      </c>
      <c r="C474" s="84">
        <v>4</v>
      </c>
      <c r="D474" s="123">
        <v>0.01636294870226393</v>
      </c>
      <c r="E474" s="123">
        <v>1.2973957110088872</v>
      </c>
      <c r="F474" s="84" t="s">
        <v>1273</v>
      </c>
      <c r="G474" s="84" t="b">
        <v>0</v>
      </c>
      <c r="H474" s="84" t="b">
        <v>0</v>
      </c>
      <c r="I474" s="84" t="b">
        <v>0</v>
      </c>
      <c r="J474" s="84" t="b">
        <v>0</v>
      </c>
      <c r="K474" s="84" t="b">
        <v>0</v>
      </c>
      <c r="L474" s="84" t="b">
        <v>0</v>
      </c>
    </row>
    <row r="475" spans="1:12" ht="15">
      <c r="A475" s="84" t="s">
        <v>1335</v>
      </c>
      <c r="B475" s="84" t="s">
        <v>1371</v>
      </c>
      <c r="C475" s="84">
        <v>4</v>
      </c>
      <c r="D475" s="123">
        <v>0.01636294870226393</v>
      </c>
      <c r="E475" s="123">
        <v>1.4734869700645683</v>
      </c>
      <c r="F475" s="84" t="s">
        <v>1273</v>
      </c>
      <c r="G475" s="84" t="b">
        <v>0</v>
      </c>
      <c r="H475" s="84" t="b">
        <v>0</v>
      </c>
      <c r="I475" s="84" t="b">
        <v>0</v>
      </c>
      <c r="J475" s="84" t="b">
        <v>0</v>
      </c>
      <c r="K475" s="84" t="b">
        <v>0</v>
      </c>
      <c r="L475" s="84" t="b">
        <v>0</v>
      </c>
    </row>
    <row r="476" spans="1:12" ht="15">
      <c r="A476" s="84" t="s">
        <v>1371</v>
      </c>
      <c r="B476" s="84" t="s">
        <v>243</v>
      </c>
      <c r="C476" s="84">
        <v>4</v>
      </c>
      <c r="D476" s="123">
        <v>0.01636294870226393</v>
      </c>
      <c r="E476" s="123">
        <v>1.4734869700645683</v>
      </c>
      <c r="F476" s="84" t="s">
        <v>1273</v>
      </c>
      <c r="G476" s="84" t="b">
        <v>0</v>
      </c>
      <c r="H476" s="84" t="b">
        <v>0</v>
      </c>
      <c r="I476" s="84" t="b">
        <v>0</v>
      </c>
      <c r="J476" s="84" t="b">
        <v>0</v>
      </c>
      <c r="K476" s="84" t="b">
        <v>0</v>
      </c>
      <c r="L476" s="84" t="b">
        <v>0</v>
      </c>
    </row>
    <row r="477" spans="1:12" ht="15">
      <c r="A477" s="84" t="s">
        <v>243</v>
      </c>
      <c r="B477" s="84" t="s">
        <v>256</v>
      </c>
      <c r="C477" s="84">
        <v>4</v>
      </c>
      <c r="D477" s="123">
        <v>0.01636294870226393</v>
      </c>
      <c r="E477" s="123">
        <v>1.0341542762343057</v>
      </c>
      <c r="F477" s="84" t="s">
        <v>1273</v>
      </c>
      <c r="G477" s="84" t="b">
        <v>0</v>
      </c>
      <c r="H477" s="84" t="b">
        <v>0</v>
      </c>
      <c r="I477" s="84" t="b">
        <v>0</v>
      </c>
      <c r="J477" s="84" t="b">
        <v>0</v>
      </c>
      <c r="K477" s="84" t="b">
        <v>0</v>
      </c>
      <c r="L477" s="84" t="b">
        <v>0</v>
      </c>
    </row>
    <row r="478" spans="1:12" ht="15">
      <c r="A478" s="84" t="s">
        <v>252</v>
      </c>
      <c r="B478" s="84" t="s">
        <v>1370</v>
      </c>
      <c r="C478" s="84">
        <v>3</v>
      </c>
      <c r="D478" s="123">
        <v>0.015090378517862607</v>
      </c>
      <c r="E478" s="123">
        <v>1.5984257066728682</v>
      </c>
      <c r="F478" s="84" t="s">
        <v>1273</v>
      </c>
      <c r="G478" s="84" t="b">
        <v>0</v>
      </c>
      <c r="H478" s="84" t="b">
        <v>0</v>
      </c>
      <c r="I478" s="84" t="b">
        <v>0</v>
      </c>
      <c r="J478" s="84" t="b">
        <v>0</v>
      </c>
      <c r="K478" s="84" t="b">
        <v>0</v>
      </c>
      <c r="L478" s="84" t="b">
        <v>0</v>
      </c>
    </row>
    <row r="479" spans="1:12" ht="15">
      <c r="A479" s="84" t="s">
        <v>216</v>
      </c>
      <c r="B479" s="84" t="s">
        <v>1696</v>
      </c>
      <c r="C479" s="84">
        <v>3</v>
      </c>
      <c r="D479" s="123">
        <v>0.015090378517862607</v>
      </c>
      <c r="E479" s="123">
        <v>1.4734869700645685</v>
      </c>
      <c r="F479" s="84" t="s">
        <v>1273</v>
      </c>
      <c r="G479" s="84" t="b">
        <v>0</v>
      </c>
      <c r="H479" s="84" t="b">
        <v>0</v>
      </c>
      <c r="I479" s="84" t="b">
        <v>0</v>
      </c>
      <c r="J479" s="84" t="b">
        <v>0</v>
      </c>
      <c r="K479" s="84" t="b">
        <v>0</v>
      </c>
      <c r="L479" s="84" t="b">
        <v>0</v>
      </c>
    </row>
    <row r="480" spans="1:12" ht="15">
      <c r="A480" s="84" t="s">
        <v>1696</v>
      </c>
      <c r="B480" s="84" t="s">
        <v>1339</v>
      </c>
      <c r="C480" s="84">
        <v>3</v>
      </c>
      <c r="D480" s="123">
        <v>0.015090378517862607</v>
      </c>
      <c r="E480" s="123">
        <v>1.5984257066728682</v>
      </c>
      <c r="F480" s="84" t="s">
        <v>1273</v>
      </c>
      <c r="G480" s="84" t="b">
        <v>0</v>
      </c>
      <c r="H480" s="84" t="b">
        <v>0</v>
      </c>
      <c r="I480" s="84" t="b">
        <v>0</v>
      </c>
      <c r="J480" s="84" t="b">
        <v>0</v>
      </c>
      <c r="K480" s="84" t="b">
        <v>0</v>
      </c>
      <c r="L480" s="84" t="b">
        <v>0</v>
      </c>
    </row>
    <row r="481" spans="1:12" ht="15">
      <c r="A481" s="84" t="s">
        <v>1339</v>
      </c>
      <c r="B481" s="84" t="s">
        <v>1373</v>
      </c>
      <c r="C481" s="84">
        <v>3</v>
      </c>
      <c r="D481" s="123">
        <v>0.015090378517862607</v>
      </c>
      <c r="E481" s="123">
        <v>1.5984257066728682</v>
      </c>
      <c r="F481" s="84" t="s">
        <v>1273</v>
      </c>
      <c r="G481" s="84" t="b">
        <v>0</v>
      </c>
      <c r="H481" s="84" t="b">
        <v>0</v>
      </c>
      <c r="I481" s="84" t="b">
        <v>0</v>
      </c>
      <c r="J481" s="84" t="b">
        <v>0</v>
      </c>
      <c r="K481" s="84" t="b">
        <v>0</v>
      </c>
      <c r="L481" s="84" t="b">
        <v>0</v>
      </c>
    </row>
    <row r="482" spans="1:12" ht="15">
      <c r="A482" s="84" t="s">
        <v>1697</v>
      </c>
      <c r="B482" s="84" t="s">
        <v>1698</v>
      </c>
      <c r="C482" s="84">
        <v>3</v>
      </c>
      <c r="D482" s="123">
        <v>0.015090378517862607</v>
      </c>
      <c r="E482" s="123">
        <v>1.5984257066728682</v>
      </c>
      <c r="F482" s="84" t="s">
        <v>1273</v>
      </c>
      <c r="G482" s="84" t="b">
        <v>0</v>
      </c>
      <c r="H482" s="84" t="b">
        <v>0</v>
      </c>
      <c r="I482" s="84" t="b">
        <v>0</v>
      </c>
      <c r="J482" s="84" t="b">
        <v>0</v>
      </c>
      <c r="K482" s="84" t="b">
        <v>0</v>
      </c>
      <c r="L482" s="84" t="b">
        <v>0</v>
      </c>
    </row>
    <row r="483" spans="1:12" ht="15">
      <c r="A483" s="84" t="s">
        <v>1698</v>
      </c>
      <c r="B483" s="84" t="s">
        <v>1699</v>
      </c>
      <c r="C483" s="84">
        <v>3</v>
      </c>
      <c r="D483" s="123">
        <v>0.015090378517862607</v>
      </c>
      <c r="E483" s="123">
        <v>1.5984257066728682</v>
      </c>
      <c r="F483" s="84" t="s">
        <v>1273</v>
      </c>
      <c r="G483" s="84" t="b">
        <v>0</v>
      </c>
      <c r="H483" s="84" t="b">
        <v>0</v>
      </c>
      <c r="I483" s="84" t="b">
        <v>0</v>
      </c>
      <c r="J483" s="84" t="b">
        <v>1</v>
      </c>
      <c r="K483" s="84" t="b">
        <v>0</v>
      </c>
      <c r="L483" s="84" t="b">
        <v>0</v>
      </c>
    </row>
    <row r="484" spans="1:12" ht="15">
      <c r="A484" s="84" t="s">
        <v>1699</v>
      </c>
      <c r="B484" s="84" t="s">
        <v>256</v>
      </c>
      <c r="C484" s="84">
        <v>3</v>
      </c>
      <c r="D484" s="123">
        <v>0.015090378517862607</v>
      </c>
      <c r="E484" s="123">
        <v>1.0341542762343057</v>
      </c>
      <c r="F484" s="84" t="s">
        <v>1273</v>
      </c>
      <c r="G484" s="84" t="b">
        <v>1</v>
      </c>
      <c r="H484" s="84" t="b">
        <v>0</v>
      </c>
      <c r="I484" s="84" t="b">
        <v>0</v>
      </c>
      <c r="J484" s="84" t="b">
        <v>0</v>
      </c>
      <c r="K484" s="84" t="b">
        <v>0</v>
      </c>
      <c r="L484" s="84" t="b">
        <v>0</v>
      </c>
    </row>
    <row r="485" spans="1:12" ht="15">
      <c r="A485" s="84" t="s">
        <v>256</v>
      </c>
      <c r="B485" s="84" t="s">
        <v>1700</v>
      </c>
      <c r="C485" s="84">
        <v>3</v>
      </c>
      <c r="D485" s="123">
        <v>0.015090378517862607</v>
      </c>
      <c r="E485" s="123">
        <v>1.1213044519532058</v>
      </c>
      <c r="F485" s="84" t="s">
        <v>1273</v>
      </c>
      <c r="G485" s="84" t="b">
        <v>0</v>
      </c>
      <c r="H485" s="84" t="b">
        <v>0</v>
      </c>
      <c r="I485" s="84" t="b">
        <v>0</v>
      </c>
      <c r="J485" s="84" t="b">
        <v>0</v>
      </c>
      <c r="K485" s="84" t="b">
        <v>0</v>
      </c>
      <c r="L485" s="84" t="b">
        <v>0</v>
      </c>
    </row>
    <row r="486" spans="1:12" ht="15">
      <c r="A486" s="84" t="s">
        <v>241</v>
      </c>
      <c r="B486" s="84" t="s">
        <v>1606</v>
      </c>
      <c r="C486" s="84">
        <v>2</v>
      </c>
      <c r="D486" s="123">
        <v>0.012708241203221907</v>
      </c>
      <c r="E486" s="123">
        <v>1.5984257066728684</v>
      </c>
      <c r="F486" s="84" t="s">
        <v>1273</v>
      </c>
      <c r="G486" s="84" t="b">
        <v>0</v>
      </c>
      <c r="H486" s="84" t="b">
        <v>0</v>
      </c>
      <c r="I486" s="84" t="b">
        <v>0</v>
      </c>
      <c r="J486" s="84" t="b">
        <v>0</v>
      </c>
      <c r="K486" s="84" t="b">
        <v>0</v>
      </c>
      <c r="L486" s="84" t="b">
        <v>0</v>
      </c>
    </row>
    <row r="487" spans="1:12" ht="15">
      <c r="A487" s="84" t="s">
        <v>1606</v>
      </c>
      <c r="B487" s="84" t="s">
        <v>1633</v>
      </c>
      <c r="C487" s="84">
        <v>2</v>
      </c>
      <c r="D487" s="123">
        <v>0.012708241203221907</v>
      </c>
      <c r="E487" s="123">
        <v>1.7745169657285496</v>
      </c>
      <c r="F487" s="84" t="s">
        <v>1273</v>
      </c>
      <c r="G487" s="84" t="b">
        <v>0</v>
      </c>
      <c r="H487" s="84" t="b">
        <v>0</v>
      </c>
      <c r="I487" s="84" t="b">
        <v>0</v>
      </c>
      <c r="J487" s="84" t="b">
        <v>0</v>
      </c>
      <c r="K487" s="84" t="b">
        <v>0</v>
      </c>
      <c r="L487" s="84" t="b">
        <v>0</v>
      </c>
    </row>
    <row r="488" spans="1:12" ht="15">
      <c r="A488" s="84" t="s">
        <v>1633</v>
      </c>
      <c r="B488" s="84" t="s">
        <v>391</v>
      </c>
      <c r="C488" s="84">
        <v>2</v>
      </c>
      <c r="D488" s="123">
        <v>0.012708241203221907</v>
      </c>
      <c r="E488" s="123">
        <v>0.961603609085694</v>
      </c>
      <c r="F488" s="84" t="s">
        <v>1273</v>
      </c>
      <c r="G488" s="84" t="b">
        <v>0</v>
      </c>
      <c r="H488" s="84" t="b">
        <v>0</v>
      </c>
      <c r="I488" s="84" t="b">
        <v>0</v>
      </c>
      <c r="J488" s="84" t="b">
        <v>0</v>
      </c>
      <c r="K488" s="84" t="b">
        <v>0</v>
      </c>
      <c r="L488" s="84" t="b">
        <v>0</v>
      </c>
    </row>
    <row r="489" spans="1:12" ht="15">
      <c r="A489" s="84" t="s">
        <v>391</v>
      </c>
      <c r="B489" s="84" t="s">
        <v>256</v>
      </c>
      <c r="C489" s="84">
        <v>2</v>
      </c>
      <c r="D489" s="123">
        <v>0.012708241203221907</v>
      </c>
      <c r="E489" s="123">
        <v>0.636214267562268</v>
      </c>
      <c r="F489" s="84" t="s">
        <v>1273</v>
      </c>
      <c r="G489" s="84" t="b">
        <v>0</v>
      </c>
      <c r="H489" s="84" t="b">
        <v>0</v>
      </c>
      <c r="I489" s="84" t="b">
        <v>0</v>
      </c>
      <c r="J489" s="84" t="b">
        <v>0</v>
      </c>
      <c r="K489" s="84" t="b">
        <v>0</v>
      </c>
      <c r="L489" s="84" t="b">
        <v>0</v>
      </c>
    </row>
    <row r="490" spans="1:12" ht="15">
      <c r="A490" s="84" t="s">
        <v>1373</v>
      </c>
      <c r="B490" s="84" t="s">
        <v>1697</v>
      </c>
      <c r="C490" s="84">
        <v>2</v>
      </c>
      <c r="D490" s="123">
        <v>0.012708241203221907</v>
      </c>
      <c r="E490" s="123">
        <v>1.422334447617187</v>
      </c>
      <c r="F490" s="84" t="s">
        <v>1273</v>
      </c>
      <c r="G490" s="84" t="b">
        <v>0</v>
      </c>
      <c r="H490" s="84" t="b">
        <v>0</v>
      </c>
      <c r="I490" s="84" t="b">
        <v>0</v>
      </c>
      <c r="J490" s="84" t="b">
        <v>0</v>
      </c>
      <c r="K490" s="84" t="b">
        <v>0</v>
      </c>
      <c r="L490" s="84" t="b">
        <v>0</v>
      </c>
    </row>
    <row r="491" spans="1:12" ht="15">
      <c r="A491" s="84" t="s">
        <v>1700</v>
      </c>
      <c r="B491" s="84" t="s">
        <v>1749</v>
      </c>
      <c r="C491" s="84">
        <v>2</v>
      </c>
      <c r="D491" s="123">
        <v>0.012708241203221907</v>
      </c>
      <c r="E491" s="123">
        <v>1.5984257066728684</v>
      </c>
      <c r="F491" s="84" t="s">
        <v>1273</v>
      </c>
      <c r="G491" s="84" t="b">
        <v>0</v>
      </c>
      <c r="H491" s="84" t="b">
        <v>0</v>
      </c>
      <c r="I491" s="84" t="b">
        <v>0</v>
      </c>
      <c r="J491" s="84" t="b">
        <v>0</v>
      </c>
      <c r="K491" s="84" t="b">
        <v>0</v>
      </c>
      <c r="L491" s="84" t="b">
        <v>0</v>
      </c>
    </row>
    <row r="492" spans="1:12" ht="15">
      <c r="A492" s="84" t="s">
        <v>1749</v>
      </c>
      <c r="B492" s="84" t="s">
        <v>1750</v>
      </c>
      <c r="C492" s="84">
        <v>2</v>
      </c>
      <c r="D492" s="123">
        <v>0.012708241203221907</v>
      </c>
      <c r="E492" s="123">
        <v>1.7745169657285496</v>
      </c>
      <c r="F492" s="84" t="s">
        <v>1273</v>
      </c>
      <c r="G492" s="84" t="b">
        <v>0</v>
      </c>
      <c r="H492" s="84" t="b">
        <v>0</v>
      </c>
      <c r="I492" s="84" t="b">
        <v>0</v>
      </c>
      <c r="J492" s="84" t="b">
        <v>0</v>
      </c>
      <c r="K492" s="84" t="b">
        <v>0</v>
      </c>
      <c r="L492" s="84" t="b">
        <v>0</v>
      </c>
    </row>
    <row r="493" spans="1:12" ht="15">
      <c r="A493" s="84" t="s">
        <v>1750</v>
      </c>
      <c r="B493" s="84" t="s">
        <v>1751</v>
      </c>
      <c r="C493" s="84">
        <v>2</v>
      </c>
      <c r="D493" s="123">
        <v>0.012708241203221907</v>
      </c>
      <c r="E493" s="123">
        <v>1.7745169657285496</v>
      </c>
      <c r="F493" s="84" t="s">
        <v>1273</v>
      </c>
      <c r="G493" s="84" t="b">
        <v>0</v>
      </c>
      <c r="H493" s="84" t="b">
        <v>0</v>
      </c>
      <c r="I493" s="84" t="b">
        <v>0</v>
      </c>
      <c r="J493" s="84" t="b">
        <v>0</v>
      </c>
      <c r="K493" s="84" t="b">
        <v>0</v>
      </c>
      <c r="L493" s="84" t="b">
        <v>0</v>
      </c>
    </row>
    <row r="494" spans="1:12" ht="15">
      <c r="A494" s="84" t="s">
        <v>1751</v>
      </c>
      <c r="B494" s="84" t="s">
        <v>1647</v>
      </c>
      <c r="C494" s="84">
        <v>2</v>
      </c>
      <c r="D494" s="123">
        <v>0.012708241203221907</v>
      </c>
      <c r="E494" s="123">
        <v>1.7745169657285496</v>
      </c>
      <c r="F494" s="84" t="s">
        <v>1273</v>
      </c>
      <c r="G494" s="84" t="b">
        <v>0</v>
      </c>
      <c r="H494" s="84" t="b">
        <v>0</v>
      </c>
      <c r="I494" s="84" t="b">
        <v>0</v>
      </c>
      <c r="J494" s="84" t="b">
        <v>0</v>
      </c>
      <c r="K494" s="84" t="b">
        <v>0</v>
      </c>
      <c r="L494" s="84" t="b">
        <v>0</v>
      </c>
    </row>
    <row r="495" spans="1:12" ht="15">
      <c r="A495" s="84" t="s">
        <v>1647</v>
      </c>
      <c r="B495" s="84" t="s">
        <v>1752</v>
      </c>
      <c r="C495" s="84">
        <v>2</v>
      </c>
      <c r="D495" s="123">
        <v>0.012708241203221907</v>
      </c>
      <c r="E495" s="123">
        <v>1.7745169657285496</v>
      </c>
      <c r="F495" s="84" t="s">
        <v>1273</v>
      </c>
      <c r="G495" s="84" t="b">
        <v>0</v>
      </c>
      <c r="H495" s="84" t="b">
        <v>0</v>
      </c>
      <c r="I495" s="84" t="b">
        <v>0</v>
      </c>
      <c r="J495" s="84" t="b">
        <v>0</v>
      </c>
      <c r="K495" s="84" t="b">
        <v>0</v>
      </c>
      <c r="L495" s="84" t="b">
        <v>0</v>
      </c>
    </row>
    <row r="496" spans="1:12" ht="15">
      <c r="A496" s="84" t="s">
        <v>1752</v>
      </c>
      <c r="B496" s="84" t="s">
        <v>1691</v>
      </c>
      <c r="C496" s="84">
        <v>2</v>
      </c>
      <c r="D496" s="123">
        <v>0.012708241203221907</v>
      </c>
      <c r="E496" s="123">
        <v>1.7745169657285496</v>
      </c>
      <c r="F496" s="84" t="s">
        <v>1273</v>
      </c>
      <c r="G496" s="84" t="b">
        <v>0</v>
      </c>
      <c r="H496" s="84" t="b">
        <v>0</v>
      </c>
      <c r="I496" s="84" t="b">
        <v>0</v>
      </c>
      <c r="J496" s="84" t="b">
        <v>0</v>
      </c>
      <c r="K496" s="84" t="b">
        <v>0</v>
      </c>
      <c r="L496" s="84" t="b">
        <v>0</v>
      </c>
    </row>
    <row r="497" spans="1:12" ht="15">
      <c r="A497" s="84" t="s">
        <v>1691</v>
      </c>
      <c r="B497" s="84" t="s">
        <v>1319</v>
      </c>
      <c r="C497" s="84">
        <v>2</v>
      </c>
      <c r="D497" s="123">
        <v>0.012708241203221907</v>
      </c>
      <c r="E497" s="123">
        <v>1.5984257066728684</v>
      </c>
      <c r="F497" s="84" t="s">
        <v>1273</v>
      </c>
      <c r="G497" s="84" t="b">
        <v>0</v>
      </c>
      <c r="H497" s="84" t="b">
        <v>0</v>
      </c>
      <c r="I497" s="84" t="b">
        <v>0</v>
      </c>
      <c r="J497" s="84" t="b">
        <v>0</v>
      </c>
      <c r="K497" s="84" t="b">
        <v>0</v>
      </c>
      <c r="L497" s="84" t="b">
        <v>0</v>
      </c>
    </row>
    <row r="498" spans="1:12" ht="15">
      <c r="A498" s="84" t="s">
        <v>1319</v>
      </c>
      <c r="B498" s="84" t="s">
        <v>1753</v>
      </c>
      <c r="C498" s="84">
        <v>2</v>
      </c>
      <c r="D498" s="123">
        <v>0.012708241203221907</v>
      </c>
      <c r="E498" s="123">
        <v>1.5984257066728684</v>
      </c>
      <c r="F498" s="84" t="s">
        <v>1273</v>
      </c>
      <c r="G498" s="84" t="b">
        <v>0</v>
      </c>
      <c r="H498" s="84" t="b">
        <v>0</v>
      </c>
      <c r="I498" s="84" t="b">
        <v>0</v>
      </c>
      <c r="J498" s="84" t="b">
        <v>0</v>
      </c>
      <c r="K498" s="84" t="b">
        <v>0</v>
      </c>
      <c r="L498" s="84" t="b">
        <v>0</v>
      </c>
    </row>
    <row r="499" spans="1:12" ht="15">
      <c r="A499" s="84" t="s">
        <v>1753</v>
      </c>
      <c r="B499" s="84" t="s">
        <v>1754</v>
      </c>
      <c r="C499" s="84">
        <v>2</v>
      </c>
      <c r="D499" s="123">
        <v>0.012708241203221907</v>
      </c>
      <c r="E499" s="123">
        <v>1.7745169657285496</v>
      </c>
      <c r="F499" s="84" t="s">
        <v>1273</v>
      </c>
      <c r="G499" s="84" t="b">
        <v>0</v>
      </c>
      <c r="H499" s="84" t="b">
        <v>0</v>
      </c>
      <c r="I499" s="84" t="b">
        <v>0</v>
      </c>
      <c r="J499" s="84" t="b">
        <v>0</v>
      </c>
      <c r="K499" s="84" t="b">
        <v>0</v>
      </c>
      <c r="L499" s="84" t="b">
        <v>0</v>
      </c>
    </row>
    <row r="500" spans="1:12" ht="15">
      <c r="A500" s="84" t="s">
        <v>1754</v>
      </c>
      <c r="B500" s="84" t="s">
        <v>1755</v>
      </c>
      <c r="C500" s="84">
        <v>2</v>
      </c>
      <c r="D500" s="123">
        <v>0.012708241203221907</v>
      </c>
      <c r="E500" s="123">
        <v>1.7745169657285496</v>
      </c>
      <c r="F500" s="84" t="s">
        <v>1273</v>
      </c>
      <c r="G500" s="84" t="b">
        <v>0</v>
      </c>
      <c r="H500" s="84" t="b">
        <v>0</v>
      </c>
      <c r="I500" s="84" t="b">
        <v>0</v>
      </c>
      <c r="J500" s="84" t="b">
        <v>0</v>
      </c>
      <c r="K500" s="84" t="b">
        <v>0</v>
      </c>
      <c r="L500" s="84" t="b">
        <v>0</v>
      </c>
    </row>
    <row r="501" spans="1:12" ht="15">
      <c r="A501" s="84" t="s">
        <v>1755</v>
      </c>
      <c r="B501" s="84" t="s">
        <v>1322</v>
      </c>
      <c r="C501" s="84">
        <v>2</v>
      </c>
      <c r="D501" s="123">
        <v>0.012708241203221907</v>
      </c>
      <c r="E501" s="123">
        <v>1.5984257066728684</v>
      </c>
      <c r="F501" s="84" t="s">
        <v>1273</v>
      </c>
      <c r="G501" s="84" t="b">
        <v>0</v>
      </c>
      <c r="H501" s="84" t="b">
        <v>0</v>
      </c>
      <c r="I501" s="84" t="b">
        <v>0</v>
      </c>
      <c r="J501" s="84" t="b">
        <v>0</v>
      </c>
      <c r="K501" s="84" t="b">
        <v>0</v>
      </c>
      <c r="L501" s="84" t="b">
        <v>0</v>
      </c>
    </row>
    <row r="502" spans="1:12" ht="15">
      <c r="A502" s="84" t="s">
        <v>1322</v>
      </c>
      <c r="B502" s="84" t="s">
        <v>1321</v>
      </c>
      <c r="C502" s="84">
        <v>2</v>
      </c>
      <c r="D502" s="123">
        <v>0.012708241203221907</v>
      </c>
      <c r="E502" s="123">
        <v>1.1213044519532058</v>
      </c>
      <c r="F502" s="84" t="s">
        <v>1273</v>
      </c>
      <c r="G502" s="84" t="b">
        <v>0</v>
      </c>
      <c r="H502" s="84" t="b">
        <v>0</v>
      </c>
      <c r="I502" s="84" t="b">
        <v>0</v>
      </c>
      <c r="J502" s="84" t="b">
        <v>0</v>
      </c>
      <c r="K502" s="84" t="b">
        <v>0</v>
      </c>
      <c r="L502" s="84" t="b">
        <v>0</v>
      </c>
    </row>
    <row r="503" spans="1:12" ht="15">
      <c r="A503" s="84" t="s">
        <v>1321</v>
      </c>
      <c r="B503" s="84" t="s">
        <v>1337</v>
      </c>
      <c r="C503" s="84">
        <v>2</v>
      </c>
      <c r="D503" s="123">
        <v>0.012708241203221907</v>
      </c>
      <c r="E503" s="123">
        <v>1.2973957110088872</v>
      </c>
      <c r="F503" s="84" t="s">
        <v>1273</v>
      </c>
      <c r="G503" s="84" t="b">
        <v>0</v>
      </c>
      <c r="H503" s="84" t="b">
        <v>0</v>
      </c>
      <c r="I503" s="84" t="b">
        <v>0</v>
      </c>
      <c r="J503" s="84" t="b">
        <v>0</v>
      </c>
      <c r="K503" s="84" t="b">
        <v>0</v>
      </c>
      <c r="L503" s="84" t="b">
        <v>0</v>
      </c>
    </row>
    <row r="504" spans="1:12" ht="15">
      <c r="A504" s="84" t="s">
        <v>1337</v>
      </c>
      <c r="B504" s="84" t="s">
        <v>391</v>
      </c>
      <c r="C504" s="84">
        <v>2</v>
      </c>
      <c r="D504" s="123">
        <v>0.012708241203221907</v>
      </c>
      <c r="E504" s="123">
        <v>0.961603609085694</v>
      </c>
      <c r="F504" s="84" t="s">
        <v>1273</v>
      </c>
      <c r="G504" s="84" t="b">
        <v>0</v>
      </c>
      <c r="H504" s="84" t="b">
        <v>0</v>
      </c>
      <c r="I504" s="84" t="b">
        <v>0</v>
      </c>
      <c r="J504" s="84" t="b">
        <v>0</v>
      </c>
      <c r="K504" s="84" t="b">
        <v>0</v>
      </c>
      <c r="L504" s="84" t="b">
        <v>0</v>
      </c>
    </row>
    <row r="505" spans="1:12" ht="15">
      <c r="A505" s="84" t="s">
        <v>1323</v>
      </c>
      <c r="B505" s="84" t="s">
        <v>1324</v>
      </c>
      <c r="C505" s="84">
        <v>7</v>
      </c>
      <c r="D505" s="123">
        <v>0.0107357794049525</v>
      </c>
      <c r="E505" s="123">
        <v>1.1139433523068367</v>
      </c>
      <c r="F505" s="84" t="s">
        <v>1274</v>
      </c>
      <c r="G505" s="84" t="b">
        <v>0</v>
      </c>
      <c r="H505" s="84" t="b">
        <v>0</v>
      </c>
      <c r="I505" s="84" t="b">
        <v>0</v>
      </c>
      <c r="J505" s="84" t="b">
        <v>0</v>
      </c>
      <c r="K505" s="84" t="b">
        <v>0</v>
      </c>
      <c r="L505" s="84" t="b">
        <v>0</v>
      </c>
    </row>
    <row r="506" spans="1:12" ht="15">
      <c r="A506" s="84" t="s">
        <v>1324</v>
      </c>
      <c r="B506" s="84" t="s">
        <v>1319</v>
      </c>
      <c r="C506" s="84">
        <v>7</v>
      </c>
      <c r="D506" s="123">
        <v>0.0107357794049525</v>
      </c>
      <c r="E506" s="123">
        <v>1.0047988828817687</v>
      </c>
      <c r="F506" s="84" t="s">
        <v>1274</v>
      </c>
      <c r="G506" s="84" t="b">
        <v>0</v>
      </c>
      <c r="H506" s="84" t="b">
        <v>0</v>
      </c>
      <c r="I506" s="84" t="b">
        <v>0</v>
      </c>
      <c r="J506" s="84" t="b">
        <v>0</v>
      </c>
      <c r="K506" s="84" t="b">
        <v>0</v>
      </c>
      <c r="L506" s="84" t="b">
        <v>0</v>
      </c>
    </row>
    <row r="507" spans="1:12" ht="15">
      <c r="A507" s="84" t="s">
        <v>1319</v>
      </c>
      <c r="B507" s="84" t="s">
        <v>1325</v>
      </c>
      <c r="C507" s="84">
        <v>7</v>
      </c>
      <c r="D507" s="123">
        <v>0.0107357794049525</v>
      </c>
      <c r="E507" s="123">
        <v>1.0559514053291499</v>
      </c>
      <c r="F507" s="84" t="s">
        <v>1274</v>
      </c>
      <c r="G507" s="84" t="b">
        <v>0</v>
      </c>
      <c r="H507" s="84" t="b">
        <v>0</v>
      </c>
      <c r="I507" s="84" t="b">
        <v>0</v>
      </c>
      <c r="J507" s="84" t="b">
        <v>0</v>
      </c>
      <c r="K507" s="84" t="b">
        <v>0</v>
      </c>
      <c r="L507" s="84" t="b">
        <v>0</v>
      </c>
    </row>
    <row r="508" spans="1:12" ht="15">
      <c r="A508" s="84" t="s">
        <v>1325</v>
      </c>
      <c r="B508" s="84" t="s">
        <v>1339</v>
      </c>
      <c r="C508" s="84">
        <v>7</v>
      </c>
      <c r="D508" s="123">
        <v>0.0107357794049525</v>
      </c>
      <c r="E508" s="123">
        <v>1.1139433523068367</v>
      </c>
      <c r="F508" s="84" t="s">
        <v>1274</v>
      </c>
      <c r="G508" s="84" t="b">
        <v>0</v>
      </c>
      <c r="H508" s="84" t="b">
        <v>0</v>
      </c>
      <c r="I508" s="84" t="b">
        <v>0</v>
      </c>
      <c r="J508" s="84" t="b">
        <v>0</v>
      </c>
      <c r="K508" s="84" t="b">
        <v>0</v>
      </c>
      <c r="L508" s="84" t="b">
        <v>0</v>
      </c>
    </row>
    <row r="509" spans="1:12" ht="15">
      <c r="A509" s="84" t="s">
        <v>1339</v>
      </c>
      <c r="B509" s="84" t="s">
        <v>1373</v>
      </c>
      <c r="C509" s="84">
        <v>7</v>
      </c>
      <c r="D509" s="123">
        <v>0.0107357794049525</v>
      </c>
      <c r="E509" s="123">
        <v>1.1139433523068367</v>
      </c>
      <c r="F509" s="84" t="s">
        <v>1274</v>
      </c>
      <c r="G509" s="84" t="b">
        <v>0</v>
      </c>
      <c r="H509" s="84" t="b">
        <v>0</v>
      </c>
      <c r="I509" s="84" t="b">
        <v>0</v>
      </c>
      <c r="J509" s="84" t="b">
        <v>0</v>
      </c>
      <c r="K509" s="84" t="b">
        <v>0</v>
      </c>
      <c r="L509" s="84" t="b">
        <v>0</v>
      </c>
    </row>
    <row r="510" spans="1:12" ht="15">
      <c r="A510" s="84" t="s">
        <v>1373</v>
      </c>
      <c r="B510" s="84" t="s">
        <v>1340</v>
      </c>
      <c r="C510" s="84">
        <v>7</v>
      </c>
      <c r="D510" s="123">
        <v>0.0107357794049525</v>
      </c>
      <c r="E510" s="123">
        <v>1.1139433523068367</v>
      </c>
      <c r="F510" s="84" t="s">
        <v>1274</v>
      </c>
      <c r="G510" s="84" t="b">
        <v>0</v>
      </c>
      <c r="H510" s="84" t="b">
        <v>0</v>
      </c>
      <c r="I510" s="84" t="b">
        <v>0</v>
      </c>
      <c r="J510" s="84" t="b">
        <v>0</v>
      </c>
      <c r="K510" s="84" t="b">
        <v>0</v>
      </c>
      <c r="L510" s="84" t="b">
        <v>0</v>
      </c>
    </row>
    <row r="511" spans="1:12" ht="15">
      <c r="A511" s="84" t="s">
        <v>1340</v>
      </c>
      <c r="B511" s="84" t="s">
        <v>391</v>
      </c>
      <c r="C511" s="84">
        <v>7</v>
      </c>
      <c r="D511" s="123">
        <v>0.0107357794049525</v>
      </c>
      <c r="E511" s="123">
        <v>0.9590413923210935</v>
      </c>
      <c r="F511" s="84" t="s">
        <v>1274</v>
      </c>
      <c r="G511" s="84" t="b">
        <v>0</v>
      </c>
      <c r="H511" s="84" t="b">
        <v>0</v>
      </c>
      <c r="I511" s="84" t="b">
        <v>0</v>
      </c>
      <c r="J511" s="84" t="b">
        <v>0</v>
      </c>
      <c r="K511" s="84" t="b">
        <v>0</v>
      </c>
      <c r="L511" s="84" t="b">
        <v>0</v>
      </c>
    </row>
    <row r="512" spans="1:12" ht="15">
      <c r="A512" s="84" t="s">
        <v>391</v>
      </c>
      <c r="B512" s="84" t="s">
        <v>1341</v>
      </c>
      <c r="C512" s="84">
        <v>7</v>
      </c>
      <c r="D512" s="123">
        <v>0.0107357794049525</v>
      </c>
      <c r="E512" s="123">
        <v>0.9590413923210935</v>
      </c>
      <c r="F512" s="84" t="s">
        <v>1274</v>
      </c>
      <c r="G512" s="84" t="b">
        <v>0</v>
      </c>
      <c r="H512" s="84" t="b">
        <v>0</v>
      </c>
      <c r="I512" s="84" t="b">
        <v>0</v>
      </c>
      <c r="J512" s="84" t="b">
        <v>0</v>
      </c>
      <c r="K512" s="84" t="b">
        <v>0</v>
      </c>
      <c r="L512" s="84" t="b">
        <v>0</v>
      </c>
    </row>
    <row r="513" spans="1:12" ht="15">
      <c r="A513" s="84" t="s">
        <v>1341</v>
      </c>
      <c r="B513" s="84" t="s">
        <v>1342</v>
      </c>
      <c r="C513" s="84">
        <v>7</v>
      </c>
      <c r="D513" s="123">
        <v>0.0107357794049525</v>
      </c>
      <c r="E513" s="123">
        <v>1.1139433523068367</v>
      </c>
      <c r="F513" s="84" t="s">
        <v>1274</v>
      </c>
      <c r="G513" s="84" t="b">
        <v>0</v>
      </c>
      <c r="H513" s="84" t="b">
        <v>0</v>
      </c>
      <c r="I513" s="84" t="b">
        <v>0</v>
      </c>
      <c r="J513" s="84" t="b">
        <v>0</v>
      </c>
      <c r="K513" s="84" t="b">
        <v>0</v>
      </c>
      <c r="L513" s="84" t="b">
        <v>0</v>
      </c>
    </row>
    <row r="514" spans="1:12" ht="15">
      <c r="A514" s="84" t="s">
        <v>1342</v>
      </c>
      <c r="B514" s="84" t="s">
        <v>1343</v>
      </c>
      <c r="C514" s="84">
        <v>7</v>
      </c>
      <c r="D514" s="123">
        <v>0.0107357794049525</v>
      </c>
      <c r="E514" s="123">
        <v>1.1139433523068367</v>
      </c>
      <c r="F514" s="84" t="s">
        <v>1274</v>
      </c>
      <c r="G514" s="84" t="b">
        <v>0</v>
      </c>
      <c r="H514" s="84" t="b">
        <v>0</v>
      </c>
      <c r="I514" s="84" t="b">
        <v>0</v>
      </c>
      <c r="J514" s="84" t="b">
        <v>0</v>
      </c>
      <c r="K514" s="84" t="b">
        <v>0</v>
      </c>
      <c r="L514" s="84" t="b">
        <v>0</v>
      </c>
    </row>
    <row r="515" spans="1:12" ht="15">
      <c r="A515" s="84" t="s">
        <v>256</v>
      </c>
      <c r="B515" s="84" t="s">
        <v>391</v>
      </c>
      <c r="C515" s="84">
        <v>11</v>
      </c>
      <c r="D515" s="123">
        <v>0.012925594424458628</v>
      </c>
      <c r="E515" s="123">
        <v>0.9111468216289887</v>
      </c>
      <c r="F515" s="84" t="s">
        <v>1275</v>
      </c>
      <c r="G515" s="84" t="b">
        <v>0</v>
      </c>
      <c r="H515" s="84" t="b">
        <v>0</v>
      </c>
      <c r="I515" s="84" t="b">
        <v>0</v>
      </c>
      <c r="J515" s="84" t="b">
        <v>0</v>
      </c>
      <c r="K515" s="84" t="b">
        <v>0</v>
      </c>
      <c r="L515" s="84" t="b">
        <v>0</v>
      </c>
    </row>
    <row r="516" spans="1:12" ht="15">
      <c r="A516" s="84" t="s">
        <v>1375</v>
      </c>
      <c r="B516" s="84" t="s">
        <v>1320</v>
      </c>
      <c r="C516" s="84">
        <v>4</v>
      </c>
      <c r="D516" s="123">
        <v>0.013399873457918151</v>
      </c>
      <c r="E516" s="123">
        <v>1.359361102738486</v>
      </c>
      <c r="F516" s="84" t="s">
        <v>1275</v>
      </c>
      <c r="G516" s="84" t="b">
        <v>0</v>
      </c>
      <c r="H516" s="84" t="b">
        <v>0</v>
      </c>
      <c r="I516" s="84" t="b">
        <v>0</v>
      </c>
      <c r="J516" s="84" t="b">
        <v>0</v>
      </c>
      <c r="K516" s="84" t="b">
        <v>0</v>
      </c>
      <c r="L516" s="84" t="b">
        <v>0</v>
      </c>
    </row>
    <row r="517" spans="1:12" ht="15">
      <c r="A517" s="84" t="s">
        <v>1320</v>
      </c>
      <c r="B517" s="84" t="s">
        <v>391</v>
      </c>
      <c r="C517" s="84">
        <v>4</v>
      </c>
      <c r="D517" s="123">
        <v>0.013399873457918151</v>
      </c>
      <c r="E517" s="123">
        <v>0.6826674931136193</v>
      </c>
      <c r="F517" s="84" t="s">
        <v>1275</v>
      </c>
      <c r="G517" s="84" t="b">
        <v>0</v>
      </c>
      <c r="H517" s="84" t="b">
        <v>0</v>
      </c>
      <c r="I517" s="84" t="b">
        <v>0</v>
      </c>
      <c r="J517" s="84" t="b">
        <v>0</v>
      </c>
      <c r="K517" s="84" t="b">
        <v>0</v>
      </c>
      <c r="L517" s="84" t="b">
        <v>0</v>
      </c>
    </row>
    <row r="518" spans="1:12" ht="15">
      <c r="A518" s="84" t="s">
        <v>391</v>
      </c>
      <c r="B518" s="84" t="s">
        <v>1366</v>
      </c>
      <c r="C518" s="84">
        <v>4</v>
      </c>
      <c r="D518" s="123">
        <v>0.013399873457918151</v>
      </c>
      <c r="E518" s="123">
        <v>1.1485077374235928</v>
      </c>
      <c r="F518" s="84" t="s">
        <v>1275</v>
      </c>
      <c r="G518" s="84" t="b">
        <v>0</v>
      </c>
      <c r="H518" s="84" t="b">
        <v>0</v>
      </c>
      <c r="I518" s="84" t="b">
        <v>0</v>
      </c>
      <c r="J518" s="84" t="b">
        <v>0</v>
      </c>
      <c r="K518" s="84" t="b">
        <v>0</v>
      </c>
      <c r="L518" s="84" t="b">
        <v>0</v>
      </c>
    </row>
    <row r="519" spans="1:12" ht="15">
      <c r="A519" s="84" t="s">
        <v>1366</v>
      </c>
      <c r="B519" s="84" t="s">
        <v>1376</v>
      </c>
      <c r="C519" s="84">
        <v>4</v>
      </c>
      <c r="D519" s="123">
        <v>0.013399873457918151</v>
      </c>
      <c r="E519" s="123">
        <v>1.660391098402467</v>
      </c>
      <c r="F519" s="84" t="s">
        <v>1275</v>
      </c>
      <c r="G519" s="84" t="b">
        <v>0</v>
      </c>
      <c r="H519" s="84" t="b">
        <v>0</v>
      </c>
      <c r="I519" s="84" t="b">
        <v>0</v>
      </c>
      <c r="J519" s="84" t="b">
        <v>0</v>
      </c>
      <c r="K519" s="84" t="b">
        <v>0</v>
      </c>
      <c r="L519" s="84" t="b">
        <v>0</v>
      </c>
    </row>
    <row r="520" spans="1:12" ht="15">
      <c r="A520" s="84" t="s">
        <v>1376</v>
      </c>
      <c r="B520" s="84" t="s">
        <v>1377</v>
      </c>
      <c r="C520" s="84">
        <v>4</v>
      </c>
      <c r="D520" s="123">
        <v>0.013399873457918151</v>
      </c>
      <c r="E520" s="123">
        <v>1.660391098402467</v>
      </c>
      <c r="F520" s="84" t="s">
        <v>1275</v>
      </c>
      <c r="G520" s="84" t="b">
        <v>0</v>
      </c>
      <c r="H520" s="84" t="b">
        <v>0</v>
      </c>
      <c r="I520" s="84" t="b">
        <v>0</v>
      </c>
      <c r="J520" s="84" t="b">
        <v>0</v>
      </c>
      <c r="K520" s="84" t="b">
        <v>0</v>
      </c>
      <c r="L520" s="84" t="b">
        <v>0</v>
      </c>
    </row>
    <row r="521" spans="1:12" ht="15">
      <c r="A521" s="84" t="s">
        <v>1377</v>
      </c>
      <c r="B521" s="84" t="s">
        <v>1628</v>
      </c>
      <c r="C521" s="84">
        <v>4</v>
      </c>
      <c r="D521" s="123">
        <v>0.013399873457918151</v>
      </c>
      <c r="E521" s="123">
        <v>1.660391098402467</v>
      </c>
      <c r="F521" s="84" t="s">
        <v>1275</v>
      </c>
      <c r="G521" s="84" t="b">
        <v>0</v>
      </c>
      <c r="H521" s="84" t="b">
        <v>0</v>
      </c>
      <c r="I521" s="84" t="b">
        <v>0</v>
      </c>
      <c r="J521" s="84" t="b">
        <v>0</v>
      </c>
      <c r="K521" s="84" t="b">
        <v>0</v>
      </c>
      <c r="L521" s="84" t="b">
        <v>0</v>
      </c>
    </row>
    <row r="522" spans="1:12" ht="15">
      <c r="A522" s="84" t="s">
        <v>1628</v>
      </c>
      <c r="B522" s="84" t="s">
        <v>1637</v>
      </c>
      <c r="C522" s="84">
        <v>4</v>
      </c>
      <c r="D522" s="123">
        <v>0.013399873457918151</v>
      </c>
      <c r="E522" s="123">
        <v>1.660391098402467</v>
      </c>
      <c r="F522" s="84" t="s">
        <v>1275</v>
      </c>
      <c r="G522" s="84" t="b">
        <v>0</v>
      </c>
      <c r="H522" s="84" t="b">
        <v>0</v>
      </c>
      <c r="I522" s="84" t="b">
        <v>0</v>
      </c>
      <c r="J522" s="84" t="b">
        <v>0</v>
      </c>
      <c r="K522" s="84" t="b">
        <v>0</v>
      </c>
      <c r="L522" s="84" t="b">
        <v>0</v>
      </c>
    </row>
    <row r="523" spans="1:12" ht="15">
      <c r="A523" s="84" t="s">
        <v>1637</v>
      </c>
      <c r="B523" s="84" t="s">
        <v>1638</v>
      </c>
      <c r="C523" s="84">
        <v>4</v>
      </c>
      <c r="D523" s="123">
        <v>0.013399873457918151</v>
      </c>
      <c r="E523" s="123">
        <v>1.660391098402467</v>
      </c>
      <c r="F523" s="84" t="s">
        <v>1275</v>
      </c>
      <c r="G523" s="84" t="b">
        <v>0</v>
      </c>
      <c r="H523" s="84" t="b">
        <v>0</v>
      </c>
      <c r="I523" s="84" t="b">
        <v>0</v>
      </c>
      <c r="J523" s="84" t="b">
        <v>1</v>
      </c>
      <c r="K523" s="84" t="b">
        <v>0</v>
      </c>
      <c r="L523" s="84" t="b">
        <v>0</v>
      </c>
    </row>
    <row r="524" spans="1:12" ht="15">
      <c r="A524" s="84" t="s">
        <v>1638</v>
      </c>
      <c r="B524" s="84" t="s">
        <v>1320</v>
      </c>
      <c r="C524" s="84">
        <v>4</v>
      </c>
      <c r="D524" s="123">
        <v>0.013399873457918151</v>
      </c>
      <c r="E524" s="123">
        <v>1.359361102738486</v>
      </c>
      <c r="F524" s="84" t="s">
        <v>1275</v>
      </c>
      <c r="G524" s="84" t="b">
        <v>1</v>
      </c>
      <c r="H524" s="84" t="b">
        <v>0</v>
      </c>
      <c r="I524" s="84" t="b">
        <v>0</v>
      </c>
      <c r="J524" s="84" t="b">
        <v>0</v>
      </c>
      <c r="K524" s="84" t="b">
        <v>0</v>
      </c>
      <c r="L524" s="84" t="b">
        <v>0</v>
      </c>
    </row>
    <row r="525" spans="1:12" ht="15">
      <c r="A525" s="84" t="s">
        <v>1320</v>
      </c>
      <c r="B525" s="84" t="s">
        <v>1639</v>
      </c>
      <c r="C525" s="84">
        <v>4</v>
      </c>
      <c r="D525" s="123">
        <v>0.013399873457918151</v>
      </c>
      <c r="E525" s="123">
        <v>1.359361102738486</v>
      </c>
      <c r="F525" s="84" t="s">
        <v>1275</v>
      </c>
      <c r="G525" s="84" t="b">
        <v>0</v>
      </c>
      <c r="H525" s="84" t="b">
        <v>0</v>
      </c>
      <c r="I525" s="84" t="b">
        <v>0</v>
      </c>
      <c r="J525" s="84" t="b">
        <v>0</v>
      </c>
      <c r="K525" s="84" t="b">
        <v>0</v>
      </c>
      <c r="L525" s="84" t="b">
        <v>0</v>
      </c>
    </row>
    <row r="526" spans="1:12" ht="15">
      <c r="A526" s="84" t="s">
        <v>1639</v>
      </c>
      <c r="B526" s="84" t="s">
        <v>1640</v>
      </c>
      <c r="C526" s="84">
        <v>4</v>
      </c>
      <c r="D526" s="123">
        <v>0.013399873457918151</v>
      </c>
      <c r="E526" s="123">
        <v>1.660391098402467</v>
      </c>
      <c r="F526" s="84" t="s">
        <v>1275</v>
      </c>
      <c r="G526" s="84" t="b">
        <v>0</v>
      </c>
      <c r="H526" s="84" t="b">
        <v>0</v>
      </c>
      <c r="I526" s="84" t="b">
        <v>0</v>
      </c>
      <c r="J526" s="84" t="b">
        <v>0</v>
      </c>
      <c r="K526" s="84" t="b">
        <v>0</v>
      </c>
      <c r="L526" s="84" t="b">
        <v>0</v>
      </c>
    </row>
    <row r="527" spans="1:12" ht="15">
      <c r="A527" s="84" t="s">
        <v>1321</v>
      </c>
      <c r="B527" s="84" t="s">
        <v>1347</v>
      </c>
      <c r="C527" s="84">
        <v>3</v>
      </c>
      <c r="D527" s="123">
        <v>0.011905430884650986</v>
      </c>
      <c r="E527" s="123">
        <v>1.535452361794167</v>
      </c>
      <c r="F527" s="84" t="s">
        <v>1275</v>
      </c>
      <c r="G527" s="84" t="b">
        <v>0</v>
      </c>
      <c r="H527" s="84" t="b">
        <v>0</v>
      </c>
      <c r="I527" s="84" t="b">
        <v>0</v>
      </c>
      <c r="J527" s="84" t="b">
        <v>0</v>
      </c>
      <c r="K527" s="84" t="b">
        <v>0</v>
      </c>
      <c r="L527" s="84" t="b">
        <v>0</v>
      </c>
    </row>
    <row r="528" spans="1:12" ht="15">
      <c r="A528" s="84" t="s">
        <v>1347</v>
      </c>
      <c r="B528" s="84" t="s">
        <v>1371</v>
      </c>
      <c r="C528" s="84">
        <v>3</v>
      </c>
      <c r="D528" s="123">
        <v>0.011905430884650986</v>
      </c>
      <c r="E528" s="123">
        <v>1.660391098402467</v>
      </c>
      <c r="F528" s="84" t="s">
        <v>1275</v>
      </c>
      <c r="G528" s="84" t="b">
        <v>0</v>
      </c>
      <c r="H528" s="84" t="b">
        <v>0</v>
      </c>
      <c r="I528" s="84" t="b">
        <v>0</v>
      </c>
      <c r="J528" s="84" t="b">
        <v>0</v>
      </c>
      <c r="K528" s="84" t="b">
        <v>0</v>
      </c>
      <c r="L528" s="84" t="b">
        <v>0</v>
      </c>
    </row>
    <row r="529" spans="1:12" ht="15">
      <c r="A529" s="84" t="s">
        <v>218</v>
      </c>
      <c r="B529" s="84" t="s">
        <v>1375</v>
      </c>
      <c r="C529" s="84">
        <v>3</v>
      </c>
      <c r="D529" s="123">
        <v>0.011905430884650986</v>
      </c>
      <c r="E529" s="123">
        <v>1.785329835010767</v>
      </c>
      <c r="F529" s="84" t="s">
        <v>1275</v>
      </c>
      <c r="G529" s="84" t="b">
        <v>0</v>
      </c>
      <c r="H529" s="84" t="b">
        <v>0</v>
      </c>
      <c r="I529" s="84" t="b">
        <v>0</v>
      </c>
      <c r="J529" s="84" t="b">
        <v>0</v>
      </c>
      <c r="K529" s="84" t="b">
        <v>0</v>
      </c>
      <c r="L529" s="84" t="b">
        <v>0</v>
      </c>
    </row>
    <row r="530" spans="1:12" ht="15">
      <c r="A530" s="84" t="s">
        <v>1604</v>
      </c>
      <c r="B530" s="84" t="s">
        <v>1605</v>
      </c>
      <c r="C530" s="84">
        <v>3</v>
      </c>
      <c r="D530" s="123">
        <v>0.011905430884650986</v>
      </c>
      <c r="E530" s="123">
        <v>1.785329835010767</v>
      </c>
      <c r="F530" s="84" t="s">
        <v>1275</v>
      </c>
      <c r="G530" s="84" t="b">
        <v>0</v>
      </c>
      <c r="H530" s="84" t="b">
        <v>0</v>
      </c>
      <c r="I530" s="84" t="b">
        <v>0</v>
      </c>
      <c r="J530" s="84" t="b">
        <v>0</v>
      </c>
      <c r="K530" s="84" t="b">
        <v>0</v>
      </c>
      <c r="L530" s="84" t="b">
        <v>0</v>
      </c>
    </row>
    <row r="531" spans="1:12" ht="15">
      <c r="A531" s="84" t="s">
        <v>1608</v>
      </c>
      <c r="B531" s="84" t="s">
        <v>1632</v>
      </c>
      <c r="C531" s="84">
        <v>2</v>
      </c>
      <c r="D531" s="123">
        <v>0.009680431735533146</v>
      </c>
      <c r="E531" s="123">
        <v>1.785329835010767</v>
      </c>
      <c r="F531" s="84" t="s">
        <v>1275</v>
      </c>
      <c r="G531" s="84" t="b">
        <v>0</v>
      </c>
      <c r="H531" s="84" t="b">
        <v>0</v>
      </c>
      <c r="I531" s="84" t="b">
        <v>0</v>
      </c>
      <c r="J531" s="84" t="b">
        <v>0</v>
      </c>
      <c r="K531" s="84" t="b">
        <v>0</v>
      </c>
      <c r="L531" s="84" t="b">
        <v>0</v>
      </c>
    </row>
    <row r="532" spans="1:12" ht="15">
      <c r="A532" s="84" t="s">
        <v>1632</v>
      </c>
      <c r="B532" s="84" t="s">
        <v>256</v>
      </c>
      <c r="C532" s="84">
        <v>2</v>
      </c>
      <c r="D532" s="123">
        <v>0.009680431735533146</v>
      </c>
      <c r="E532" s="123">
        <v>1.359361102738486</v>
      </c>
      <c r="F532" s="84" t="s">
        <v>1275</v>
      </c>
      <c r="G532" s="84" t="b">
        <v>0</v>
      </c>
      <c r="H532" s="84" t="b">
        <v>0</v>
      </c>
      <c r="I532" s="84" t="b">
        <v>0</v>
      </c>
      <c r="J532" s="84" t="b">
        <v>0</v>
      </c>
      <c r="K532" s="84" t="b">
        <v>0</v>
      </c>
      <c r="L532" s="84" t="b">
        <v>0</v>
      </c>
    </row>
    <row r="533" spans="1:12" ht="15">
      <c r="A533" s="84" t="s">
        <v>1687</v>
      </c>
      <c r="B533" s="84" t="s">
        <v>1627</v>
      </c>
      <c r="C533" s="84">
        <v>2</v>
      </c>
      <c r="D533" s="123">
        <v>0.009680431735533146</v>
      </c>
      <c r="E533" s="123">
        <v>1.9614210940664483</v>
      </c>
      <c r="F533" s="84" t="s">
        <v>1275</v>
      </c>
      <c r="G533" s="84" t="b">
        <v>0</v>
      </c>
      <c r="H533" s="84" t="b">
        <v>0</v>
      </c>
      <c r="I533" s="84" t="b">
        <v>0</v>
      </c>
      <c r="J533" s="84" t="b">
        <v>1</v>
      </c>
      <c r="K533" s="84" t="b">
        <v>0</v>
      </c>
      <c r="L533" s="84" t="b">
        <v>0</v>
      </c>
    </row>
    <row r="534" spans="1:12" ht="15">
      <c r="A534" s="84" t="s">
        <v>1627</v>
      </c>
      <c r="B534" s="84" t="s">
        <v>1611</v>
      </c>
      <c r="C534" s="84">
        <v>2</v>
      </c>
      <c r="D534" s="123">
        <v>0.009680431735533146</v>
      </c>
      <c r="E534" s="123">
        <v>1.9614210940664483</v>
      </c>
      <c r="F534" s="84" t="s">
        <v>1275</v>
      </c>
      <c r="G534" s="84" t="b">
        <v>1</v>
      </c>
      <c r="H534" s="84" t="b">
        <v>0</v>
      </c>
      <c r="I534" s="84" t="b">
        <v>0</v>
      </c>
      <c r="J534" s="84" t="b">
        <v>0</v>
      </c>
      <c r="K534" s="84" t="b">
        <v>0</v>
      </c>
      <c r="L534" s="84" t="b">
        <v>0</v>
      </c>
    </row>
    <row r="535" spans="1:12" ht="15">
      <c r="A535" s="84" t="s">
        <v>1611</v>
      </c>
      <c r="B535" s="84" t="s">
        <v>256</v>
      </c>
      <c r="C535" s="84">
        <v>2</v>
      </c>
      <c r="D535" s="123">
        <v>0.009680431735533146</v>
      </c>
      <c r="E535" s="123">
        <v>1.359361102738486</v>
      </c>
      <c r="F535" s="84" t="s">
        <v>1275</v>
      </c>
      <c r="G535" s="84" t="b">
        <v>0</v>
      </c>
      <c r="H535" s="84" t="b">
        <v>0</v>
      </c>
      <c r="I535" s="84" t="b">
        <v>0</v>
      </c>
      <c r="J535" s="84" t="b">
        <v>0</v>
      </c>
      <c r="K535" s="84" t="b">
        <v>0</v>
      </c>
      <c r="L535" s="84" t="b">
        <v>0</v>
      </c>
    </row>
    <row r="536" spans="1:12" ht="15">
      <c r="A536" s="84" t="s">
        <v>391</v>
      </c>
      <c r="B536" s="84" t="s">
        <v>1688</v>
      </c>
      <c r="C536" s="84">
        <v>2</v>
      </c>
      <c r="D536" s="123">
        <v>0.009680431735533146</v>
      </c>
      <c r="E536" s="123">
        <v>1.1485077374235928</v>
      </c>
      <c r="F536" s="84" t="s">
        <v>1275</v>
      </c>
      <c r="G536" s="84" t="b">
        <v>0</v>
      </c>
      <c r="H536" s="84" t="b">
        <v>0</v>
      </c>
      <c r="I536" s="84" t="b">
        <v>0</v>
      </c>
      <c r="J536" s="84" t="b">
        <v>0</v>
      </c>
      <c r="K536" s="84" t="b">
        <v>0</v>
      </c>
      <c r="L536" s="84" t="b">
        <v>0</v>
      </c>
    </row>
    <row r="537" spans="1:12" ht="15">
      <c r="A537" s="84" t="s">
        <v>1688</v>
      </c>
      <c r="B537" s="84" t="s">
        <v>1651</v>
      </c>
      <c r="C537" s="84">
        <v>2</v>
      </c>
      <c r="D537" s="123">
        <v>0.009680431735533146</v>
      </c>
      <c r="E537" s="123">
        <v>1.785329835010767</v>
      </c>
      <c r="F537" s="84" t="s">
        <v>1275</v>
      </c>
      <c r="G537" s="84" t="b">
        <v>0</v>
      </c>
      <c r="H537" s="84" t="b">
        <v>0</v>
      </c>
      <c r="I537" s="84" t="b">
        <v>0</v>
      </c>
      <c r="J537" s="84" t="b">
        <v>0</v>
      </c>
      <c r="K537" s="84" t="b">
        <v>0</v>
      </c>
      <c r="L537" s="84" t="b">
        <v>0</v>
      </c>
    </row>
    <row r="538" spans="1:12" ht="15">
      <c r="A538" s="84" t="s">
        <v>1641</v>
      </c>
      <c r="B538" s="84" t="s">
        <v>246</v>
      </c>
      <c r="C538" s="84">
        <v>2</v>
      </c>
      <c r="D538" s="123">
        <v>0.009680431735533146</v>
      </c>
      <c r="E538" s="123">
        <v>1.660391098402467</v>
      </c>
      <c r="F538" s="84" t="s">
        <v>1275</v>
      </c>
      <c r="G538" s="84" t="b">
        <v>0</v>
      </c>
      <c r="H538" s="84" t="b">
        <v>0</v>
      </c>
      <c r="I538" s="84" t="b">
        <v>0</v>
      </c>
      <c r="J538" s="84" t="b">
        <v>0</v>
      </c>
      <c r="K538" s="84" t="b">
        <v>0</v>
      </c>
      <c r="L538" s="84" t="b">
        <v>0</v>
      </c>
    </row>
    <row r="539" spans="1:12" ht="15">
      <c r="A539" s="84" t="s">
        <v>246</v>
      </c>
      <c r="B539" s="84" t="s">
        <v>1656</v>
      </c>
      <c r="C539" s="84">
        <v>2</v>
      </c>
      <c r="D539" s="123">
        <v>0.009680431735533146</v>
      </c>
      <c r="E539" s="123">
        <v>1.660391098402467</v>
      </c>
      <c r="F539" s="84" t="s">
        <v>1275</v>
      </c>
      <c r="G539" s="84" t="b">
        <v>0</v>
      </c>
      <c r="H539" s="84" t="b">
        <v>0</v>
      </c>
      <c r="I539" s="84" t="b">
        <v>0</v>
      </c>
      <c r="J539" s="84" t="b">
        <v>1</v>
      </c>
      <c r="K539" s="84" t="b">
        <v>0</v>
      </c>
      <c r="L539" s="84" t="b">
        <v>0</v>
      </c>
    </row>
    <row r="540" spans="1:12" ht="15">
      <c r="A540" s="84" t="s">
        <v>1656</v>
      </c>
      <c r="B540" s="84" t="s">
        <v>1614</v>
      </c>
      <c r="C540" s="84">
        <v>2</v>
      </c>
      <c r="D540" s="123">
        <v>0.009680431735533146</v>
      </c>
      <c r="E540" s="123">
        <v>1.9614210940664483</v>
      </c>
      <c r="F540" s="84" t="s">
        <v>1275</v>
      </c>
      <c r="G540" s="84" t="b">
        <v>1</v>
      </c>
      <c r="H540" s="84" t="b">
        <v>0</v>
      </c>
      <c r="I540" s="84" t="b">
        <v>0</v>
      </c>
      <c r="J540" s="84" t="b">
        <v>0</v>
      </c>
      <c r="K540" s="84" t="b">
        <v>0</v>
      </c>
      <c r="L540" s="84" t="b">
        <v>0</v>
      </c>
    </row>
    <row r="541" spans="1:12" ht="15">
      <c r="A541" s="84" t="s">
        <v>1614</v>
      </c>
      <c r="B541" s="84" t="s">
        <v>1321</v>
      </c>
      <c r="C541" s="84">
        <v>2</v>
      </c>
      <c r="D541" s="123">
        <v>0.009680431735533146</v>
      </c>
      <c r="E541" s="123">
        <v>1.660391098402467</v>
      </c>
      <c r="F541" s="84" t="s">
        <v>1275</v>
      </c>
      <c r="G541" s="84" t="b">
        <v>0</v>
      </c>
      <c r="H541" s="84" t="b">
        <v>0</v>
      </c>
      <c r="I541" s="84" t="b">
        <v>0</v>
      </c>
      <c r="J541" s="84" t="b">
        <v>0</v>
      </c>
      <c r="K541" s="84" t="b">
        <v>0</v>
      </c>
      <c r="L541" s="84" t="b">
        <v>0</v>
      </c>
    </row>
    <row r="542" spans="1:12" ht="15">
      <c r="A542" s="84" t="s">
        <v>1371</v>
      </c>
      <c r="B542" s="84" t="s">
        <v>391</v>
      </c>
      <c r="C542" s="84">
        <v>2</v>
      </c>
      <c r="D542" s="123">
        <v>0.009680431735533146</v>
      </c>
      <c r="E542" s="123">
        <v>0.8076062297219192</v>
      </c>
      <c r="F542" s="84" t="s">
        <v>1275</v>
      </c>
      <c r="G542" s="84" t="b">
        <v>0</v>
      </c>
      <c r="H542" s="84" t="b">
        <v>0</v>
      </c>
      <c r="I542" s="84" t="b">
        <v>0</v>
      </c>
      <c r="J542" s="84" t="b">
        <v>0</v>
      </c>
      <c r="K542" s="84" t="b">
        <v>0</v>
      </c>
      <c r="L542" s="84" t="b">
        <v>0</v>
      </c>
    </row>
    <row r="543" spans="1:12" ht="15">
      <c r="A543" s="84" t="s">
        <v>391</v>
      </c>
      <c r="B543" s="84" t="s">
        <v>1366</v>
      </c>
      <c r="C543" s="84">
        <v>5</v>
      </c>
      <c r="D543" s="123">
        <v>0.01706710043290913</v>
      </c>
      <c r="E543" s="123">
        <v>0.9476119305403119</v>
      </c>
      <c r="F543" s="84" t="s">
        <v>1276</v>
      </c>
      <c r="G543" s="84" t="b">
        <v>0</v>
      </c>
      <c r="H543" s="84" t="b">
        <v>0</v>
      </c>
      <c r="I543" s="84" t="b">
        <v>0</v>
      </c>
      <c r="J543" s="84" t="b">
        <v>0</v>
      </c>
      <c r="K543" s="84" t="b">
        <v>0</v>
      </c>
      <c r="L543" s="84" t="b">
        <v>0</v>
      </c>
    </row>
    <row r="544" spans="1:12" ht="15">
      <c r="A544" s="84" t="s">
        <v>1380</v>
      </c>
      <c r="B544" s="84" t="s">
        <v>1381</v>
      </c>
      <c r="C544" s="84">
        <v>5</v>
      </c>
      <c r="D544" s="123">
        <v>0.01706710043290913</v>
      </c>
      <c r="E544" s="123">
        <v>1.3692158574101427</v>
      </c>
      <c r="F544" s="84" t="s">
        <v>1276</v>
      </c>
      <c r="G544" s="84" t="b">
        <v>0</v>
      </c>
      <c r="H544" s="84" t="b">
        <v>0</v>
      </c>
      <c r="I544" s="84" t="b">
        <v>0</v>
      </c>
      <c r="J544" s="84" t="b">
        <v>0</v>
      </c>
      <c r="K544" s="84" t="b">
        <v>0</v>
      </c>
      <c r="L544" s="84" t="b">
        <v>0</v>
      </c>
    </row>
    <row r="545" spans="1:12" ht="15">
      <c r="A545" s="84" t="s">
        <v>261</v>
      </c>
      <c r="B545" s="84" t="s">
        <v>1328</v>
      </c>
      <c r="C545" s="84">
        <v>4</v>
      </c>
      <c r="D545" s="123">
        <v>0.016612764712985516</v>
      </c>
      <c r="E545" s="123">
        <v>1.0681858617461617</v>
      </c>
      <c r="F545" s="84" t="s">
        <v>1276</v>
      </c>
      <c r="G545" s="84" t="b">
        <v>0</v>
      </c>
      <c r="H545" s="84" t="b">
        <v>0</v>
      </c>
      <c r="I545" s="84" t="b">
        <v>0</v>
      </c>
      <c r="J545" s="84" t="b">
        <v>0</v>
      </c>
      <c r="K545" s="84" t="b">
        <v>0</v>
      </c>
      <c r="L545" s="84" t="b">
        <v>0</v>
      </c>
    </row>
    <row r="546" spans="1:12" ht="15">
      <c r="A546" s="84" t="s">
        <v>1379</v>
      </c>
      <c r="B546" s="84" t="s">
        <v>391</v>
      </c>
      <c r="C546" s="84">
        <v>3</v>
      </c>
      <c r="D546" s="123">
        <v>0.015320765976150586</v>
      </c>
      <c r="E546" s="123">
        <v>0.7002090764515673</v>
      </c>
      <c r="F546" s="84" t="s">
        <v>1276</v>
      </c>
      <c r="G546" s="84" t="b">
        <v>0</v>
      </c>
      <c r="H546" s="84" t="b">
        <v>0</v>
      </c>
      <c r="I546" s="84" t="b">
        <v>0</v>
      </c>
      <c r="J546" s="84" t="b">
        <v>0</v>
      </c>
      <c r="K546" s="84" t="b">
        <v>0</v>
      </c>
      <c r="L546" s="84" t="b">
        <v>0</v>
      </c>
    </row>
    <row r="547" spans="1:12" ht="15">
      <c r="A547" s="84" t="s">
        <v>1366</v>
      </c>
      <c r="B547" s="84" t="s">
        <v>1380</v>
      </c>
      <c r="C547" s="84">
        <v>3</v>
      </c>
      <c r="D547" s="123">
        <v>0.015320765976150586</v>
      </c>
      <c r="E547" s="123">
        <v>1.4661258704181992</v>
      </c>
      <c r="F547" s="84" t="s">
        <v>1276</v>
      </c>
      <c r="G547" s="84" t="b">
        <v>0</v>
      </c>
      <c r="H547" s="84" t="b">
        <v>0</v>
      </c>
      <c r="I547" s="84" t="b">
        <v>0</v>
      </c>
      <c r="J547" s="84" t="b">
        <v>0</v>
      </c>
      <c r="K547" s="84" t="b">
        <v>0</v>
      </c>
      <c r="L547" s="84" t="b">
        <v>0</v>
      </c>
    </row>
    <row r="548" spans="1:12" ht="15">
      <c r="A548" s="84" t="s">
        <v>1381</v>
      </c>
      <c r="B548" s="84" t="s">
        <v>1642</v>
      </c>
      <c r="C548" s="84">
        <v>3</v>
      </c>
      <c r="D548" s="123">
        <v>0.015320765976150586</v>
      </c>
      <c r="E548" s="123">
        <v>1.3692158574101427</v>
      </c>
      <c r="F548" s="84" t="s">
        <v>1276</v>
      </c>
      <c r="G548" s="84" t="b">
        <v>0</v>
      </c>
      <c r="H548" s="84" t="b">
        <v>0</v>
      </c>
      <c r="I548" s="84" t="b">
        <v>0</v>
      </c>
      <c r="J548" s="84" t="b">
        <v>0</v>
      </c>
      <c r="K548" s="84" t="b">
        <v>0</v>
      </c>
      <c r="L548" s="84" t="b">
        <v>0</v>
      </c>
    </row>
    <row r="549" spans="1:12" ht="15">
      <c r="A549" s="84" t="s">
        <v>1642</v>
      </c>
      <c r="B549" s="84" t="s">
        <v>261</v>
      </c>
      <c r="C549" s="84">
        <v>3</v>
      </c>
      <c r="D549" s="123">
        <v>0.015320765976150586</v>
      </c>
      <c r="E549" s="123">
        <v>1.165095874754218</v>
      </c>
      <c r="F549" s="84" t="s">
        <v>1276</v>
      </c>
      <c r="G549" s="84" t="b">
        <v>0</v>
      </c>
      <c r="H549" s="84" t="b">
        <v>0</v>
      </c>
      <c r="I549" s="84" t="b">
        <v>0</v>
      </c>
      <c r="J549" s="84" t="b">
        <v>0</v>
      </c>
      <c r="K549" s="84" t="b">
        <v>0</v>
      </c>
      <c r="L549" s="84" t="b">
        <v>0</v>
      </c>
    </row>
    <row r="550" spans="1:12" ht="15">
      <c r="A550" s="84" t="s">
        <v>1328</v>
      </c>
      <c r="B550" s="84" t="s">
        <v>1623</v>
      </c>
      <c r="C550" s="84">
        <v>3</v>
      </c>
      <c r="D550" s="123">
        <v>0.015320765976150586</v>
      </c>
      <c r="E550" s="123">
        <v>1.3692158574101427</v>
      </c>
      <c r="F550" s="84" t="s">
        <v>1276</v>
      </c>
      <c r="G550" s="84" t="b">
        <v>0</v>
      </c>
      <c r="H550" s="84" t="b">
        <v>0</v>
      </c>
      <c r="I550" s="84" t="b">
        <v>0</v>
      </c>
      <c r="J550" s="84" t="b">
        <v>1</v>
      </c>
      <c r="K550" s="84" t="b">
        <v>0</v>
      </c>
      <c r="L550" s="84" t="b">
        <v>0</v>
      </c>
    </row>
    <row r="551" spans="1:12" ht="15">
      <c r="A551" s="84" t="s">
        <v>1623</v>
      </c>
      <c r="B551" s="84" t="s">
        <v>1643</v>
      </c>
      <c r="C551" s="84">
        <v>3</v>
      </c>
      <c r="D551" s="123">
        <v>0.015320765976150586</v>
      </c>
      <c r="E551" s="123">
        <v>1.591064607026499</v>
      </c>
      <c r="F551" s="84" t="s">
        <v>1276</v>
      </c>
      <c r="G551" s="84" t="b">
        <v>1</v>
      </c>
      <c r="H551" s="84" t="b">
        <v>0</v>
      </c>
      <c r="I551" s="84" t="b">
        <v>0</v>
      </c>
      <c r="J551" s="84" t="b">
        <v>0</v>
      </c>
      <c r="K551" s="84" t="b">
        <v>0</v>
      </c>
      <c r="L551" s="84" t="b">
        <v>0</v>
      </c>
    </row>
    <row r="552" spans="1:12" ht="15">
      <c r="A552" s="84" t="s">
        <v>1643</v>
      </c>
      <c r="B552" s="84" t="s">
        <v>1615</v>
      </c>
      <c r="C552" s="84">
        <v>3</v>
      </c>
      <c r="D552" s="123">
        <v>0.015320765976150586</v>
      </c>
      <c r="E552" s="123">
        <v>1.591064607026499</v>
      </c>
      <c r="F552" s="84" t="s">
        <v>1276</v>
      </c>
      <c r="G552" s="84" t="b">
        <v>0</v>
      </c>
      <c r="H552" s="84" t="b">
        <v>0</v>
      </c>
      <c r="I552" s="84" t="b">
        <v>0</v>
      </c>
      <c r="J552" s="84" t="b">
        <v>0</v>
      </c>
      <c r="K552" s="84" t="b">
        <v>0</v>
      </c>
      <c r="L552" s="84" t="b">
        <v>0</v>
      </c>
    </row>
    <row r="553" spans="1:12" ht="15">
      <c r="A553" s="84" t="s">
        <v>239</v>
      </c>
      <c r="B553" s="84" t="s">
        <v>1364</v>
      </c>
      <c r="C553" s="84">
        <v>2</v>
      </c>
      <c r="D553" s="123">
        <v>0.012902260152889417</v>
      </c>
      <c r="E553" s="123">
        <v>1.2230878217319048</v>
      </c>
      <c r="F553" s="84" t="s">
        <v>1276</v>
      </c>
      <c r="G553" s="84" t="b">
        <v>0</v>
      </c>
      <c r="H553" s="84" t="b">
        <v>0</v>
      </c>
      <c r="I553" s="84" t="b">
        <v>0</v>
      </c>
      <c r="J553" s="84" t="b">
        <v>0</v>
      </c>
      <c r="K553" s="84" t="b">
        <v>0</v>
      </c>
      <c r="L553" s="84" t="b">
        <v>0</v>
      </c>
    </row>
    <row r="554" spans="1:12" ht="15">
      <c r="A554" s="84" t="s">
        <v>1364</v>
      </c>
      <c r="B554" s="84" t="s">
        <v>1364</v>
      </c>
      <c r="C554" s="84">
        <v>2</v>
      </c>
      <c r="D554" s="123">
        <v>0.012902260152889417</v>
      </c>
      <c r="E554" s="123">
        <v>0.6790197773816292</v>
      </c>
      <c r="F554" s="84" t="s">
        <v>1276</v>
      </c>
      <c r="G554" s="84" t="b">
        <v>0</v>
      </c>
      <c r="H554" s="84" t="b">
        <v>0</v>
      </c>
      <c r="I554" s="84" t="b">
        <v>0</v>
      </c>
      <c r="J554" s="84" t="b">
        <v>0</v>
      </c>
      <c r="K554" s="84" t="b">
        <v>0</v>
      </c>
      <c r="L554" s="84" t="b">
        <v>0</v>
      </c>
    </row>
    <row r="555" spans="1:12" ht="15">
      <c r="A555" s="84" t="s">
        <v>1364</v>
      </c>
      <c r="B555" s="84" t="s">
        <v>1382</v>
      </c>
      <c r="C555" s="84">
        <v>2</v>
      </c>
      <c r="D555" s="123">
        <v>0.012902260152889417</v>
      </c>
      <c r="E555" s="123">
        <v>0.9220578260679236</v>
      </c>
      <c r="F555" s="84" t="s">
        <v>1276</v>
      </c>
      <c r="G555" s="84" t="b">
        <v>0</v>
      </c>
      <c r="H555" s="84" t="b">
        <v>0</v>
      </c>
      <c r="I555" s="84" t="b">
        <v>0</v>
      </c>
      <c r="J555" s="84" t="b">
        <v>0</v>
      </c>
      <c r="K555" s="84" t="b">
        <v>0</v>
      </c>
      <c r="L555" s="84" t="b">
        <v>0</v>
      </c>
    </row>
    <row r="556" spans="1:12" ht="15">
      <c r="A556" s="84" t="s">
        <v>1382</v>
      </c>
      <c r="B556" s="84" t="s">
        <v>1382</v>
      </c>
      <c r="C556" s="84">
        <v>2</v>
      </c>
      <c r="D556" s="123">
        <v>0.012902260152889417</v>
      </c>
      <c r="E556" s="123">
        <v>1.165095874754218</v>
      </c>
      <c r="F556" s="84" t="s">
        <v>1276</v>
      </c>
      <c r="G556" s="84" t="b">
        <v>0</v>
      </c>
      <c r="H556" s="84" t="b">
        <v>0</v>
      </c>
      <c r="I556" s="84" t="b">
        <v>0</v>
      </c>
      <c r="J556" s="84" t="b">
        <v>0</v>
      </c>
      <c r="K556" s="84" t="b">
        <v>0</v>
      </c>
      <c r="L556" s="84" t="b">
        <v>0</v>
      </c>
    </row>
    <row r="557" spans="1:12" ht="15">
      <c r="A557" s="84" t="s">
        <v>1382</v>
      </c>
      <c r="B557" s="84" t="s">
        <v>1693</v>
      </c>
      <c r="C557" s="84">
        <v>2</v>
      </c>
      <c r="D557" s="123">
        <v>0.012902260152889417</v>
      </c>
      <c r="E557" s="123">
        <v>1.4661258704181992</v>
      </c>
      <c r="F557" s="84" t="s">
        <v>1276</v>
      </c>
      <c r="G557" s="84" t="b">
        <v>0</v>
      </c>
      <c r="H557" s="84" t="b">
        <v>0</v>
      </c>
      <c r="I557" s="84" t="b">
        <v>0</v>
      </c>
      <c r="J557" s="84" t="b">
        <v>0</v>
      </c>
      <c r="K557" s="84" t="b">
        <v>0</v>
      </c>
      <c r="L557" s="84" t="b">
        <v>0</v>
      </c>
    </row>
    <row r="558" spans="1:12" ht="15">
      <c r="A558" s="84" t="s">
        <v>1693</v>
      </c>
      <c r="B558" s="84" t="s">
        <v>261</v>
      </c>
      <c r="C558" s="84">
        <v>2</v>
      </c>
      <c r="D558" s="123">
        <v>0.012902260152889417</v>
      </c>
      <c r="E558" s="123">
        <v>1.165095874754218</v>
      </c>
      <c r="F558" s="84" t="s">
        <v>1276</v>
      </c>
      <c r="G558" s="84" t="b">
        <v>0</v>
      </c>
      <c r="H558" s="84" t="b">
        <v>0</v>
      </c>
      <c r="I558" s="84" t="b">
        <v>0</v>
      </c>
      <c r="J558" s="84" t="b">
        <v>0</v>
      </c>
      <c r="K558" s="84" t="b">
        <v>0</v>
      </c>
      <c r="L558" s="84" t="b">
        <v>0</v>
      </c>
    </row>
    <row r="559" spans="1:12" ht="15">
      <c r="A559" s="84" t="s">
        <v>261</v>
      </c>
      <c r="B559" s="84" t="s">
        <v>391</v>
      </c>
      <c r="C559" s="84">
        <v>2</v>
      </c>
      <c r="D559" s="123">
        <v>0.012902260152889417</v>
      </c>
      <c r="E559" s="123">
        <v>0.31999783473996124</v>
      </c>
      <c r="F559" s="84" t="s">
        <v>1276</v>
      </c>
      <c r="G559" s="84" t="b">
        <v>0</v>
      </c>
      <c r="H559" s="84" t="b">
        <v>0</v>
      </c>
      <c r="I559" s="84" t="b">
        <v>0</v>
      </c>
      <c r="J559" s="84" t="b">
        <v>0</v>
      </c>
      <c r="K559" s="84" t="b">
        <v>0</v>
      </c>
      <c r="L559" s="84" t="b">
        <v>0</v>
      </c>
    </row>
    <row r="560" spans="1:12" ht="15">
      <c r="A560" s="84" t="s">
        <v>240</v>
      </c>
      <c r="B560" s="84" t="s">
        <v>1379</v>
      </c>
      <c r="C560" s="84">
        <v>2</v>
      </c>
      <c r="D560" s="123">
        <v>0.012902260152889417</v>
      </c>
      <c r="E560" s="123">
        <v>1.165095874754218</v>
      </c>
      <c r="F560" s="84" t="s">
        <v>1276</v>
      </c>
      <c r="G560" s="84" t="b">
        <v>0</v>
      </c>
      <c r="H560" s="84" t="b">
        <v>0</v>
      </c>
      <c r="I560" s="84" t="b">
        <v>0</v>
      </c>
      <c r="J560" s="84" t="b">
        <v>0</v>
      </c>
      <c r="K560" s="84" t="b">
        <v>0</v>
      </c>
      <c r="L560" s="84" t="b">
        <v>0</v>
      </c>
    </row>
    <row r="561" spans="1:12" ht="15">
      <c r="A561" s="84" t="s">
        <v>1694</v>
      </c>
      <c r="B561" s="84" t="s">
        <v>1379</v>
      </c>
      <c r="C561" s="84">
        <v>2</v>
      </c>
      <c r="D561" s="123">
        <v>0.012902260152889417</v>
      </c>
      <c r="E561" s="123">
        <v>1.4661258704181992</v>
      </c>
      <c r="F561" s="84" t="s">
        <v>1276</v>
      </c>
      <c r="G561" s="84" t="b">
        <v>1</v>
      </c>
      <c r="H561" s="84" t="b">
        <v>0</v>
      </c>
      <c r="I561" s="84" t="b">
        <v>0</v>
      </c>
      <c r="J561" s="84" t="b">
        <v>0</v>
      </c>
      <c r="K561" s="84" t="b">
        <v>0</v>
      </c>
      <c r="L561" s="84" t="b">
        <v>0</v>
      </c>
    </row>
    <row r="562" spans="1:12" ht="15">
      <c r="A562" s="84" t="s">
        <v>1379</v>
      </c>
      <c r="B562" s="84" t="s">
        <v>1319</v>
      </c>
      <c r="C562" s="84">
        <v>2</v>
      </c>
      <c r="D562" s="123">
        <v>0.012902260152889417</v>
      </c>
      <c r="E562" s="123">
        <v>1.1931245983544616</v>
      </c>
      <c r="F562" s="84" t="s">
        <v>1276</v>
      </c>
      <c r="G562" s="84" t="b">
        <v>0</v>
      </c>
      <c r="H562" s="84" t="b">
        <v>0</v>
      </c>
      <c r="I562" s="84" t="b">
        <v>0</v>
      </c>
      <c r="J562" s="84" t="b">
        <v>0</v>
      </c>
      <c r="K562" s="84" t="b">
        <v>0</v>
      </c>
      <c r="L562" s="84" t="b">
        <v>0</v>
      </c>
    </row>
    <row r="563" spans="1:12" ht="15">
      <c r="A563" s="84" t="s">
        <v>1319</v>
      </c>
      <c r="B563" s="84" t="s">
        <v>1330</v>
      </c>
      <c r="C563" s="84">
        <v>2</v>
      </c>
      <c r="D563" s="123">
        <v>0.012902260152889417</v>
      </c>
      <c r="E563" s="123">
        <v>1.591064607026499</v>
      </c>
      <c r="F563" s="84" t="s">
        <v>1276</v>
      </c>
      <c r="G563" s="84" t="b">
        <v>0</v>
      </c>
      <c r="H563" s="84" t="b">
        <v>0</v>
      </c>
      <c r="I563" s="84" t="b">
        <v>0</v>
      </c>
      <c r="J563" s="84" t="b">
        <v>0</v>
      </c>
      <c r="K563" s="84" t="b">
        <v>0</v>
      </c>
      <c r="L563" s="84" t="b">
        <v>0</v>
      </c>
    </row>
    <row r="564" spans="1:12" ht="15">
      <c r="A564" s="84" t="s">
        <v>1330</v>
      </c>
      <c r="B564" s="84" t="s">
        <v>391</v>
      </c>
      <c r="C564" s="84">
        <v>2</v>
      </c>
      <c r="D564" s="123">
        <v>0.012902260152889417</v>
      </c>
      <c r="E564" s="123">
        <v>0.9220578260679236</v>
      </c>
      <c r="F564" s="84" t="s">
        <v>1276</v>
      </c>
      <c r="G564" s="84" t="b">
        <v>0</v>
      </c>
      <c r="H564" s="84" t="b">
        <v>0</v>
      </c>
      <c r="I564" s="84" t="b">
        <v>0</v>
      </c>
      <c r="J564" s="84" t="b">
        <v>0</v>
      </c>
      <c r="K564" s="84" t="b">
        <v>0</v>
      </c>
      <c r="L564" s="84" t="b">
        <v>0</v>
      </c>
    </row>
    <row r="565" spans="1:12" ht="15">
      <c r="A565" s="84" t="s">
        <v>391</v>
      </c>
      <c r="B565" s="84" t="s">
        <v>1606</v>
      </c>
      <c r="C565" s="84">
        <v>2</v>
      </c>
      <c r="D565" s="123">
        <v>0.012902260152889417</v>
      </c>
      <c r="E565" s="123">
        <v>0.8507019175322554</v>
      </c>
      <c r="F565" s="84" t="s">
        <v>1276</v>
      </c>
      <c r="G565" s="84" t="b">
        <v>0</v>
      </c>
      <c r="H565" s="84" t="b">
        <v>0</v>
      </c>
      <c r="I565" s="84" t="b">
        <v>0</v>
      </c>
      <c r="J565" s="84" t="b">
        <v>0</v>
      </c>
      <c r="K565" s="84" t="b">
        <v>0</v>
      </c>
      <c r="L565" s="84" t="b">
        <v>0</v>
      </c>
    </row>
    <row r="566" spans="1:12" ht="15">
      <c r="A566" s="84" t="s">
        <v>1606</v>
      </c>
      <c r="B566" s="84" t="s">
        <v>1364</v>
      </c>
      <c r="C566" s="84">
        <v>2</v>
      </c>
      <c r="D566" s="123">
        <v>0.012902260152889417</v>
      </c>
      <c r="E566" s="123">
        <v>1.0469965626762237</v>
      </c>
      <c r="F566" s="84" t="s">
        <v>1276</v>
      </c>
      <c r="G566" s="84" t="b">
        <v>0</v>
      </c>
      <c r="H566" s="84" t="b">
        <v>0</v>
      </c>
      <c r="I566" s="84" t="b">
        <v>0</v>
      </c>
      <c r="J566" s="84" t="b">
        <v>0</v>
      </c>
      <c r="K566" s="84" t="b">
        <v>0</v>
      </c>
      <c r="L566" s="84" t="b">
        <v>0</v>
      </c>
    </row>
    <row r="567" spans="1:12" ht="15">
      <c r="A567" s="84" t="s">
        <v>1364</v>
      </c>
      <c r="B567" s="84" t="s">
        <v>1695</v>
      </c>
      <c r="C567" s="84">
        <v>2</v>
      </c>
      <c r="D567" s="123">
        <v>0.012902260152889417</v>
      </c>
      <c r="E567" s="123">
        <v>1.2230878217319048</v>
      </c>
      <c r="F567" s="84" t="s">
        <v>1276</v>
      </c>
      <c r="G567" s="84" t="b">
        <v>0</v>
      </c>
      <c r="H567" s="84" t="b">
        <v>0</v>
      </c>
      <c r="I567" s="84" t="b">
        <v>0</v>
      </c>
      <c r="J567" s="84" t="b">
        <v>1</v>
      </c>
      <c r="K567" s="84" t="b">
        <v>0</v>
      </c>
      <c r="L5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1794</v>
      </c>
      <c r="B1" s="13" t="s">
        <v>34</v>
      </c>
    </row>
    <row r="2" spans="1:2" ht="15">
      <c r="A2" s="115" t="s">
        <v>241</v>
      </c>
      <c r="B2" s="78">
        <v>743.616667</v>
      </c>
    </row>
    <row r="3" spans="1:2" ht="15">
      <c r="A3" s="115" t="s">
        <v>242</v>
      </c>
      <c r="B3" s="78">
        <v>282.985714</v>
      </c>
    </row>
    <row r="4" spans="1:2" ht="15">
      <c r="A4" s="115" t="s">
        <v>256</v>
      </c>
      <c r="B4" s="78">
        <v>261.440476</v>
      </c>
    </row>
    <row r="5" spans="1:2" ht="15">
      <c r="A5" s="115" t="s">
        <v>249</v>
      </c>
      <c r="B5" s="78">
        <v>255.138889</v>
      </c>
    </row>
    <row r="6" spans="1:2" ht="15">
      <c r="A6" s="115" t="s">
        <v>226</v>
      </c>
      <c r="B6" s="78">
        <v>202.744444</v>
      </c>
    </row>
    <row r="7" spans="1:2" ht="15">
      <c r="A7" s="115" t="s">
        <v>243</v>
      </c>
      <c r="B7" s="78">
        <v>159.283333</v>
      </c>
    </row>
    <row r="8" spans="1:2" ht="15">
      <c r="A8" s="115" t="s">
        <v>240</v>
      </c>
      <c r="B8" s="78">
        <v>149.75</v>
      </c>
    </row>
    <row r="9" spans="1:2" ht="15">
      <c r="A9" s="115" t="s">
        <v>218</v>
      </c>
      <c r="B9" s="78">
        <v>119.555556</v>
      </c>
    </row>
    <row r="10" spans="1:2" ht="15">
      <c r="A10" s="115" t="s">
        <v>245</v>
      </c>
      <c r="B10" s="78">
        <v>64.113492</v>
      </c>
    </row>
    <row r="11" spans="1:2" ht="15">
      <c r="A11" s="115" t="s">
        <v>244</v>
      </c>
      <c r="B11" s="78">
        <v>33.833333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1813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844</v>
      </c>
      <c r="AF2" s="13" t="s">
        <v>845</v>
      </c>
      <c r="AG2" s="13" t="s">
        <v>846</v>
      </c>
      <c r="AH2" s="13" t="s">
        <v>847</v>
      </c>
      <c r="AI2" s="13" t="s">
        <v>848</v>
      </c>
      <c r="AJ2" s="13" t="s">
        <v>849</v>
      </c>
      <c r="AK2" s="13" t="s">
        <v>850</v>
      </c>
      <c r="AL2" s="13" t="s">
        <v>851</v>
      </c>
      <c r="AM2" s="13" t="s">
        <v>852</v>
      </c>
      <c r="AN2" s="13" t="s">
        <v>853</v>
      </c>
      <c r="AO2" s="13" t="s">
        <v>854</v>
      </c>
      <c r="AP2" s="13" t="s">
        <v>855</v>
      </c>
      <c r="AQ2" s="13" t="s">
        <v>856</v>
      </c>
      <c r="AR2" s="13" t="s">
        <v>857</v>
      </c>
      <c r="AS2" s="13" t="s">
        <v>858</v>
      </c>
      <c r="AT2" s="13" t="s">
        <v>192</v>
      </c>
      <c r="AU2" s="13" t="s">
        <v>859</v>
      </c>
      <c r="AV2" s="13" t="s">
        <v>860</v>
      </c>
      <c r="AW2" s="13" t="s">
        <v>861</v>
      </c>
      <c r="AX2" s="13" t="s">
        <v>862</v>
      </c>
      <c r="AY2" s="13" t="s">
        <v>863</v>
      </c>
      <c r="AZ2" s="13" t="s">
        <v>864</v>
      </c>
      <c r="BA2" s="13" t="s">
        <v>1283</v>
      </c>
      <c r="BB2" s="120" t="s">
        <v>1492</v>
      </c>
      <c r="BC2" s="120" t="s">
        <v>1494</v>
      </c>
      <c r="BD2" s="120" t="s">
        <v>1495</v>
      </c>
      <c r="BE2" s="120" t="s">
        <v>1496</v>
      </c>
      <c r="BF2" s="120" t="s">
        <v>1497</v>
      </c>
      <c r="BG2" s="120" t="s">
        <v>1508</v>
      </c>
      <c r="BH2" s="120" t="s">
        <v>1519</v>
      </c>
      <c r="BI2" s="120" t="s">
        <v>1550</v>
      </c>
      <c r="BJ2" s="120" t="s">
        <v>1566</v>
      </c>
      <c r="BK2" s="120" t="s">
        <v>1598</v>
      </c>
      <c r="BL2" s="120" t="s">
        <v>1782</v>
      </c>
      <c r="BM2" s="120" t="s">
        <v>1783</v>
      </c>
      <c r="BN2" s="120" t="s">
        <v>1784</v>
      </c>
      <c r="BO2" s="120" t="s">
        <v>1785</v>
      </c>
      <c r="BP2" s="120" t="s">
        <v>1786</v>
      </c>
      <c r="BQ2" s="120" t="s">
        <v>1787</v>
      </c>
      <c r="BR2" s="120" t="s">
        <v>1788</v>
      </c>
      <c r="BS2" s="120" t="s">
        <v>1789</v>
      </c>
      <c r="BT2" s="120" t="s">
        <v>1791</v>
      </c>
      <c r="BU2" s="3"/>
      <c r="BV2" s="3"/>
    </row>
    <row r="3" spans="1:74" ht="41.45" customHeight="1">
      <c r="A3" s="64" t="s">
        <v>212</v>
      </c>
      <c r="C3" s="65"/>
      <c r="D3" s="65" t="s">
        <v>64</v>
      </c>
      <c r="E3" s="66">
        <v>185.43369055592765</v>
      </c>
      <c r="F3" s="68">
        <v>99.77516492393305</v>
      </c>
      <c r="G3" s="100" t="s">
        <v>463</v>
      </c>
      <c r="H3" s="65"/>
      <c r="I3" s="69" t="s">
        <v>212</v>
      </c>
      <c r="J3" s="70"/>
      <c r="K3" s="70"/>
      <c r="L3" s="69" t="s">
        <v>1178</v>
      </c>
      <c r="M3" s="73">
        <v>75.93003635058116</v>
      </c>
      <c r="N3" s="74">
        <v>7640.5615234375</v>
      </c>
      <c r="O3" s="74">
        <v>3705.51171875</v>
      </c>
      <c r="P3" s="75"/>
      <c r="Q3" s="76"/>
      <c r="R3" s="76"/>
      <c r="S3" s="48"/>
      <c r="T3" s="48">
        <v>0</v>
      </c>
      <c r="U3" s="48">
        <v>1</v>
      </c>
      <c r="V3" s="49">
        <v>0</v>
      </c>
      <c r="W3" s="49">
        <v>0.007937</v>
      </c>
      <c r="X3" s="49">
        <v>0.00384</v>
      </c>
      <c r="Y3" s="49">
        <v>0.294404</v>
      </c>
      <c r="Z3" s="49">
        <v>0</v>
      </c>
      <c r="AA3" s="49">
        <v>0</v>
      </c>
      <c r="AB3" s="71">
        <v>3</v>
      </c>
      <c r="AC3" s="71"/>
      <c r="AD3" s="72"/>
      <c r="AE3" s="78" t="s">
        <v>865</v>
      </c>
      <c r="AF3" s="78">
        <v>500</v>
      </c>
      <c r="AG3" s="78">
        <v>172</v>
      </c>
      <c r="AH3" s="78">
        <v>150</v>
      </c>
      <c r="AI3" s="78">
        <v>9</v>
      </c>
      <c r="AJ3" s="78"/>
      <c r="AK3" s="78" t="s">
        <v>919</v>
      </c>
      <c r="AL3" s="78" t="s">
        <v>968</v>
      </c>
      <c r="AM3" s="83" t="s">
        <v>1003</v>
      </c>
      <c r="AN3" s="78"/>
      <c r="AO3" s="80">
        <v>43478.5174537037</v>
      </c>
      <c r="AP3" s="83" t="s">
        <v>1040</v>
      </c>
      <c r="AQ3" s="78" t="b">
        <v>0</v>
      </c>
      <c r="AR3" s="78" t="b">
        <v>0</v>
      </c>
      <c r="AS3" s="78" t="b">
        <v>0</v>
      </c>
      <c r="AT3" s="78" t="s">
        <v>1081</v>
      </c>
      <c r="AU3" s="78">
        <v>2</v>
      </c>
      <c r="AV3" s="83" t="s">
        <v>1082</v>
      </c>
      <c r="AW3" s="78" t="b">
        <v>0</v>
      </c>
      <c r="AX3" s="78" t="s">
        <v>1123</v>
      </c>
      <c r="AY3" s="83" t="s">
        <v>1124</v>
      </c>
      <c r="AZ3" s="78" t="s">
        <v>66</v>
      </c>
      <c r="BA3" s="78" t="str">
        <f>REPLACE(INDEX(GroupVertices[Group],MATCH(Vertices[[#This Row],[Vertex]],GroupVertices[Vertex],0)),1,1,"")</f>
        <v>6</v>
      </c>
      <c r="BB3" s="48"/>
      <c r="BC3" s="48"/>
      <c r="BD3" s="48"/>
      <c r="BE3" s="48"/>
      <c r="BF3" s="48" t="s">
        <v>390</v>
      </c>
      <c r="BG3" s="48" t="s">
        <v>390</v>
      </c>
      <c r="BH3" s="121" t="s">
        <v>1520</v>
      </c>
      <c r="BI3" s="121" t="s">
        <v>1520</v>
      </c>
      <c r="BJ3" s="121" t="s">
        <v>1567</v>
      </c>
      <c r="BK3" s="121" t="s">
        <v>1567</v>
      </c>
      <c r="BL3" s="121">
        <v>1</v>
      </c>
      <c r="BM3" s="124">
        <v>4.3478260869565215</v>
      </c>
      <c r="BN3" s="121">
        <v>0</v>
      </c>
      <c r="BO3" s="124">
        <v>0</v>
      </c>
      <c r="BP3" s="121">
        <v>0</v>
      </c>
      <c r="BQ3" s="124">
        <v>0</v>
      </c>
      <c r="BR3" s="121">
        <v>22</v>
      </c>
      <c r="BS3" s="124">
        <v>95.65217391304348</v>
      </c>
      <c r="BT3" s="121">
        <v>23</v>
      </c>
      <c r="BU3" s="3"/>
      <c r="BV3" s="3"/>
    </row>
    <row r="4" spans="1:77" ht="41.45" customHeight="1">
      <c r="A4" s="64" t="s">
        <v>240</v>
      </c>
      <c r="C4" s="65"/>
      <c r="D4" s="65" t="s">
        <v>64</v>
      </c>
      <c r="E4" s="66">
        <v>440.397856664434</v>
      </c>
      <c r="F4" s="68">
        <v>97.32890544361172</v>
      </c>
      <c r="G4" s="100" t="s">
        <v>480</v>
      </c>
      <c r="H4" s="65"/>
      <c r="I4" s="69" t="s">
        <v>240</v>
      </c>
      <c r="J4" s="70"/>
      <c r="K4" s="70"/>
      <c r="L4" s="69" t="s">
        <v>1179</v>
      </c>
      <c r="M4" s="73">
        <v>891.1867791590001</v>
      </c>
      <c r="N4" s="74">
        <v>8391.2763671875</v>
      </c>
      <c r="O4" s="74">
        <v>2654.814697265625</v>
      </c>
      <c r="P4" s="75"/>
      <c r="Q4" s="76"/>
      <c r="R4" s="76"/>
      <c r="S4" s="86"/>
      <c r="T4" s="48">
        <v>7</v>
      </c>
      <c r="U4" s="48">
        <v>7</v>
      </c>
      <c r="V4" s="49">
        <v>149.75</v>
      </c>
      <c r="W4" s="49">
        <v>0.011905</v>
      </c>
      <c r="X4" s="49">
        <v>0.038747</v>
      </c>
      <c r="Y4" s="49">
        <v>1.698871</v>
      </c>
      <c r="Z4" s="49">
        <v>0.2222222222222222</v>
      </c>
      <c r="AA4" s="49">
        <v>0.3333333333333333</v>
      </c>
      <c r="AB4" s="71">
        <v>4</v>
      </c>
      <c r="AC4" s="71"/>
      <c r="AD4" s="72"/>
      <c r="AE4" s="78" t="s">
        <v>866</v>
      </c>
      <c r="AF4" s="78">
        <v>179</v>
      </c>
      <c r="AG4" s="78">
        <v>1989</v>
      </c>
      <c r="AH4" s="78">
        <v>2639</v>
      </c>
      <c r="AI4" s="78">
        <v>1833</v>
      </c>
      <c r="AJ4" s="78"/>
      <c r="AK4" s="78" t="s">
        <v>920</v>
      </c>
      <c r="AL4" s="78" t="s">
        <v>969</v>
      </c>
      <c r="AM4" s="83" t="s">
        <v>1004</v>
      </c>
      <c r="AN4" s="78"/>
      <c r="AO4" s="80">
        <v>39834.37710648148</v>
      </c>
      <c r="AP4" s="83" t="s">
        <v>1041</v>
      </c>
      <c r="AQ4" s="78" t="b">
        <v>0</v>
      </c>
      <c r="AR4" s="78" t="b">
        <v>0</v>
      </c>
      <c r="AS4" s="78" t="b">
        <v>1</v>
      </c>
      <c r="AT4" s="78" t="s">
        <v>803</v>
      </c>
      <c r="AU4" s="78">
        <v>58</v>
      </c>
      <c r="AV4" s="83" t="s">
        <v>1082</v>
      </c>
      <c r="AW4" s="78" t="b">
        <v>0</v>
      </c>
      <c r="AX4" s="78" t="s">
        <v>1123</v>
      </c>
      <c r="AY4" s="83" t="s">
        <v>1125</v>
      </c>
      <c r="AZ4" s="78" t="s">
        <v>66</v>
      </c>
      <c r="BA4" s="78" t="str">
        <f>REPLACE(INDEX(GroupVertices[Group],MATCH(Vertices[[#This Row],[Vertex]],GroupVertices[Vertex],0)),1,1,"")</f>
        <v>6</v>
      </c>
      <c r="BB4" s="48"/>
      <c r="BC4" s="48"/>
      <c r="BD4" s="48"/>
      <c r="BE4" s="48"/>
      <c r="BF4" s="48" t="s">
        <v>390</v>
      </c>
      <c r="BG4" s="48" t="s">
        <v>1509</v>
      </c>
      <c r="BH4" s="121" t="s">
        <v>1521</v>
      </c>
      <c r="BI4" s="121" t="s">
        <v>1551</v>
      </c>
      <c r="BJ4" s="121" t="s">
        <v>1568</v>
      </c>
      <c r="BK4" s="121" t="s">
        <v>1568</v>
      </c>
      <c r="BL4" s="121">
        <v>3</v>
      </c>
      <c r="BM4" s="124">
        <v>3.7037037037037037</v>
      </c>
      <c r="BN4" s="121">
        <v>0</v>
      </c>
      <c r="BO4" s="124">
        <v>0</v>
      </c>
      <c r="BP4" s="121">
        <v>0</v>
      </c>
      <c r="BQ4" s="124">
        <v>0</v>
      </c>
      <c r="BR4" s="121">
        <v>78</v>
      </c>
      <c r="BS4" s="124">
        <v>96.29629629629629</v>
      </c>
      <c r="BT4" s="121">
        <v>81</v>
      </c>
      <c r="BU4" s="2"/>
      <c r="BV4" s="3"/>
      <c r="BW4" s="3"/>
      <c r="BX4" s="3"/>
      <c r="BY4" s="3"/>
    </row>
    <row r="5" spans="1:77" ht="41.45" customHeight="1">
      <c r="A5" s="64" t="s">
        <v>213</v>
      </c>
      <c r="C5" s="65"/>
      <c r="D5" s="65" t="s">
        <v>64</v>
      </c>
      <c r="E5" s="66">
        <v>295.58606831882116</v>
      </c>
      <c r="F5" s="68">
        <v>98.71830543463626</v>
      </c>
      <c r="G5" s="100" t="s">
        <v>464</v>
      </c>
      <c r="H5" s="65"/>
      <c r="I5" s="69" t="s">
        <v>213</v>
      </c>
      <c r="J5" s="70"/>
      <c r="K5" s="70"/>
      <c r="L5" s="69" t="s">
        <v>1180</v>
      </c>
      <c r="M5" s="73">
        <v>428.14607548355247</v>
      </c>
      <c r="N5" s="74">
        <v>3813.78369140625</v>
      </c>
      <c r="O5" s="74">
        <v>8131.9189453125</v>
      </c>
      <c r="P5" s="75"/>
      <c r="Q5" s="76"/>
      <c r="R5" s="76"/>
      <c r="S5" s="86"/>
      <c r="T5" s="48">
        <v>0</v>
      </c>
      <c r="U5" s="48">
        <v>7</v>
      </c>
      <c r="V5" s="49">
        <v>3.769048</v>
      </c>
      <c r="W5" s="49">
        <v>0.011364</v>
      </c>
      <c r="X5" s="49">
        <v>0.037998</v>
      </c>
      <c r="Y5" s="49">
        <v>1.087075</v>
      </c>
      <c r="Z5" s="49">
        <v>0.5476190476190477</v>
      </c>
      <c r="AA5" s="49">
        <v>0</v>
      </c>
      <c r="AB5" s="71">
        <v>5</v>
      </c>
      <c r="AC5" s="71"/>
      <c r="AD5" s="72"/>
      <c r="AE5" s="78" t="s">
        <v>867</v>
      </c>
      <c r="AF5" s="78">
        <v>231</v>
      </c>
      <c r="AG5" s="78">
        <v>957</v>
      </c>
      <c r="AH5" s="78">
        <v>69806</v>
      </c>
      <c r="AI5" s="78">
        <v>47349</v>
      </c>
      <c r="AJ5" s="78"/>
      <c r="AK5" s="78" t="s">
        <v>921</v>
      </c>
      <c r="AL5" s="78" t="s">
        <v>970</v>
      </c>
      <c r="AM5" s="78"/>
      <c r="AN5" s="78"/>
      <c r="AO5" s="80">
        <v>42355.60019675926</v>
      </c>
      <c r="AP5" s="78"/>
      <c r="AQ5" s="78" t="b">
        <v>0</v>
      </c>
      <c r="AR5" s="78" t="b">
        <v>0</v>
      </c>
      <c r="AS5" s="78" t="b">
        <v>1</v>
      </c>
      <c r="AT5" s="78" t="s">
        <v>803</v>
      </c>
      <c r="AU5" s="78">
        <v>699</v>
      </c>
      <c r="AV5" s="83" t="s">
        <v>1082</v>
      </c>
      <c r="AW5" s="78" t="b">
        <v>0</v>
      </c>
      <c r="AX5" s="78" t="s">
        <v>1123</v>
      </c>
      <c r="AY5" s="83" t="s">
        <v>1126</v>
      </c>
      <c r="AZ5" s="78" t="s">
        <v>66</v>
      </c>
      <c r="BA5" s="78" t="str">
        <f>REPLACE(INDEX(GroupVertices[Group],MATCH(Vertices[[#This Row],[Vertex]],GroupVertices[Vertex],0)),1,1,"")</f>
        <v>1</v>
      </c>
      <c r="BB5" s="48"/>
      <c r="BC5" s="48"/>
      <c r="BD5" s="48"/>
      <c r="BE5" s="48"/>
      <c r="BF5" s="48" t="s">
        <v>1498</v>
      </c>
      <c r="BG5" s="48" t="s">
        <v>1510</v>
      </c>
      <c r="BH5" s="121" t="s">
        <v>1522</v>
      </c>
      <c r="BI5" s="121" t="s">
        <v>1552</v>
      </c>
      <c r="BJ5" s="121" t="s">
        <v>1569</v>
      </c>
      <c r="BK5" s="121" t="s">
        <v>1569</v>
      </c>
      <c r="BL5" s="121">
        <v>3</v>
      </c>
      <c r="BM5" s="124">
        <v>4.285714285714286</v>
      </c>
      <c r="BN5" s="121">
        <v>0</v>
      </c>
      <c r="BO5" s="124">
        <v>0</v>
      </c>
      <c r="BP5" s="121">
        <v>0</v>
      </c>
      <c r="BQ5" s="124">
        <v>0</v>
      </c>
      <c r="BR5" s="121">
        <v>67</v>
      </c>
      <c r="BS5" s="124">
        <v>95.71428571428571</v>
      </c>
      <c r="BT5" s="121">
        <v>70</v>
      </c>
      <c r="BU5" s="2"/>
      <c r="BV5" s="3"/>
      <c r="BW5" s="3"/>
      <c r="BX5" s="3"/>
      <c r="BY5" s="3"/>
    </row>
    <row r="6" spans="1:77" ht="41.45" customHeight="1">
      <c r="A6" s="64" t="s">
        <v>249</v>
      </c>
      <c r="C6" s="65"/>
      <c r="D6" s="65" t="s">
        <v>64</v>
      </c>
      <c r="E6" s="66">
        <v>489.089417280643</v>
      </c>
      <c r="F6" s="68">
        <v>96.86173315980793</v>
      </c>
      <c r="G6" s="100" t="s">
        <v>478</v>
      </c>
      <c r="H6" s="65"/>
      <c r="I6" s="69" t="s">
        <v>249</v>
      </c>
      <c r="J6" s="70"/>
      <c r="K6" s="70"/>
      <c r="L6" s="69" t="s">
        <v>1181</v>
      </c>
      <c r="M6" s="73">
        <v>1046.8797289413453</v>
      </c>
      <c r="N6" s="74">
        <v>1857.566162109375</v>
      </c>
      <c r="O6" s="74">
        <v>7753.20947265625</v>
      </c>
      <c r="P6" s="75"/>
      <c r="Q6" s="76"/>
      <c r="R6" s="76"/>
      <c r="S6" s="86"/>
      <c r="T6" s="48">
        <v>11</v>
      </c>
      <c r="U6" s="48">
        <v>17</v>
      </c>
      <c r="V6" s="49">
        <v>255.138889</v>
      </c>
      <c r="W6" s="49">
        <v>0.014706</v>
      </c>
      <c r="X6" s="49">
        <v>0.074398</v>
      </c>
      <c r="Y6" s="49">
        <v>2.864414</v>
      </c>
      <c r="Z6" s="49">
        <v>0.19281045751633988</v>
      </c>
      <c r="AA6" s="49">
        <v>0.4444444444444444</v>
      </c>
      <c r="AB6" s="71">
        <v>6</v>
      </c>
      <c r="AC6" s="71"/>
      <c r="AD6" s="72"/>
      <c r="AE6" s="78" t="s">
        <v>868</v>
      </c>
      <c r="AF6" s="78">
        <v>1136</v>
      </c>
      <c r="AG6" s="78">
        <v>2336</v>
      </c>
      <c r="AH6" s="78">
        <v>4310</v>
      </c>
      <c r="AI6" s="78">
        <v>9013</v>
      </c>
      <c r="AJ6" s="78"/>
      <c r="AK6" s="78" t="s">
        <v>922</v>
      </c>
      <c r="AL6" s="78" t="s">
        <v>832</v>
      </c>
      <c r="AM6" s="78"/>
      <c r="AN6" s="78"/>
      <c r="AO6" s="80">
        <v>41901.95128472222</v>
      </c>
      <c r="AP6" s="83" t="s">
        <v>1042</v>
      </c>
      <c r="AQ6" s="78" t="b">
        <v>0</v>
      </c>
      <c r="AR6" s="78" t="b">
        <v>0</v>
      </c>
      <c r="AS6" s="78" t="b">
        <v>1</v>
      </c>
      <c r="AT6" s="78" t="s">
        <v>803</v>
      </c>
      <c r="AU6" s="78">
        <v>132</v>
      </c>
      <c r="AV6" s="83" t="s">
        <v>1082</v>
      </c>
      <c r="AW6" s="78" t="b">
        <v>0</v>
      </c>
      <c r="AX6" s="78" t="s">
        <v>1123</v>
      </c>
      <c r="AY6" s="83" t="s">
        <v>1127</v>
      </c>
      <c r="AZ6" s="78" t="s">
        <v>66</v>
      </c>
      <c r="BA6" s="78" t="str">
        <f>REPLACE(INDEX(GroupVertices[Group],MATCH(Vertices[[#This Row],[Vertex]],GroupVertices[Vertex],0)),1,1,"")</f>
        <v>1</v>
      </c>
      <c r="BB6" s="48" t="s">
        <v>386</v>
      </c>
      <c r="BC6" s="48" t="s">
        <v>386</v>
      </c>
      <c r="BD6" s="48" t="s">
        <v>389</v>
      </c>
      <c r="BE6" s="48" t="s">
        <v>389</v>
      </c>
      <c r="BF6" s="48" t="s">
        <v>1499</v>
      </c>
      <c r="BG6" s="48" t="s">
        <v>1511</v>
      </c>
      <c r="BH6" s="121" t="s">
        <v>1523</v>
      </c>
      <c r="BI6" s="121" t="s">
        <v>1553</v>
      </c>
      <c r="BJ6" s="121" t="s">
        <v>1570</v>
      </c>
      <c r="BK6" s="121" t="s">
        <v>1570</v>
      </c>
      <c r="BL6" s="121">
        <v>16</v>
      </c>
      <c r="BM6" s="124">
        <v>4.123711340206185</v>
      </c>
      <c r="BN6" s="121">
        <v>1</v>
      </c>
      <c r="BO6" s="124">
        <v>0.25773195876288657</v>
      </c>
      <c r="BP6" s="121">
        <v>0</v>
      </c>
      <c r="BQ6" s="124">
        <v>0</v>
      </c>
      <c r="BR6" s="121">
        <v>371</v>
      </c>
      <c r="BS6" s="124">
        <v>95.61855670103093</v>
      </c>
      <c r="BT6" s="121">
        <v>388</v>
      </c>
      <c r="BU6" s="2"/>
      <c r="BV6" s="3"/>
      <c r="BW6" s="3"/>
      <c r="BX6" s="3"/>
      <c r="BY6" s="3"/>
    </row>
    <row r="7" spans="1:77" ht="41.45" customHeight="1">
      <c r="A7" s="64" t="s">
        <v>243</v>
      </c>
      <c r="C7" s="65"/>
      <c r="D7" s="65" t="s">
        <v>64</v>
      </c>
      <c r="E7" s="66">
        <v>233.84460817146686</v>
      </c>
      <c r="F7" s="68">
        <v>99.31068527577077</v>
      </c>
      <c r="G7" s="100" t="s">
        <v>481</v>
      </c>
      <c r="H7" s="65"/>
      <c r="I7" s="69" t="s">
        <v>243</v>
      </c>
      <c r="J7" s="70"/>
      <c r="K7" s="70"/>
      <c r="L7" s="69" t="s">
        <v>1182</v>
      </c>
      <c r="M7" s="73">
        <v>230.72562042812908</v>
      </c>
      <c r="N7" s="74">
        <v>6666.90185546875</v>
      </c>
      <c r="O7" s="74">
        <v>8601.787109375</v>
      </c>
      <c r="P7" s="75"/>
      <c r="Q7" s="76"/>
      <c r="R7" s="76"/>
      <c r="S7" s="86"/>
      <c r="T7" s="48">
        <v>11</v>
      </c>
      <c r="U7" s="48">
        <v>4</v>
      </c>
      <c r="V7" s="49">
        <v>159.283333</v>
      </c>
      <c r="W7" s="49">
        <v>0.012821</v>
      </c>
      <c r="X7" s="49">
        <v>0.049583</v>
      </c>
      <c r="Y7" s="49">
        <v>2.235364</v>
      </c>
      <c r="Z7" s="49">
        <v>0.19230769230769232</v>
      </c>
      <c r="AA7" s="49">
        <v>0.07142857142857142</v>
      </c>
      <c r="AB7" s="71">
        <v>7</v>
      </c>
      <c r="AC7" s="71"/>
      <c r="AD7" s="72"/>
      <c r="AE7" s="78" t="s">
        <v>869</v>
      </c>
      <c r="AF7" s="78">
        <v>661</v>
      </c>
      <c r="AG7" s="78">
        <v>517</v>
      </c>
      <c r="AH7" s="78">
        <v>1133</v>
      </c>
      <c r="AI7" s="78">
        <v>1637</v>
      </c>
      <c r="AJ7" s="78"/>
      <c r="AK7" s="78" t="s">
        <v>923</v>
      </c>
      <c r="AL7" s="78" t="s">
        <v>971</v>
      </c>
      <c r="AM7" s="83" t="s">
        <v>1005</v>
      </c>
      <c r="AN7" s="78"/>
      <c r="AO7" s="80">
        <v>39984.73888888889</v>
      </c>
      <c r="AP7" s="83" t="s">
        <v>1043</v>
      </c>
      <c r="AQ7" s="78" t="b">
        <v>1</v>
      </c>
      <c r="AR7" s="78" t="b">
        <v>0</v>
      </c>
      <c r="AS7" s="78" t="b">
        <v>1</v>
      </c>
      <c r="AT7" s="78" t="s">
        <v>803</v>
      </c>
      <c r="AU7" s="78">
        <v>82</v>
      </c>
      <c r="AV7" s="83" t="s">
        <v>1082</v>
      </c>
      <c r="AW7" s="78" t="b">
        <v>0</v>
      </c>
      <c r="AX7" s="78" t="s">
        <v>1123</v>
      </c>
      <c r="AY7" s="83" t="s">
        <v>1128</v>
      </c>
      <c r="AZ7" s="78" t="s">
        <v>66</v>
      </c>
      <c r="BA7" s="78" t="str">
        <f>REPLACE(INDEX(GroupVertices[Group],MATCH(Vertices[[#This Row],[Vertex]],GroupVertices[Vertex],0)),1,1,"")</f>
        <v>3</v>
      </c>
      <c r="BB7" s="48"/>
      <c r="BC7" s="48"/>
      <c r="BD7" s="48"/>
      <c r="BE7" s="48"/>
      <c r="BF7" s="48" t="s">
        <v>1500</v>
      </c>
      <c r="BG7" s="48" t="s">
        <v>1512</v>
      </c>
      <c r="BH7" s="121" t="s">
        <v>1524</v>
      </c>
      <c r="BI7" s="121" t="s">
        <v>1554</v>
      </c>
      <c r="BJ7" s="121" t="s">
        <v>1571</v>
      </c>
      <c r="BK7" s="121" t="s">
        <v>1571</v>
      </c>
      <c r="BL7" s="121">
        <v>0</v>
      </c>
      <c r="BM7" s="124">
        <v>0</v>
      </c>
      <c r="BN7" s="121">
        <v>0</v>
      </c>
      <c r="BO7" s="124">
        <v>0</v>
      </c>
      <c r="BP7" s="121">
        <v>0</v>
      </c>
      <c r="BQ7" s="124">
        <v>0</v>
      </c>
      <c r="BR7" s="121">
        <v>36</v>
      </c>
      <c r="BS7" s="124">
        <v>100</v>
      </c>
      <c r="BT7" s="121">
        <v>36</v>
      </c>
      <c r="BU7" s="2"/>
      <c r="BV7" s="3"/>
      <c r="BW7" s="3"/>
      <c r="BX7" s="3"/>
      <c r="BY7" s="3"/>
    </row>
    <row r="8" spans="1:77" ht="41.45" customHeight="1">
      <c r="A8" s="64" t="s">
        <v>254</v>
      </c>
      <c r="C8" s="65"/>
      <c r="D8" s="65" t="s">
        <v>64</v>
      </c>
      <c r="E8" s="66">
        <v>489.9313462826524</v>
      </c>
      <c r="F8" s="68">
        <v>96.85365525288336</v>
      </c>
      <c r="G8" s="100" t="s">
        <v>1089</v>
      </c>
      <c r="H8" s="65"/>
      <c r="I8" s="69" t="s">
        <v>254</v>
      </c>
      <c r="J8" s="70"/>
      <c r="K8" s="70"/>
      <c r="L8" s="69" t="s">
        <v>1183</v>
      </c>
      <c r="M8" s="73">
        <v>1049.5718260557376</v>
      </c>
      <c r="N8" s="74">
        <v>3283.1552734375</v>
      </c>
      <c r="O8" s="74">
        <v>9410.794921875</v>
      </c>
      <c r="P8" s="75"/>
      <c r="Q8" s="76"/>
      <c r="R8" s="76"/>
      <c r="S8" s="86"/>
      <c r="T8" s="48">
        <v>7</v>
      </c>
      <c r="U8" s="48">
        <v>0</v>
      </c>
      <c r="V8" s="49">
        <v>11.266667</v>
      </c>
      <c r="W8" s="49">
        <v>0.011364</v>
      </c>
      <c r="X8" s="49">
        <v>0.036713</v>
      </c>
      <c r="Y8" s="49">
        <v>1.112789</v>
      </c>
      <c r="Z8" s="49">
        <v>0.47619047619047616</v>
      </c>
      <c r="AA8" s="49">
        <v>0</v>
      </c>
      <c r="AB8" s="71">
        <v>8</v>
      </c>
      <c r="AC8" s="71"/>
      <c r="AD8" s="72"/>
      <c r="AE8" s="78" t="s">
        <v>870</v>
      </c>
      <c r="AF8" s="78">
        <v>547</v>
      </c>
      <c r="AG8" s="78">
        <v>2342</v>
      </c>
      <c r="AH8" s="78">
        <v>16926</v>
      </c>
      <c r="AI8" s="78">
        <v>15542</v>
      </c>
      <c r="AJ8" s="78"/>
      <c r="AK8" s="78" t="s">
        <v>924</v>
      </c>
      <c r="AL8" s="78" t="s">
        <v>972</v>
      </c>
      <c r="AM8" s="83" t="s">
        <v>1006</v>
      </c>
      <c r="AN8" s="78"/>
      <c r="AO8" s="80">
        <v>39773.240578703706</v>
      </c>
      <c r="AP8" s="83" t="s">
        <v>1044</v>
      </c>
      <c r="AQ8" s="78" t="b">
        <v>1</v>
      </c>
      <c r="AR8" s="78" t="b">
        <v>0</v>
      </c>
      <c r="AS8" s="78" t="b">
        <v>1</v>
      </c>
      <c r="AT8" s="78" t="s">
        <v>803</v>
      </c>
      <c r="AU8" s="78">
        <v>170</v>
      </c>
      <c r="AV8" s="83" t="s">
        <v>1082</v>
      </c>
      <c r="AW8" s="78" t="b">
        <v>0</v>
      </c>
      <c r="AX8" s="78" t="s">
        <v>1123</v>
      </c>
      <c r="AY8" s="83" t="s">
        <v>1129</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255</v>
      </c>
      <c r="C9" s="65"/>
      <c r="D9" s="65" t="s">
        <v>64</v>
      </c>
      <c r="E9" s="66">
        <v>435.76724715338247</v>
      </c>
      <c r="F9" s="68">
        <v>97.3733339316968</v>
      </c>
      <c r="G9" s="100" t="s">
        <v>1090</v>
      </c>
      <c r="H9" s="65"/>
      <c r="I9" s="69" t="s">
        <v>255</v>
      </c>
      <c r="J9" s="70"/>
      <c r="K9" s="70"/>
      <c r="L9" s="69" t="s">
        <v>1184</v>
      </c>
      <c r="M9" s="73">
        <v>876.3802450298434</v>
      </c>
      <c r="N9" s="74">
        <v>2576.437255859375</v>
      </c>
      <c r="O9" s="74">
        <v>7887.298828125</v>
      </c>
      <c r="P9" s="75"/>
      <c r="Q9" s="76"/>
      <c r="R9" s="76"/>
      <c r="S9" s="86"/>
      <c r="T9" s="48">
        <v>10</v>
      </c>
      <c r="U9" s="48">
        <v>0</v>
      </c>
      <c r="V9" s="49">
        <v>32.640476</v>
      </c>
      <c r="W9" s="49">
        <v>0.0125</v>
      </c>
      <c r="X9" s="49">
        <v>0.048294</v>
      </c>
      <c r="Y9" s="49">
        <v>1.533174</v>
      </c>
      <c r="Z9" s="49">
        <v>0.4111111111111111</v>
      </c>
      <c r="AA9" s="49">
        <v>0</v>
      </c>
      <c r="AB9" s="71">
        <v>9</v>
      </c>
      <c r="AC9" s="71"/>
      <c r="AD9" s="72"/>
      <c r="AE9" s="78" t="s">
        <v>871</v>
      </c>
      <c r="AF9" s="78">
        <v>257</v>
      </c>
      <c r="AG9" s="78">
        <v>1956</v>
      </c>
      <c r="AH9" s="78">
        <v>3413</v>
      </c>
      <c r="AI9" s="78">
        <v>1160</v>
      </c>
      <c r="AJ9" s="78"/>
      <c r="AK9" s="83" t="s">
        <v>925</v>
      </c>
      <c r="AL9" s="78" t="s">
        <v>973</v>
      </c>
      <c r="AM9" s="83" t="s">
        <v>1007</v>
      </c>
      <c r="AN9" s="78"/>
      <c r="AO9" s="80">
        <v>39168.962118055555</v>
      </c>
      <c r="AP9" s="83" t="s">
        <v>1045</v>
      </c>
      <c r="AQ9" s="78" t="b">
        <v>0</v>
      </c>
      <c r="AR9" s="78" t="b">
        <v>0</v>
      </c>
      <c r="AS9" s="78" t="b">
        <v>1</v>
      </c>
      <c r="AT9" s="78" t="s">
        <v>803</v>
      </c>
      <c r="AU9" s="78">
        <v>93</v>
      </c>
      <c r="AV9" s="83" t="s">
        <v>1082</v>
      </c>
      <c r="AW9" s="78" t="b">
        <v>0</v>
      </c>
      <c r="AX9" s="78" t="s">
        <v>1123</v>
      </c>
      <c r="AY9" s="83" t="s">
        <v>1130</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245</v>
      </c>
      <c r="C10" s="65"/>
      <c r="D10" s="65" t="s">
        <v>64</v>
      </c>
      <c r="E10" s="66">
        <v>174.34829202947085</v>
      </c>
      <c r="F10" s="68">
        <v>99.8815240317731</v>
      </c>
      <c r="G10" s="100" t="s">
        <v>476</v>
      </c>
      <c r="H10" s="65"/>
      <c r="I10" s="69" t="s">
        <v>245</v>
      </c>
      <c r="J10" s="70"/>
      <c r="K10" s="70"/>
      <c r="L10" s="69" t="s">
        <v>1185</v>
      </c>
      <c r="M10" s="73">
        <v>40.484091011084686</v>
      </c>
      <c r="N10" s="74">
        <v>3231.7080078125</v>
      </c>
      <c r="O10" s="74">
        <v>7044.2109375</v>
      </c>
      <c r="P10" s="75"/>
      <c r="Q10" s="76"/>
      <c r="R10" s="76"/>
      <c r="S10" s="86"/>
      <c r="T10" s="48">
        <v>4</v>
      </c>
      <c r="U10" s="48">
        <v>11</v>
      </c>
      <c r="V10" s="49">
        <v>64.113492</v>
      </c>
      <c r="W10" s="49">
        <v>0.012658</v>
      </c>
      <c r="X10" s="49">
        <v>0.053934</v>
      </c>
      <c r="Y10" s="49">
        <v>1.961585</v>
      </c>
      <c r="Z10" s="49">
        <v>0.2692307692307692</v>
      </c>
      <c r="AA10" s="49">
        <v>0.15384615384615385</v>
      </c>
      <c r="AB10" s="71">
        <v>10</v>
      </c>
      <c r="AC10" s="71"/>
      <c r="AD10" s="72"/>
      <c r="AE10" s="78" t="s">
        <v>872</v>
      </c>
      <c r="AF10" s="78">
        <v>133</v>
      </c>
      <c r="AG10" s="78">
        <v>93</v>
      </c>
      <c r="AH10" s="78">
        <v>397</v>
      </c>
      <c r="AI10" s="78">
        <v>1402</v>
      </c>
      <c r="AJ10" s="78"/>
      <c r="AK10" s="78"/>
      <c r="AL10" s="78"/>
      <c r="AM10" s="78"/>
      <c r="AN10" s="78"/>
      <c r="AO10" s="80">
        <v>40007.83515046296</v>
      </c>
      <c r="AP10" s="83" t="s">
        <v>1046</v>
      </c>
      <c r="AQ10" s="78" t="b">
        <v>1</v>
      </c>
      <c r="AR10" s="78" t="b">
        <v>0</v>
      </c>
      <c r="AS10" s="78" t="b">
        <v>0</v>
      </c>
      <c r="AT10" s="78" t="s">
        <v>803</v>
      </c>
      <c r="AU10" s="78">
        <v>1</v>
      </c>
      <c r="AV10" s="83" t="s">
        <v>1082</v>
      </c>
      <c r="AW10" s="78" t="b">
        <v>0</v>
      </c>
      <c r="AX10" s="78" t="s">
        <v>1123</v>
      </c>
      <c r="AY10" s="83" t="s">
        <v>1131</v>
      </c>
      <c r="AZ10" s="78" t="s">
        <v>66</v>
      </c>
      <c r="BA10" s="78" t="str">
        <f>REPLACE(INDEX(GroupVertices[Group],MATCH(Vertices[[#This Row],[Vertex]],GroupVertices[Vertex],0)),1,1,"")</f>
        <v>1</v>
      </c>
      <c r="BB10" s="48"/>
      <c r="BC10" s="48"/>
      <c r="BD10" s="48"/>
      <c r="BE10" s="48"/>
      <c r="BF10" s="48" t="s">
        <v>1501</v>
      </c>
      <c r="BG10" s="48" t="s">
        <v>1513</v>
      </c>
      <c r="BH10" s="121" t="s">
        <v>1525</v>
      </c>
      <c r="BI10" s="121" t="s">
        <v>1555</v>
      </c>
      <c r="BJ10" s="121" t="s">
        <v>1572</v>
      </c>
      <c r="BK10" s="121" t="s">
        <v>1599</v>
      </c>
      <c r="BL10" s="121">
        <v>2</v>
      </c>
      <c r="BM10" s="124">
        <v>1.4492753623188406</v>
      </c>
      <c r="BN10" s="121">
        <v>0</v>
      </c>
      <c r="BO10" s="124">
        <v>0</v>
      </c>
      <c r="BP10" s="121">
        <v>0</v>
      </c>
      <c r="BQ10" s="124">
        <v>0</v>
      </c>
      <c r="BR10" s="121">
        <v>136</v>
      </c>
      <c r="BS10" s="124">
        <v>98.55072463768116</v>
      </c>
      <c r="BT10" s="121">
        <v>138</v>
      </c>
      <c r="BU10" s="2"/>
      <c r="BV10" s="3"/>
      <c r="BW10" s="3"/>
      <c r="BX10" s="3"/>
      <c r="BY10" s="3"/>
    </row>
    <row r="11" spans="1:77" ht="41.45" customHeight="1">
      <c r="A11" s="64" t="s">
        <v>241</v>
      </c>
      <c r="C11" s="65"/>
      <c r="D11" s="65" t="s">
        <v>64</v>
      </c>
      <c r="E11" s="66">
        <v>703.0797052913597</v>
      </c>
      <c r="F11" s="68">
        <v>94.80859848314859</v>
      </c>
      <c r="G11" s="100" t="s">
        <v>472</v>
      </c>
      <c r="H11" s="65"/>
      <c r="I11" s="69" t="s">
        <v>241</v>
      </c>
      <c r="J11" s="70"/>
      <c r="K11" s="70"/>
      <c r="L11" s="69" t="s">
        <v>1186</v>
      </c>
      <c r="M11" s="73">
        <v>1731.121078849347</v>
      </c>
      <c r="N11" s="74">
        <v>5064.76904296875</v>
      </c>
      <c r="O11" s="74">
        <v>3466.997314453125</v>
      </c>
      <c r="P11" s="75"/>
      <c r="Q11" s="76"/>
      <c r="R11" s="76"/>
      <c r="S11" s="86"/>
      <c r="T11" s="48">
        <v>13</v>
      </c>
      <c r="U11" s="48">
        <v>23</v>
      </c>
      <c r="V11" s="49">
        <v>743.616667</v>
      </c>
      <c r="W11" s="49">
        <v>0.017241</v>
      </c>
      <c r="X11" s="49">
        <v>0.081791</v>
      </c>
      <c r="Y11" s="49">
        <v>4.450619</v>
      </c>
      <c r="Z11" s="49">
        <v>0.10317460317460317</v>
      </c>
      <c r="AA11" s="49">
        <v>0.2857142857142857</v>
      </c>
      <c r="AB11" s="71">
        <v>11</v>
      </c>
      <c r="AC11" s="71"/>
      <c r="AD11" s="72"/>
      <c r="AE11" s="78" t="s">
        <v>873</v>
      </c>
      <c r="AF11" s="78">
        <v>1388</v>
      </c>
      <c r="AG11" s="78">
        <v>3861</v>
      </c>
      <c r="AH11" s="78">
        <v>15205</v>
      </c>
      <c r="AI11" s="78">
        <v>9109</v>
      </c>
      <c r="AJ11" s="78"/>
      <c r="AK11" s="78" t="s">
        <v>926</v>
      </c>
      <c r="AL11" s="78" t="s">
        <v>974</v>
      </c>
      <c r="AM11" s="83" t="s">
        <v>1008</v>
      </c>
      <c r="AN11" s="78"/>
      <c r="AO11" s="80">
        <v>40803.22513888889</v>
      </c>
      <c r="AP11" s="83" t="s">
        <v>1047</v>
      </c>
      <c r="AQ11" s="78" t="b">
        <v>0</v>
      </c>
      <c r="AR11" s="78" t="b">
        <v>0</v>
      </c>
      <c r="AS11" s="78" t="b">
        <v>1</v>
      </c>
      <c r="AT11" s="78" t="s">
        <v>803</v>
      </c>
      <c r="AU11" s="78">
        <v>325</v>
      </c>
      <c r="AV11" s="83" t="s">
        <v>1082</v>
      </c>
      <c r="AW11" s="78" t="b">
        <v>0</v>
      </c>
      <c r="AX11" s="78" t="s">
        <v>1123</v>
      </c>
      <c r="AY11" s="83" t="s">
        <v>1132</v>
      </c>
      <c r="AZ11" s="78" t="s">
        <v>66</v>
      </c>
      <c r="BA11" s="78" t="str">
        <f>REPLACE(INDEX(GroupVertices[Group],MATCH(Vertices[[#This Row],[Vertex]],GroupVertices[Vertex],0)),1,1,"")</f>
        <v>2</v>
      </c>
      <c r="BB11" s="48"/>
      <c r="BC11" s="48"/>
      <c r="BD11" s="48"/>
      <c r="BE11" s="48"/>
      <c r="BF11" s="48" t="s">
        <v>1502</v>
      </c>
      <c r="BG11" s="48" t="s">
        <v>1514</v>
      </c>
      <c r="BH11" s="121" t="s">
        <v>1526</v>
      </c>
      <c r="BI11" s="121" t="s">
        <v>1556</v>
      </c>
      <c r="BJ11" s="121" t="s">
        <v>1573</v>
      </c>
      <c r="BK11" s="121" t="s">
        <v>1573</v>
      </c>
      <c r="BL11" s="121">
        <v>15</v>
      </c>
      <c r="BM11" s="124">
        <v>2.9069767441860463</v>
      </c>
      <c r="BN11" s="121">
        <v>2</v>
      </c>
      <c r="BO11" s="124">
        <v>0.3875968992248062</v>
      </c>
      <c r="BP11" s="121">
        <v>0</v>
      </c>
      <c r="BQ11" s="124">
        <v>0</v>
      </c>
      <c r="BR11" s="121">
        <v>499</v>
      </c>
      <c r="BS11" s="124">
        <v>96.70542635658914</v>
      </c>
      <c r="BT11" s="121">
        <v>516</v>
      </c>
      <c r="BU11" s="2"/>
      <c r="BV11" s="3"/>
      <c r="BW11" s="3"/>
      <c r="BX11" s="3"/>
      <c r="BY11" s="3"/>
    </row>
    <row r="12" spans="1:77" ht="41.45" customHeight="1">
      <c r="A12" s="64" t="s">
        <v>214</v>
      </c>
      <c r="C12" s="65"/>
      <c r="D12" s="65" t="s">
        <v>64</v>
      </c>
      <c r="E12" s="66">
        <v>181.92565304755527</v>
      </c>
      <c r="F12" s="68">
        <v>99.80882286945204</v>
      </c>
      <c r="G12" s="100" t="s">
        <v>465</v>
      </c>
      <c r="H12" s="65"/>
      <c r="I12" s="69" t="s">
        <v>214</v>
      </c>
      <c r="J12" s="70"/>
      <c r="K12" s="70"/>
      <c r="L12" s="69" t="s">
        <v>1187</v>
      </c>
      <c r="M12" s="73">
        <v>64.71296504061392</v>
      </c>
      <c r="N12" s="74">
        <v>212.8117218017578</v>
      </c>
      <c r="O12" s="74">
        <v>6904.7509765625</v>
      </c>
      <c r="P12" s="75"/>
      <c r="Q12" s="76"/>
      <c r="R12" s="76"/>
      <c r="S12" s="86"/>
      <c r="T12" s="48">
        <v>0</v>
      </c>
      <c r="U12" s="48">
        <v>3</v>
      </c>
      <c r="V12" s="49">
        <v>0</v>
      </c>
      <c r="W12" s="49">
        <v>0.010309</v>
      </c>
      <c r="X12" s="49">
        <v>0.018305</v>
      </c>
      <c r="Y12" s="49">
        <v>0.553515</v>
      </c>
      <c r="Z12" s="49">
        <v>1</v>
      </c>
      <c r="AA12" s="49">
        <v>0</v>
      </c>
      <c r="AB12" s="71">
        <v>12</v>
      </c>
      <c r="AC12" s="71"/>
      <c r="AD12" s="72"/>
      <c r="AE12" s="78" t="s">
        <v>874</v>
      </c>
      <c r="AF12" s="78">
        <v>319</v>
      </c>
      <c r="AG12" s="78">
        <v>147</v>
      </c>
      <c r="AH12" s="78">
        <v>473</v>
      </c>
      <c r="AI12" s="78">
        <v>872</v>
      </c>
      <c r="AJ12" s="78"/>
      <c r="AK12" s="78" t="s">
        <v>927</v>
      </c>
      <c r="AL12" s="78" t="s">
        <v>975</v>
      </c>
      <c r="AM12" s="83" t="s">
        <v>1009</v>
      </c>
      <c r="AN12" s="78"/>
      <c r="AO12" s="80">
        <v>43333.670381944445</v>
      </c>
      <c r="AP12" s="83" t="s">
        <v>1048</v>
      </c>
      <c r="AQ12" s="78" t="b">
        <v>1</v>
      </c>
      <c r="AR12" s="78" t="b">
        <v>0</v>
      </c>
      <c r="AS12" s="78" t="b">
        <v>0</v>
      </c>
      <c r="AT12" s="78" t="s">
        <v>803</v>
      </c>
      <c r="AU12" s="78">
        <v>0</v>
      </c>
      <c r="AV12" s="78"/>
      <c r="AW12" s="78" t="b">
        <v>0</v>
      </c>
      <c r="AX12" s="78" t="s">
        <v>1123</v>
      </c>
      <c r="AY12" s="83" t="s">
        <v>1133</v>
      </c>
      <c r="AZ12" s="78" t="s">
        <v>66</v>
      </c>
      <c r="BA12" s="78" t="str">
        <f>REPLACE(INDEX(GroupVertices[Group],MATCH(Vertices[[#This Row],[Vertex]],GroupVertices[Vertex],0)),1,1,"")</f>
        <v>1</v>
      </c>
      <c r="BB12" s="48"/>
      <c r="BC12" s="48"/>
      <c r="BD12" s="48"/>
      <c r="BE12" s="48"/>
      <c r="BF12" s="48" t="s">
        <v>391</v>
      </c>
      <c r="BG12" s="48" t="s">
        <v>391</v>
      </c>
      <c r="BH12" s="121" t="s">
        <v>1527</v>
      </c>
      <c r="BI12" s="121" t="s">
        <v>1527</v>
      </c>
      <c r="BJ12" s="121" t="s">
        <v>1574</v>
      </c>
      <c r="BK12" s="121" t="s">
        <v>1574</v>
      </c>
      <c r="BL12" s="121">
        <v>0</v>
      </c>
      <c r="BM12" s="124">
        <v>0</v>
      </c>
      <c r="BN12" s="121">
        <v>0</v>
      </c>
      <c r="BO12" s="124">
        <v>0</v>
      </c>
      <c r="BP12" s="121">
        <v>0</v>
      </c>
      <c r="BQ12" s="124">
        <v>0</v>
      </c>
      <c r="BR12" s="121">
        <v>21</v>
      </c>
      <c r="BS12" s="124">
        <v>100</v>
      </c>
      <c r="BT12" s="121">
        <v>21</v>
      </c>
      <c r="BU12" s="2"/>
      <c r="BV12" s="3"/>
      <c r="BW12" s="3"/>
      <c r="BX12" s="3"/>
      <c r="BY12" s="3"/>
    </row>
    <row r="13" spans="1:77" ht="41.45" customHeight="1">
      <c r="A13" s="64" t="s">
        <v>250</v>
      </c>
      <c r="C13" s="65"/>
      <c r="D13" s="65" t="s">
        <v>64</v>
      </c>
      <c r="E13" s="66">
        <v>294.18285331547224</v>
      </c>
      <c r="F13" s="68">
        <v>98.73176861284387</v>
      </c>
      <c r="G13" s="100" t="s">
        <v>1091</v>
      </c>
      <c r="H13" s="65"/>
      <c r="I13" s="69" t="s">
        <v>250</v>
      </c>
      <c r="J13" s="70"/>
      <c r="K13" s="70"/>
      <c r="L13" s="69" t="s">
        <v>1188</v>
      </c>
      <c r="M13" s="73">
        <v>423.65924695956556</v>
      </c>
      <c r="N13" s="74">
        <v>1178.1654052734375</v>
      </c>
      <c r="O13" s="74">
        <v>5925.8427734375</v>
      </c>
      <c r="P13" s="75"/>
      <c r="Q13" s="76"/>
      <c r="R13" s="76"/>
      <c r="S13" s="86"/>
      <c r="T13" s="48">
        <v>5</v>
      </c>
      <c r="U13" s="48">
        <v>3</v>
      </c>
      <c r="V13" s="49">
        <v>5.422222</v>
      </c>
      <c r="W13" s="49">
        <v>0.01087</v>
      </c>
      <c r="X13" s="49">
        <v>0.028536</v>
      </c>
      <c r="Y13" s="49">
        <v>0.990088</v>
      </c>
      <c r="Z13" s="49">
        <v>0.43333333333333335</v>
      </c>
      <c r="AA13" s="49">
        <v>0.3333333333333333</v>
      </c>
      <c r="AB13" s="71">
        <v>13</v>
      </c>
      <c r="AC13" s="71"/>
      <c r="AD13" s="72"/>
      <c r="AE13" s="78" t="s">
        <v>875</v>
      </c>
      <c r="AF13" s="78">
        <v>511</v>
      </c>
      <c r="AG13" s="78">
        <v>947</v>
      </c>
      <c r="AH13" s="78">
        <v>3057</v>
      </c>
      <c r="AI13" s="78">
        <v>4294</v>
      </c>
      <c r="AJ13" s="78"/>
      <c r="AK13" s="78" t="s">
        <v>928</v>
      </c>
      <c r="AL13" s="78" t="s">
        <v>976</v>
      </c>
      <c r="AM13" s="83" t="s">
        <v>1010</v>
      </c>
      <c r="AN13" s="78"/>
      <c r="AO13" s="80">
        <v>40401.20145833334</v>
      </c>
      <c r="AP13" s="83" t="s">
        <v>1049</v>
      </c>
      <c r="AQ13" s="78" t="b">
        <v>0</v>
      </c>
      <c r="AR13" s="78" t="b">
        <v>0</v>
      </c>
      <c r="AS13" s="78" t="b">
        <v>1</v>
      </c>
      <c r="AT13" s="78" t="s">
        <v>803</v>
      </c>
      <c r="AU13" s="78">
        <v>62</v>
      </c>
      <c r="AV13" s="83" t="s">
        <v>1083</v>
      </c>
      <c r="AW13" s="78" t="b">
        <v>0</v>
      </c>
      <c r="AX13" s="78" t="s">
        <v>1123</v>
      </c>
      <c r="AY13" s="83" t="s">
        <v>1134</v>
      </c>
      <c r="AZ13" s="78" t="s">
        <v>66</v>
      </c>
      <c r="BA13" s="78" t="str">
        <f>REPLACE(INDEX(GroupVertices[Group],MATCH(Vertices[[#This Row],[Vertex]],GroupVertices[Vertex],0)),1,1,"")</f>
        <v>1</v>
      </c>
      <c r="BB13" s="48"/>
      <c r="BC13" s="48"/>
      <c r="BD13" s="48"/>
      <c r="BE13" s="48"/>
      <c r="BF13" s="48" t="s">
        <v>407</v>
      </c>
      <c r="BG13" s="48" t="s">
        <v>1515</v>
      </c>
      <c r="BH13" s="121" t="s">
        <v>1528</v>
      </c>
      <c r="BI13" s="121" t="s">
        <v>1557</v>
      </c>
      <c r="BJ13" s="121" t="s">
        <v>1575</v>
      </c>
      <c r="BK13" s="121" t="s">
        <v>1575</v>
      </c>
      <c r="BL13" s="121">
        <v>1</v>
      </c>
      <c r="BM13" s="124">
        <v>2.6315789473684212</v>
      </c>
      <c r="BN13" s="121">
        <v>0</v>
      </c>
      <c r="BO13" s="124">
        <v>0</v>
      </c>
      <c r="BP13" s="121">
        <v>0</v>
      </c>
      <c r="BQ13" s="124">
        <v>0</v>
      </c>
      <c r="BR13" s="121">
        <v>37</v>
      </c>
      <c r="BS13" s="124">
        <v>97.36842105263158</v>
      </c>
      <c r="BT13" s="121">
        <v>38</v>
      </c>
      <c r="BU13" s="2"/>
      <c r="BV13" s="3"/>
      <c r="BW13" s="3"/>
      <c r="BX13" s="3"/>
      <c r="BY13" s="3"/>
    </row>
    <row r="14" spans="1:77" ht="41.45" customHeight="1">
      <c r="A14" s="64" t="s">
        <v>215</v>
      </c>
      <c r="C14" s="65"/>
      <c r="D14" s="65" t="s">
        <v>64</v>
      </c>
      <c r="E14" s="66">
        <v>198.06262558606832</v>
      </c>
      <c r="F14" s="68">
        <v>99.65399632006462</v>
      </c>
      <c r="G14" s="100" t="s">
        <v>1092</v>
      </c>
      <c r="H14" s="65"/>
      <c r="I14" s="69" t="s">
        <v>215</v>
      </c>
      <c r="J14" s="70"/>
      <c r="K14" s="70"/>
      <c r="L14" s="69" t="s">
        <v>1189</v>
      </c>
      <c r="M14" s="73">
        <v>116.31149306646323</v>
      </c>
      <c r="N14" s="74">
        <v>4008.69580078125</v>
      </c>
      <c r="O14" s="74">
        <v>4823.046875</v>
      </c>
      <c r="P14" s="75"/>
      <c r="Q14" s="76"/>
      <c r="R14" s="76"/>
      <c r="S14" s="86"/>
      <c r="T14" s="48">
        <v>0</v>
      </c>
      <c r="U14" s="48">
        <v>2</v>
      </c>
      <c r="V14" s="49">
        <v>0</v>
      </c>
      <c r="W14" s="49">
        <v>0.010417</v>
      </c>
      <c r="X14" s="49">
        <v>0.013018</v>
      </c>
      <c r="Y14" s="49">
        <v>0.420826</v>
      </c>
      <c r="Z14" s="49">
        <v>1</v>
      </c>
      <c r="AA14" s="49">
        <v>0</v>
      </c>
      <c r="AB14" s="71">
        <v>14</v>
      </c>
      <c r="AC14" s="71"/>
      <c r="AD14" s="72"/>
      <c r="AE14" s="78" t="s">
        <v>876</v>
      </c>
      <c r="AF14" s="78">
        <v>862</v>
      </c>
      <c r="AG14" s="78">
        <v>262</v>
      </c>
      <c r="AH14" s="78">
        <v>1211</v>
      </c>
      <c r="AI14" s="78">
        <v>554</v>
      </c>
      <c r="AJ14" s="78"/>
      <c r="AK14" s="78" t="s">
        <v>929</v>
      </c>
      <c r="AL14" s="78" t="s">
        <v>977</v>
      </c>
      <c r="AM14" s="78"/>
      <c r="AN14" s="78"/>
      <c r="AO14" s="80">
        <v>42323.85134259259</v>
      </c>
      <c r="AP14" s="83" t="s">
        <v>1050</v>
      </c>
      <c r="AQ14" s="78" t="b">
        <v>0</v>
      </c>
      <c r="AR14" s="78" t="b">
        <v>0</v>
      </c>
      <c r="AS14" s="78" t="b">
        <v>0</v>
      </c>
      <c r="AT14" s="78" t="s">
        <v>803</v>
      </c>
      <c r="AU14" s="78">
        <v>54</v>
      </c>
      <c r="AV14" s="83" t="s">
        <v>1082</v>
      </c>
      <c r="AW14" s="78" t="b">
        <v>0</v>
      </c>
      <c r="AX14" s="78" t="s">
        <v>1123</v>
      </c>
      <c r="AY14" s="83" t="s">
        <v>1135</v>
      </c>
      <c r="AZ14" s="78" t="s">
        <v>66</v>
      </c>
      <c r="BA14" s="78" t="str">
        <f>REPLACE(INDEX(GroupVertices[Group],MATCH(Vertices[[#This Row],[Vertex]],GroupVertices[Vertex],0)),1,1,"")</f>
        <v>2</v>
      </c>
      <c r="BB14" s="48"/>
      <c r="BC14" s="48"/>
      <c r="BD14" s="48"/>
      <c r="BE14" s="48"/>
      <c r="BF14" s="48" t="s">
        <v>393</v>
      </c>
      <c r="BG14" s="48" t="s">
        <v>393</v>
      </c>
      <c r="BH14" s="121" t="s">
        <v>1529</v>
      </c>
      <c r="BI14" s="121" t="s">
        <v>1529</v>
      </c>
      <c r="BJ14" s="121" t="s">
        <v>1576</v>
      </c>
      <c r="BK14" s="121" t="s">
        <v>1576</v>
      </c>
      <c r="BL14" s="121">
        <v>0</v>
      </c>
      <c r="BM14" s="124">
        <v>0</v>
      </c>
      <c r="BN14" s="121">
        <v>0</v>
      </c>
      <c r="BO14" s="124">
        <v>0</v>
      </c>
      <c r="BP14" s="121">
        <v>0</v>
      </c>
      <c r="BQ14" s="124">
        <v>0</v>
      </c>
      <c r="BR14" s="121">
        <v>16</v>
      </c>
      <c r="BS14" s="124">
        <v>100</v>
      </c>
      <c r="BT14" s="121">
        <v>16</v>
      </c>
      <c r="BU14" s="2"/>
      <c r="BV14" s="3"/>
      <c r="BW14" s="3"/>
      <c r="BX14" s="3"/>
      <c r="BY14" s="3"/>
    </row>
    <row r="15" spans="1:77" ht="41.45" customHeight="1">
      <c r="A15" s="64" t="s">
        <v>216</v>
      </c>
      <c r="C15" s="65"/>
      <c r="D15" s="65" t="s">
        <v>64</v>
      </c>
      <c r="E15" s="66">
        <v>1000</v>
      </c>
      <c r="F15" s="68">
        <v>70</v>
      </c>
      <c r="G15" s="100" t="s">
        <v>466</v>
      </c>
      <c r="H15" s="65"/>
      <c r="I15" s="69" t="s">
        <v>216</v>
      </c>
      <c r="J15" s="70"/>
      <c r="K15" s="70"/>
      <c r="L15" s="69" t="s">
        <v>1190</v>
      </c>
      <c r="M15" s="73">
        <v>9999</v>
      </c>
      <c r="N15" s="74">
        <v>5329.66845703125</v>
      </c>
      <c r="O15" s="74">
        <v>5175.953125</v>
      </c>
      <c r="P15" s="75"/>
      <c r="Q15" s="76"/>
      <c r="R15" s="76"/>
      <c r="S15" s="86"/>
      <c r="T15" s="48">
        <v>1</v>
      </c>
      <c r="U15" s="48">
        <v>1</v>
      </c>
      <c r="V15" s="49">
        <v>0</v>
      </c>
      <c r="W15" s="49">
        <v>0.008333</v>
      </c>
      <c r="X15" s="49">
        <v>0.004085</v>
      </c>
      <c r="Y15" s="49">
        <v>0.518648</v>
      </c>
      <c r="Z15" s="49">
        <v>0.5</v>
      </c>
      <c r="AA15" s="49">
        <v>0</v>
      </c>
      <c r="AB15" s="71">
        <v>15</v>
      </c>
      <c r="AC15" s="71"/>
      <c r="AD15" s="72"/>
      <c r="AE15" s="78" t="s">
        <v>877</v>
      </c>
      <c r="AF15" s="78">
        <v>15104</v>
      </c>
      <c r="AG15" s="78">
        <v>22288</v>
      </c>
      <c r="AH15" s="78">
        <v>3218</v>
      </c>
      <c r="AI15" s="78">
        <v>2450</v>
      </c>
      <c r="AJ15" s="78"/>
      <c r="AK15" s="78" t="s">
        <v>930</v>
      </c>
      <c r="AL15" s="78"/>
      <c r="AM15" s="83" t="s">
        <v>1011</v>
      </c>
      <c r="AN15" s="78"/>
      <c r="AO15" s="80">
        <v>40428.556655092594</v>
      </c>
      <c r="AP15" s="83" t="s">
        <v>1051</v>
      </c>
      <c r="AQ15" s="78" t="b">
        <v>0</v>
      </c>
      <c r="AR15" s="78" t="b">
        <v>0</v>
      </c>
      <c r="AS15" s="78" t="b">
        <v>1</v>
      </c>
      <c r="AT15" s="78" t="s">
        <v>803</v>
      </c>
      <c r="AU15" s="78">
        <v>624</v>
      </c>
      <c r="AV15" s="83" t="s">
        <v>1082</v>
      </c>
      <c r="AW15" s="78" t="b">
        <v>0</v>
      </c>
      <c r="AX15" s="78" t="s">
        <v>1123</v>
      </c>
      <c r="AY15" s="83" t="s">
        <v>1136</v>
      </c>
      <c r="AZ15" s="78" t="s">
        <v>66</v>
      </c>
      <c r="BA15" s="78" t="str">
        <f>REPLACE(INDEX(GroupVertices[Group],MATCH(Vertices[[#This Row],[Vertex]],GroupVertices[Vertex],0)),1,1,"")</f>
        <v>3</v>
      </c>
      <c r="BB15" s="48" t="s">
        <v>1308</v>
      </c>
      <c r="BC15" s="48" t="s">
        <v>1308</v>
      </c>
      <c r="BD15" s="48" t="s">
        <v>388</v>
      </c>
      <c r="BE15" s="48" t="s">
        <v>388</v>
      </c>
      <c r="BF15" s="48" t="s">
        <v>394</v>
      </c>
      <c r="BG15" s="48" t="s">
        <v>394</v>
      </c>
      <c r="BH15" s="121" t="s">
        <v>1530</v>
      </c>
      <c r="BI15" s="121" t="s">
        <v>1558</v>
      </c>
      <c r="BJ15" s="121" t="s">
        <v>1577</v>
      </c>
      <c r="BK15" s="121" t="s">
        <v>1600</v>
      </c>
      <c r="BL15" s="121">
        <v>2</v>
      </c>
      <c r="BM15" s="124">
        <v>2.5</v>
      </c>
      <c r="BN15" s="121">
        <v>0</v>
      </c>
      <c r="BO15" s="124">
        <v>0</v>
      </c>
      <c r="BP15" s="121">
        <v>0</v>
      </c>
      <c r="BQ15" s="124">
        <v>0</v>
      </c>
      <c r="BR15" s="121">
        <v>78</v>
      </c>
      <c r="BS15" s="124">
        <v>97.5</v>
      </c>
      <c r="BT15" s="121">
        <v>80</v>
      </c>
      <c r="BU15" s="2"/>
      <c r="BV15" s="3"/>
      <c r="BW15" s="3"/>
      <c r="BX15" s="3"/>
      <c r="BY15" s="3"/>
    </row>
    <row r="16" spans="1:77" ht="41.45" customHeight="1">
      <c r="A16" s="64" t="s">
        <v>256</v>
      </c>
      <c r="C16" s="65"/>
      <c r="D16" s="65" t="s">
        <v>64</v>
      </c>
      <c r="E16" s="66">
        <v>179.9611520428667</v>
      </c>
      <c r="F16" s="68">
        <v>99.82767131894269</v>
      </c>
      <c r="G16" s="100" t="s">
        <v>1093</v>
      </c>
      <c r="H16" s="65"/>
      <c r="I16" s="69" t="s">
        <v>256</v>
      </c>
      <c r="J16" s="70"/>
      <c r="K16" s="70"/>
      <c r="L16" s="69" t="s">
        <v>1191</v>
      </c>
      <c r="M16" s="73">
        <v>58.43140510703227</v>
      </c>
      <c r="N16" s="74">
        <v>5234.07666015625</v>
      </c>
      <c r="O16" s="74">
        <v>6891.498046875</v>
      </c>
      <c r="P16" s="75"/>
      <c r="Q16" s="76"/>
      <c r="R16" s="76"/>
      <c r="S16" s="86"/>
      <c r="T16" s="48">
        <v>12</v>
      </c>
      <c r="U16" s="48">
        <v>0</v>
      </c>
      <c r="V16" s="49">
        <v>261.440476</v>
      </c>
      <c r="W16" s="49">
        <v>0.012658</v>
      </c>
      <c r="X16" s="49">
        <v>0.037137</v>
      </c>
      <c r="Y16" s="49">
        <v>2.092558</v>
      </c>
      <c r="Z16" s="49">
        <v>0.17424242424242425</v>
      </c>
      <c r="AA16" s="49">
        <v>0</v>
      </c>
      <c r="AB16" s="71">
        <v>16</v>
      </c>
      <c r="AC16" s="71"/>
      <c r="AD16" s="72"/>
      <c r="AE16" s="78" t="s">
        <v>878</v>
      </c>
      <c r="AF16" s="78">
        <v>66</v>
      </c>
      <c r="AG16" s="78">
        <v>133</v>
      </c>
      <c r="AH16" s="78">
        <v>500</v>
      </c>
      <c r="AI16" s="78">
        <v>189</v>
      </c>
      <c r="AJ16" s="78"/>
      <c r="AK16" s="78" t="s">
        <v>931</v>
      </c>
      <c r="AL16" s="78" t="s">
        <v>832</v>
      </c>
      <c r="AM16" s="83" t="s">
        <v>1012</v>
      </c>
      <c r="AN16" s="78"/>
      <c r="AO16" s="80">
        <v>42682.86766203704</v>
      </c>
      <c r="AP16" s="83" t="s">
        <v>1052</v>
      </c>
      <c r="AQ16" s="78" t="b">
        <v>1</v>
      </c>
      <c r="AR16" s="78" t="b">
        <v>0</v>
      </c>
      <c r="AS16" s="78" t="b">
        <v>0</v>
      </c>
      <c r="AT16" s="78" t="s">
        <v>803</v>
      </c>
      <c r="AU16" s="78">
        <v>11</v>
      </c>
      <c r="AV16" s="78"/>
      <c r="AW16" s="78" t="b">
        <v>0</v>
      </c>
      <c r="AX16" s="78" t="s">
        <v>1123</v>
      </c>
      <c r="AY16" s="83" t="s">
        <v>1137</v>
      </c>
      <c r="AZ16" s="78" t="s">
        <v>65</v>
      </c>
      <c r="BA16" s="78" t="str">
        <f>REPLACE(INDEX(GroupVertices[Group],MATCH(Vertices[[#This Row],[Vertex]],GroupVertices[Vertex],0)),1,1,"")</f>
        <v>3</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217</v>
      </c>
      <c r="C17" s="65"/>
      <c r="D17" s="65" t="s">
        <v>64</v>
      </c>
      <c r="E17" s="66">
        <v>936.9956463496317</v>
      </c>
      <c r="F17" s="68">
        <v>92.5642866759413</v>
      </c>
      <c r="G17" s="100" t="s">
        <v>467</v>
      </c>
      <c r="H17" s="65"/>
      <c r="I17" s="69" t="s">
        <v>217</v>
      </c>
      <c r="J17" s="70"/>
      <c r="K17" s="70"/>
      <c r="L17" s="69" t="s">
        <v>1192</v>
      </c>
      <c r="M17" s="73">
        <v>2479.0753937979625</v>
      </c>
      <c r="N17" s="74">
        <v>4644.740234375</v>
      </c>
      <c r="O17" s="74">
        <v>5582.57861328125</v>
      </c>
      <c r="P17" s="75"/>
      <c r="Q17" s="76"/>
      <c r="R17" s="76"/>
      <c r="S17" s="86"/>
      <c r="T17" s="48">
        <v>0</v>
      </c>
      <c r="U17" s="48">
        <v>2</v>
      </c>
      <c r="V17" s="49">
        <v>0</v>
      </c>
      <c r="W17" s="49">
        <v>0.008333</v>
      </c>
      <c r="X17" s="49">
        <v>0.004085</v>
      </c>
      <c r="Y17" s="49">
        <v>0.518648</v>
      </c>
      <c r="Z17" s="49">
        <v>0.5</v>
      </c>
      <c r="AA17" s="49">
        <v>0</v>
      </c>
      <c r="AB17" s="71">
        <v>17</v>
      </c>
      <c r="AC17" s="71"/>
      <c r="AD17" s="72"/>
      <c r="AE17" s="78" t="s">
        <v>879</v>
      </c>
      <c r="AF17" s="78">
        <v>2607</v>
      </c>
      <c r="AG17" s="78">
        <v>5528</v>
      </c>
      <c r="AH17" s="78">
        <v>171338</v>
      </c>
      <c r="AI17" s="78">
        <v>123709</v>
      </c>
      <c r="AJ17" s="78"/>
      <c r="AK17" s="78" t="s">
        <v>932</v>
      </c>
      <c r="AL17" s="78" t="s">
        <v>978</v>
      </c>
      <c r="AM17" s="83" t="s">
        <v>1013</v>
      </c>
      <c r="AN17" s="78"/>
      <c r="AO17" s="80">
        <v>40504.22923611111</v>
      </c>
      <c r="AP17" s="83" t="s">
        <v>1053</v>
      </c>
      <c r="AQ17" s="78" t="b">
        <v>0</v>
      </c>
      <c r="AR17" s="78" t="b">
        <v>0</v>
      </c>
      <c r="AS17" s="78" t="b">
        <v>0</v>
      </c>
      <c r="AT17" s="78" t="s">
        <v>803</v>
      </c>
      <c r="AU17" s="78">
        <v>156</v>
      </c>
      <c r="AV17" s="83" t="s">
        <v>1082</v>
      </c>
      <c r="AW17" s="78" t="b">
        <v>0</v>
      </c>
      <c r="AX17" s="78" t="s">
        <v>1123</v>
      </c>
      <c r="AY17" s="83" t="s">
        <v>1138</v>
      </c>
      <c r="AZ17" s="78" t="s">
        <v>66</v>
      </c>
      <c r="BA17" s="78" t="str">
        <f>REPLACE(INDEX(GroupVertices[Group],MATCH(Vertices[[#This Row],[Vertex]],GroupVertices[Vertex],0)),1,1,"")</f>
        <v>3</v>
      </c>
      <c r="BB17" s="48"/>
      <c r="BC17" s="48"/>
      <c r="BD17" s="48"/>
      <c r="BE17" s="48"/>
      <c r="BF17" s="48"/>
      <c r="BG17" s="48"/>
      <c r="BH17" s="121" t="s">
        <v>1531</v>
      </c>
      <c r="BI17" s="121" t="s">
        <v>1531</v>
      </c>
      <c r="BJ17" s="121" t="s">
        <v>1578</v>
      </c>
      <c r="BK17" s="121" t="s">
        <v>1578</v>
      </c>
      <c r="BL17" s="121">
        <v>1</v>
      </c>
      <c r="BM17" s="124">
        <v>4.545454545454546</v>
      </c>
      <c r="BN17" s="121">
        <v>0</v>
      </c>
      <c r="BO17" s="124">
        <v>0</v>
      </c>
      <c r="BP17" s="121">
        <v>0</v>
      </c>
      <c r="BQ17" s="124">
        <v>0</v>
      </c>
      <c r="BR17" s="121">
        <v>21</v>
      </c>
      <c r="BS17" s="124">
        <v>95.45454545454545</v>
      </c>
      <c r="BT17" s="121">
        <v>22</v>
      </c>
      <c r="BU17" s="2"/>
      <c r="BV17" s="3"/>
      <c r="BW17" s="3"/>
      <c r="BX17" s="3"/>
      <c r="BY17" s="3"/>
    </row>
    <row r="18" spans="1:77" ht="41.45" customHeight="1">
      <c r="A18" s="64" t="s">
        <v>218</v>
      </c>
      <c r="C18" s="65"/>
      <c r="D18" s="65" t="s">
        <v>64</v>
      </c>
      <c r="E18" s="66">
        <v>424.5415271265908</v>
      </c>
      <c r="F18" s="68">
        <v>97.48103935735763</v>
      </c>
      <c r="G18" s="100" t="s">
        <v>468</v>
      </c>
      <c r="H18" s="65"/>
      <c r="I18" s="69" t="s">
        <v>218</v>
      </c>
      <c r="J18" s="70"/>
      <c r="K18" s="70"/>
      <c r="L18" s="69" t="s">
        <v>1193</v>
      </c>
      <c r="M18" s="73">
        <v>840.4856168379482</v>
      </c>
      <c r="N18" s="74">
        <v>9085.7763671875</v>
      </c>
      <c r="O18" s="74">
        <v>6386.9482421875</v>
      </c>
      <c r="P18" s="75"/>
      <c r="Q18" s="76"/>
      <c r="R18" s="76"/>
      <c r="S18" s="86"/>
      <c r="T18" s="48">
        <v>4</v>
      </c>
      <c r="U18" s="48">
        <v>7</v>
      </c>
      <c r="V18" s="49">
        <v>119.555556</v>
      </c>
      <c r="W18" s="49">
        <v>0.011236</v>
      </c>
      <c r="X18" s="49">
        <v>0.026308</v>
      </c>
      <c r="Y18" s="49">
        <v>1.270704</v>
      </c>
      <c r="Z18" s="49">
        <v>0.30952380952380953</v>
      </c>
      <c r="AA18" s="49">
        <v>0.5714285714285714</v>
      </c>
      <c r="AB18" s="71">
        <v>18</v>
      </c>
      <c r="AC18" s="71"/>
      <c r="AD18" s="72"/>
      <c r="AE18" s="78" t="s">
        <v>880</v>
      </c>
      <c r="AF18" s="78">
        <v>606</v>
      </c>
      <c r="AG18" s="78">
        <v>1876</v>
      </c>
      <c r="AH18" s="78">
        <v>3552</v>
      </c>
      <c r="AI18" s="78">
        <v>3780</v>
      </c>
      <c r="AJ18" s="78"/>
      <c r="AK18" s="78" t="s">
        <v>933</v>
      </c>
      <c r="AL18" s="78" t="s">
        <v>825</v>
      </c>
      <c r="AM18" s="78"/>
      <c r="AN18" s="78"/>
      <c r="AO18" s="80">
        <v>40472.6503125</v>
      </c>
      <c r="AP18" s="83" t="s">
        <v>1054</v>
      </c>
      <c r="AQ18" s="78" t="b">
        <v>1</v>
      </c>
      <c r="AR18" s="78" t="b">
        <v>0</v>
      </c>
      <c r="AS18" s="78" t="b">
        <v>1</v>
      </c>
      <c r="AT18" s="78" t="s">
        <v>803</v>
      </c>
      <c r="AU18" s="78">
        <v>115</v>
      </c>
      <c r="AV18" s="83" t="s">
        <v>1082</v>
      </c>
      <c r="AW18" s="78" t="b">
        <v>0</v>
      </c>
      <c r="AX18" s="78" t="s">
        <v>1123</v>
      </c>
      <c r="AY18" s="83" t="s">
        <v>1139</v>
      </c>
      <c r="AZ18" s="78" t="s">
        <v>66</v>
      </c>
      <c r="BA18" s="78" t="str">
        <f>REPLACE(INDEX(GroupVertices[Group],MATCH(Vertices[[#This Row],[Vertex]],GroupVertices[Vertex],0)),1,1,"")</f>
        <v>5</v>
      </c>
      <c r="BB18" s="48" t="s">
        <v>383</v>
      </c>
      <c r="BC18" s="48" t="s">
        <v>383</v>
      </c>
      <c r="BD18" s="48" t="s">
        <v>389</v>
      </c>
      <c r="BE18" s="48" t="s">
        <v>389</v>
      </c>
      <c r="BF18" s="48" t="s">
        <v>1503</v>
      </c>
      <c r="BG18" s="48" t="s">
        <v>1503</v>
      </c>
      <c r="BH18" s="121" t="s">
        <v>1532</v>
      </c>
      <c r="BI18" s="121" t="s">
        <v>1532</v>
      </c>
      <c r="BJ18" s="121" t="s">
        <v>1579</v>
      </c>
      <c r="BK18" s="121" t="s">
        <v>1579</v>
      </c>
      <c r="BL18" s="121">
        <v>1</v>
      </c>
      <c r="BM18" s="124">
        <v>2.5641025641025643</v>
      </c>
      <c r="BN18" s="121">
        <v>0</v>
      </c>
      <c r="BO18" s="124">
        <v>0</v>
      </c>
      <c r="BP18" s="121">
        <v>0</v>
      </c>
      <c r="BQ18" s="124">
        <v>0</v>
      </c>
      <c r="BR18" s="121">
        <v>38</v>
      </c>
      <c r="BS18" s="124">
        <v>97.43589743589743</v>
      </c>
      <c r="BT18" s="121">
        <v>39</v>
      </c>
      <c r="BU18" s="2"/>
      <c r="BV18" s="3"/>
      <c r="BW18" s="3"/>
      <c r="BX18" s="3"/>
      <c r="BY18" s="3"/>
    </row>
    <row r="19" spans="1:77" ht="41.45" customHeight="1">
      <c r="A19" s="64" t="s">
        <v>257</v>
      </c>
      <c r="C19" s="65"/>
      <c r="D19" s="65" t="s">
        <v>64</v>
      </c>
      <c r="E19" s="66">
        <v>716.2699263228399</v>
      </c>
      <c r="F19" s="68">
        <v>94.68204460799713</v>
      </c>
      <c r="G19" s="100" t="s">
        <v>1094</v>
      </c>
      <c r="H19" s="65"/>
      <c r="I19" s="69" t="s">
        <v>257</v>
      </c>
      <c r="J19" s="70"/>
      <c r="K19" s="70"/>
      <c r="L19" s="69" t="s">
        <v>1194</v>
      </c>
      <c r="M19" s="73">
        <v>1773.297266974824</v>
      </c>
      <c r="N19" s="74">
        <v>8329.498046875</v>
      </c>
      <c r="O19" s="74">
        <v>4449.46875</v>
      </c>
      <c r="P19" s="75"/>
      <c r="Q19" s="76"/>
      <c r="R19" s="76"/>
      <c r="S19" s="86"/>
      <c r="T19" s="48">
        <v>1</v>
      </c>
      <c r="U19" s="48">
        <v>0</v>
      </c>
      <c r="V19" s="49">
        <v>0</v>
      </c>
      <c r="W19" s="49">
        <v>0.007634</v>
      </c>
      <c r="X19" s="49">
        <v>0.002607</v>
      </c>
      <c r="Y19" s="49">
        <v>0.304299</v>
      </c>
      <c r="Z19" s="49">
        <v>0</v>
      </c>
      <c r="AA19" s="49">
        <v>0</v>
      </c>
      <c r="AB19" s="71">
        <v>19</v>
      </c>
      <c r="AC19" s="71"/>
      <c r="AD19" s="72"/>
      <c r="AE19" s="78" t="s">
        <v>881</v>
      </c>
      <c r="AF19" s="78">
        <v>230</v>
      </c>
      <c r="AG19" s="78">
        <v>3955</v>
      </c>
      <c r="AH19" s="78">
        <v>4650</v>
      </c>
      <c r="AI19" s="78">
        <v>1232</v>
      </c>
      <c r="AJ19" s="78"/>
      <c r="AK19" s="78" t="s">
        <v>934</v>
      </c>
      <c r="AL19" s="78" t="s">
        <v>979</v>
      </c>
      <c r="AM19" s="83" t="s">
        <v>1014</v>
      </c>
      <c r="AN19" s="78"/>
      <c r="AO19" s="80">
        <v>39872.66855324074</v>
      </c>
      <c r="AP19" s="83" t="s">
        <v>1055</v>
      </c>
      <c r="AQ19" s="78" t="b">
        <v>1</v>
      </c>
      <c r="AR19" s="78" t="b">
        <v>0</v>
      </c>
      <c r="AS19" s="78" t="b">
        <v>0</v>
      </c>
      <c r="AT19" s="78" t="s">
        <v>803</v>
      </c>
      <c r="AU19" s="78">
        <v>219</v>
      </c>
      <c r="AV19" s="83" t="s">
        <v>1082</v>
      </c>
      <c r="AW19" s="78" t="b">
        <v>0</v>
      </c>
      <c r="AX19" s="78" t="s">
        <v>1123</v>
      </c>
      <c r="AY19" s="83" t="s">
        <v>1140</v>
      </c>
      <c r="AZ19" s="78" t="s">
        <v>65</v>
      </c>
      <c r="BA19" s="78" t="str">
        <f>REPLACE(INDEX(GroupVertices[Group],MATCH(Vertices[[#This Row],[Vertex]],GroupVertices[Vertex],0)),1,1,"")</f>
        <v>5</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219</v>
      </c>
      <c r="C20" s="65"/>
      <c r="D20" s="65" t="s">
        <v>64</v>
      </c>
      <c r="E20" s="66">
        <v>227.67046215673142</v>
      </c>
      <c r="F20" s="68">
        <v>99.36992325988422</v>
      </c>
      <c r="G20" s="100" t="s">
        <v>469</v>
      </c>
      <c r="H20" s="65"/>
      <c r="I20" s="69" t="s">
        <v>219</v>
      </c>
      <c r="J20" s="70"/>
      <c r="K20" s="70"/>
      <c r="L20" s="69" t="s">
        <v>1195</v>
      </c>
      <c r="M20" s="73">
        <v>210.9835749225867</v>
      </c>
      <c r="N20" s="74">
        <v>2456.70703125</v>
      </c>
      <c r="O20" s="74">
        <v>3881.964599609375</v>
      </c>
      <c r="P20" s="75"/>
      <c r="Q20" s="76"/>
      <c r="R20" s="76"/>
      <c r="S20" s="86"/>
      <c r="T20" s="48">
        <v>1</v>
      </c>
      <c r="U20" s="48">
        <v>1</v>
      </c>
      <c r="V20" s="49">
        <v>0</v>
      </c>
      <c r="W20" s="49">
        <v>0</v>
      </c>
      <c r="X20" s="49">
        <v>0</v>
      </c>
      <c r="Y20" s="49">
        <v>0.99999</v>
      </c>
      <c r="Z20" s="49">
        <v>0</v>
      </c>
      <c r="AA20" s="49" t="s">
        <v>1793</v>
      </c>
      <c r="AB20" s="71">
        <v>20</v>
      </c>
      <c r="AC20" s="71"/>
      <c r="AD20" s="72"/>
      <c r="AE20" s="78" t="s">
        <v>882</v>
      </c>
      <c r="AF20" s="78">
        <v>1172</v>
      </c>
      <c r="AG20" s="78">
        <v>473</v>
      </c>
      <c r="AH20" s="78">
        <v>6568</v>
      </c>
      <c r="AI20" s="78">
        <v>769</v>
      </c>
      <c r="AJ20" s="78"/>
      <c r="AK20" s="78" t="s">
        <v>935</v>
      </c>
      <c r="AL20" s="78" t="s">
        <v>980</v>
      </c>
      <c r="AM20" s="83" t="s">
        <v>1015</v>
      </c>
      <c r="AN20" s="78"/>
      <c r="AO20" s="80">
        <v>40157.795648148145</v>
      </c>
      <c r="AP20" s="83" t="s">
        <v>1056</v>
      </c>
      <c r="AQ20" s="78" t="b">
        <v>0</v>
      </c>
      <c r="AR20" s="78" t="b">
        <v>0</v>
      </c>
      <c r="AS20" s="78" t="b">
        <v>0</v>
      </c>
      <c r="AT20" s="78" t="s">
        <v>803</v>
      </c>
      <c r="AU20" s="78">
        <v>18</v>
      </c>
      <c r="AV20" s="83" t="s">
        <v>1084</v>
      </c>
      <c r="AW20" s="78" t="b">
        <v>0</v>
      </c>
      <c r="AX20" s="78" t="s">
        <v>1123</v>
      </c>
      <c r="AY20" s="83" t="s">
        <v>1141</v>
      </c>
      <c r="AZ20" s="78" t="s">
        <v>66</v>
      </c>
      <c r="BA20" s="78" t="str">
        <f>REPLACE(INDEX(GroupVertices[Group],MATCH(Vertices[[#This Row],[Vertex]],GroupVertices[Vertex],0)),1,1,"")</f>
        <v>4</v>
      </c>
      <c r="BB20" s="48"/>
      <c r="BC20" s="48"/>
      <c r="BD20" s="48"/>
      <c r="BE20" s="48"/>
      <c r="BF20" s="48" t="s">
        <v>396</v>
      </c>
      <c r="BG20" s="48" t="s">
        <v>396</v>
      </c>
      <c r="BH20" s="121" t="s">
        <v>396</v>
      </c>
      <c r="BI20" s="121" t="s">
        <v>396</v>
      </c>
      <c r="BJ20" s="121" t="s">
        <v>1580</v>
      </c>
      <c r="BK20" s="121" t="s">
        <v>1580</v>
      </c>
      <c r="BL20" s="121">
        <v>0</v>
      </c>
      <c r="BM20" s="124">
        <v>0</v>
      </c>
      <c r="BN20" s="121">
        <v>0</v>
      </c>
      <c r="BO20" s="124">
        <v>0</v>
      </c>
      <c r="BP20" s="121">
        <v>0</v>
      </c>
      <c r="BQ20" s="124">
        <v>0</v>
      </c>
      <c r="BR20" s="121">
        <v>6</v>
      </c>
      <c r="BS20" s="124">
        <v>100</v>
      </c>
      <c r="BT20" s="121">
        <v>6</v>
      </c>
      <c r="BU20" s="2"/>
      <c r="BV20" s="3"/>
      <c r="BW20" s="3"/>
      <c r="BX20" s="3"/>
      <c r="BY20" s="3"/>
    </row>
    <row r="21" spans="1:77" ht="41.45" customHeight="1">
      <c r="A21" s="64" t="s">
        <v>220</v>
      </c>
      <c r="C21" s="65"/>
      <c r="D21" s="65" t="s">
        <v>64</v>
      </c>
      <c r="E21" s="66">
        <v>1000</v>
      </c>
      <c r="F21" s="68">
        <v>88.99923708656823</v>
      </c>
      <c r="G21" s="100" t="s">
        <v>470</v>
      </c>
      <c r="H21" s="65"/>
      <c r="I21" s="69" t="s">
        <v>220</v>
      </c>
      <c r="J21" s="70"/>
      <c r="K21" s="70"/>
      <c r="L21" s="69" t="s">
        <v>1196</v>
      </c>
      <c r="M21" s="73">
        <v>3667.1875869496926</v>
      </c>
      <c r="N21" s="74">
        <v>8534.09375</v>
      </c>
      <c r="O21" s="74">
        <v>1489.3214111328125</v>
      </c>
      <c r="P21" s="75"/>
      <c r="Q21" s="76"/>
      <c r="R21" s="76"/>
      <c r="S21" s="86"/>
      <c r="T21" s="48">
        <v>1</v>
      </c>
      <c r="U21" s="48">
        <v>4</v>
      </c>
      <c r="V21" s="49">
        <v>4</v>
      </c>
      <c r="W21" s="49">
        <v>0.00813</v>
      </c>
      <c r="X21" s="49">
        <v>0.006628</v>
      </c>
      <c r="Y21" s="49">
        <v>0.817781</v>
      </c>
      <c r="Z21" s="49">
        <v>0.3333333333333333</v>
      </c>
      <c r="AA21" s="49">
        <v>0</v>
      </c>
      <c r="AB21" s="71">
        <v>21</v>
      </c>
      <c r="AC21" s="71"/>
      <c r="AD21" s="72"/>
      <c r="AE21" s="78" t="s">
        <v>883</v>
      </c>
      <c r="AF21" s="78">
        <v>7852</v>
      </c>
      <c r="AG21" s="78">
        <v>8176</v>
      </c>
      <c r="AH21" s="78">
        <v>633483</v>
      </c>
      <c r="AI21" s="78">
        <v>18264</v>
      </c>
      <c r="AJ21" s="78"/>
      <c r="AK21" s="78" t="s">
        <v>936</v>
      </c>
      <c r="AL21" s="78"/>
      <c r="AM21" s="83" t="s">
        <v>1016</v>
      </c>
      <c r="AN21" s="78"/>
      <c r="AO21" s="80">
        <v>40707.370671296296</v>
      </c>
      <c r="AP21" s="83" t="s">
        <v>1057</v>
      </c>
      <c r="AQ21" s="78" t="b">
        <v>0</v>
      </c>
      <c r="AR21" s="78" t="b">
        <v>0</v>
      </c>
      <c r="AS21" s="78" t="b">
        <v>0</v>
      </c>
      <c r="AT21" s="78" t="s">
        <v>803</v>
      </c>
      <c r="AU21" s="78">
        <v>283</v>
      </c>
      <c r="AV21" s="83" t="s">
        <v>1084</v>
      </c>
      <c r="AW21" s="78" t="b">
        <v>0</v>
      </c>
      <c r="AX21" s="78" t="s">
        <v>1123</v>
      </c>
      <c r="AY21" s="83" t="s">
        <v>1142</v>
      </c>
      <c r="AZ21" s="78" t="s">
        <v>66</v>
      </c>
      <c r="BA21" s="78" t="str">
        <f>REPLACE(INDEX(GroupVertices[Group],MATCH(Vertices[[#This Row],[Vertex]],GroupVertices[Vertex],0)),1,1,"")</f>
        <v>6</v>
      </c>
      <c r="BB21" s="48" t="s">
        <v>384</v>
      </c>
      <c r="BC21" s="48" t="s">
        <v>384</v>
      </c>
      <c r="BD21" s="48" t="s">
        <v>389</v>
      </c>
      <c r="BE21" s="48" t="s">
        <v>389</v>
      </c>
      <c r="BF21" s="48" t="s">
        <v>1504</v>
      </c>
      <c r="BG21" s="48" t="s">
        <v>1516</v>
      </c>
      <c r="BH21" s="121" t="s">
        <v>1533</v>
      </c>
      <c r="BI21" s="121" t="s">
        <v>1559</v>
      </c>
      <c r="BJ21" s="121" t="s">
        <v>1581</v>
      </c>
      <c r="BK21" s="121" t="s">
        <v>1581</v>
      </c>
      <c r="BL21" s="121">
        <v>4</v>
      </c>
      <c r="BM21" s="124">
        <v>5.882352941176471</v>
      </c>
      <c r="BN21" s="121">
        <v>0</v>
      </c>
      <c r="BO21" s="124">
        <v>0</v>
      </c>
      <c r="BP21" s="121">
        <v>0</v>
      </c>
      <c r="BQ21" s="124">
        <v>0</v>
      </c>
      <c r="BR21" s="121">
        <v>64</v>
      </c>
      <c r="BS21" s="124">
        <v>94.11764705882354</v>
      </c>
      <c r="BT21" s="121">
        <v>68</v>
      </c>
      <c r="BU21" s="2"/>
      <c r="BV21" s="3"/>
      <c r="BW21" s="3"/>
      <c r="BX21" s="3"/>
      <c r="BY21" s="3"/>
    </row>
    <row r="22" spans="1:77" ht="41.45" customHeight="1">
      <c r="A22" s="64" t="s">
        <v>248</v>
      </c>
      <c r="C22" s="65"/>
      <c r="D22" s="65" t="s">
        <v>64</v>
      </c>
      <c r="E22" s="66">
        <v>205.7803081044876</v>
      </c>
      <c r="F22" s="68">
        <v>99.5799488399228</v>
      </c>
      <c r="G22" s="100" t="s">
        <v>477</v>
      </c>
      <c r="H22" s="65"/>
      <c r="I22" s="69" t="s">
        <v>248</v>
      </c>
      <c r="J22" s="70"/>
      <c r="K22" s="70"/>
      <c r="L22" s="69" t="s">
        <v>1197</v>
      </c>
      <c r="M22" s="73">
        <v>140.98904994839114</v>
      </c>
      <c r="N22" s="74">
        <v>8051.3857421875</v>
      </c>
      <c r="O22" s="74">
        <v>397.7837829589844</v>
      </c>
      <c r="P22" s="75"/>
      <c r="Q22" s="76"/>
      <c r="R22" s="76"/>
      <c r="S22" s="86"/>
      <c r="T22" s="48">
        <v>3</v>
      </c>
      <c r="U22" s="48">
        <v>1</v>
      </c>
      <c r="V22" s="49">
        <v>7.8</v>
      </c>
      <c r="W22" s="49">
        <v>0.009346</v>
      </c>
      <c r="X22" s="49">
        <v>0.008912</v>
      </c>
      <c r="Y22" s="49">
        <v>0.630589</v>
      </c>
      <c r="Z22" s="49">
        <v>0</v>
      </c>
      <c r="AA22" s="49">
        <v>0</v>
      </c>
      <c r="AB22" s="71">
        <v>22</v>
      </c>
      <c r="AC22" s="71"/>
      <c r="AD22" s="72"/>
      <c r="AE22" s="78" t="s">
        <v>884</v>
      </c>
      <c r="AF22" s="78">
        <v>87</v>
      </c>
      <c r="AG22" s="78">
        <v>317</v>
      </c>
      <c r="AH22" s="78">
        <v>331</v>
      </c>
      <c r="AI22" s="78">
        <v>172</v>
      </c>
      <c r="AJ22" s="78"/>
      <c r="AK22" s="78" t="s">
        <v>937</v>
      </c>
      <c r="AL22" s="78" t="s">
        <v>981</v>
      </c>
      <c r="AM22" s="83" t="s">
        <v>1017</v>
      </c>
      <c r="AN22" s="78"/>
      <c r="AO22" s="80">
        <v>42831.957604166666</v>
      </c>
      <c r="AP22" s="83" t="s">
        <v>1058</v>
      </c>
      <c r="AQ22" s="78" t="b">
        <v>0</v>
      </c>
      <c r="AR22" s="78" t="b">
        <v>0</v>
      </c>
      <c r="AS22" s="78" t="b">
        <v>1</v>
      </c>
      <c r="AT22" s="78" t="s">
        <v>803</v>
      </c>
      <c r="AU22" s="78">
        <v>6</v>
      </c>
      <c r="AV22" s="83" t="s">
        <v>1082</v>
      </c>
      <c r="AW22" s="78" t="b">
        <v>0</v>
      </c>
      <c r="AX22" s="78" t="s">
        <v>1123</v>
      </c>
      <c r="AY22" s="83" t="s">
        <v>1143</v>
      </c>
      <c r="AZ22" s="78" t="s">
        <v>66</v>
      </c>
      <c r="BA22" s="78" t="str">
        <f>REPLACE(INDEX(GroupVertices[Group],MATCH(Vertices[[#This Row],[Vertex]],GroupVertices[Vertex],0)),1,1,"")</f>
        <v>6</v>
      </c>
      <c r="BB22" s="48"/>
      <c r="BC22" s="48"/>
      <c r="BD22" s="48"/>
      <c r="BE22" s="48"/>
      <c r="BF22" s="48" t="s">
        <v>1505</v>
      </c>
      <c r="BG22" s="48" t="s">
        <v>1505</v>
      </c>
      <c r="BH22" s="121" t="s">
        <v>1534</v>
      </c>
      <c r="BI22" s="121" t="s">
        <v>1534</v>
      </c>
      <c r="BJ22" s="121" t="s">
        <v>1582</v>
      </c>
      <c r="BK22" s="121" t="s">
        <v>1582</v>
      </c>
      <c r="BL22" s="121">
        <v>3</v>
      </c>
      <c r="BM22" s="124">
        <v>9.375</v>
      </c>
      <c r="BN22" s="121">
        <v>0</v>
      </c>
      <c r="BO22" s="124">
        <v>0</v>
      </c>
      <c r="BP22" s="121">
        <v>0</v>
      </c>
      <c r="BQ22" s="124">
        <v>0</v>
      </c>
      <c r="BR22" s="121">
        <v>29</v>
      </c>
      <c r="BS22" s="124">
        <v>90.625</v>
      </c>
      <c r="BT22" s="121">
        <v>32</v>
      </c>
      <c r="BU22" s="2"/>
      <c r="BV22" s="3"/>
      <c r="BW22" s="3"/>
      <c r="BX22" s="3"/>
      <c r="BY22" s="3"/>
    </row>
    <row r="23" spans="1:77" ht="41.45" customHeight="1">
      <c r="A23" s="64" t="s">
        <v>239</v>
      </c>
      <c r="C23" s="65"/>
      <c r="D23" s="65" t="s">
        <v>64</v>
      </c>
      <c r="E23" s="66">
        <v>626.3238446081714</v>
      </c>
      <c r="F23" s="68">
        <v>95.54503433110443</v>
      </c>
      <c r="G23" s="100" t="s">
        <v>1095</v>
      </c>
      <c r="H23" s="65"/>
      <c r="I23" s="69" t="s">
        <v>239</v>
      </c>
      <c r="J23" s="70"/>
      <c r="K23" s="70"/>
      <c r="L23" s="69" t="s">
        <v>1198</v>
      </c>
      <c r="M23" s="73">
        <v>1485.691558587264</v>
      </c>
      <c r="N23" s="74">
        <v>9686.328125</v>
      </c>
      <c r="O23" s="74">
        <v>2165.290771484375</v>
      </c>
      <c r="P23" s="75"/>
      <c r="Q23" s="76"/>
      <c r="R23" s="76"/>
      <c r="S23" s="86"/>
      <c r="T23" s="48">
        <v>3</v>
      </c>
      <c r="U23" s="48">
        <v>1</v>
      </c>
      <c r="V23" s="49">
        <v>17.3</v>
      </c>
      <c r="W23" s="49">
        <v>0.010526</v>
      </c>
      <c r="X23" s="49">
        <v>0.012601</v>
      </c>
      <c r="Y23" s="49">
        <v>0.60329</v>
      </c>
      <c r="Z23" s="49">
        <v>0.5</v>
      </c>
      <c r="AA23" s="49">
        <v>0.3333333333333333</v>
      </c>
      <c r="AB23" s="71">
        <v>23</v>
      </c>
      <c r="AC23" s="71"/>
      <c r="AD23" s="72"/>
      <c r="AE23" s="78" t="s">
        <v>885</v>
      </c>
      <c r="AF23" s="78">
        <v>141</v>
      </c>
      <c r="AG23" s="78">
        <v>3314</v>
      </c>
      <c r="AH23" s="78">
        <v>836</v>
      </c>
      <c r="AI23" s="78">
        <v>1362</v>
      </c>
      <c r="AJ23" s="78"/>
      <c r="AK23" s="78" t="s">
        <v>938</v>
      </c>
      <c r="AL23" s="78" t="s">
        <v>982</v>
      </c>
      <c r="AM23" s="83" t="s">
        <v>1018</v>
      </c>
      <c r="AN23" s="78"/>
      <c r="AO23" s="80">
        <v>42117.940104166664</v>
      </c>
      <c r="AP23" s="83" t="s">
        <v>1059</v>
      </c>
      <c r="AQ23" s="78" t="b">
        <v>1</v>
      </c>
      <c r="AR23" s="78" t="b">
        <v>0</v>
      </c>
      <c r="AS23" s="78" t="b">
        <v>0</v>
      </c>
      <c r="AT23" s="78" t="s">
        <v>803</v>
      </c>
      <c r="AU23" s="78">
        <v>100</v>
      </c>
      <c r="AV23" s="83" t="s">
        <v>1082</v>
      </c>
      <c r="AW23" s="78" t="b">
        <v>0</v>
      </c>
      <c r="AX23" s="78" t="s">
        <v>1123</v>
      </c>
      <c r="AY23" s="83" t="s">
        <v>1144</v>
      </c>
      <c r="AZ23" s="78" t="s">
        <v>66</v>
      </c>
      <c r="BA23" s="78" t="str">
        <f>REPLACE(INDEX(GroupVertices[Group],MATCH(Vertices[[#This Row],[Vertex]],GroupVertices[Vertex],0)),1,1,"")</f>
        <v>6</v>
      </c>
      <c r="BB23" s="48"/>
      <c r="BC23" s="48"/>
      <c r="BD23" s="48"/>
      <c r="BE23" s="48"/>
      <c r="BF23" s="48" t="s">
        <v>391</v>
      </c>
      <c r="BG23" s="48" t="s">
        <v>391</v>
      </c>
      <c r="BH23" s="121" t="s">
        <v>1535</v>
      </c>
      <c r="BI23" s="121" t="s">
        <v>1535</v>
      </c>
      <c r="BJ23" s="121" t="s">
        <v>1583</v>
      </c>
      <c r="BK23" s="121" t="s">
        <v>1583</v>
      </c>
      <c r="BL23" s="121">
        <v>0</v>
      </c>
      <c r="BM23" s="124">
        <v>0</v>
      </c>
      <c r="BN23" s="121">
        <v>0</v>
      </c>
      <c r="BO23" s="124">
        <v>0</v>
      </c>
      <c r="BP23" s="121">
        <v>0</v>
      </c>
      <c r="BQ23" s="124">
        <v>0</v>
      </c>
      <c r="BR23" s="121">
        <v>10</v>
      </c>
      <c r="BS23" s="124">
        <v>100</v>
      </c>
      <c r="BT23" s="121">
        <v>10</v>
      </c>
      <c r="BU23" s="2"/>
      <c r="BV23" s="3"/>
      <c r="BW23" s="3"/>
      <c r="BX23" s="3"/>
      <c r="BY23" s="3"/>
    </row>
    <row r="24" spans="1:77" ht="41.45" customHeight="1">
      <c r="A24" s="64" t="s">
        <v>221</v>
      </c>
      <c r="C24" s="65"/>
      <c r="D24" s="65" t="s">
        <v>64</v>
      </c>
      <c r="E24" s="66">
        <v>242.8251841929002</v>
      </c>
      <c r="F24" s="68">
        <v>99.22452093524211</v>
      </c>
      <c r="G24" s="100" t="s">
        <v>471</v>
      </c>
      <c r="H24" s="65"/>
      <c r="I24" s="69" t="s">
        <v>221</v>
      </c>
      <c r="J24" s="70"/>
      <c r="K24" s="70"/>
      <c r="L24" s="69" t="s">
        <v>1199</v>
      </c>
      <c r="M24" s="73">
        <v>259.4413229816452</v>
      </c>
      <c r="N24" s="74">
        <v>9768.970703125</v>
      </c>
      <c r="O24" s="74">
        <v>7748.12109375</v>
      </c>
      <c r="P24" s="75"/>
      <c r="Q24" s="76"/>
      <c r="R24" s="76"/>
      <c r="S24" s="86"/>
      <c r="T24" s="48">
        <v>1</v>
      </c>
      <c r="U24" s="48">
        <v>3</v>
      </c>
      <c r="V24" s="49">
        <v>1.333333</v>
      </c>
      <c r="W24" s="49">
        <v>0.007937</v>
      </c>
      <c r="X24" s="49">
        <v>0.006913</v>
      </c>
      <c r="Y24" s="49">
        <v>0.601093</v>
      </c>
      <c r="Z24" s="49">
        <v>0.5</v>
      </c>
      <c r="AA24" s="49">
        <v>0.3333333333333333</v>
      </c>
      <c r="AB24" s="71">
        <v>24</v>
      </c>
      <c r="AC24" s="71"/>
      <c r="AD24" s="72"/>
      <c r="AE24" s="78" t="s">
        <v>886</v>
      </c>
      <c r="AF24" s="78">
        <v>356</v>
      </c>
      <c r="AG24" s="78">
        <v>581</v>
      </c>
      <c r="AH24" s="78">
        <v>4693</v>
      </c>
      <c r="AI24" s="78">
        <v>298</v>
      </c>
      <c r="AJ24" s="78"/>
      <c r="AK24" s="78" t="s">
        <v>939</v>
      </c>
      <c r="AL24" s="78" t="s">
        <v>983</v>
      </c>
      <c r="AM24" s="78"/>
      <c r="AN24" s="78"/>
      <c r="AO24" s="80">
        <v>39745.29487268518</v>
      </c>
      <c r="AP24" s="78"/>
      <c r="AQ24" s="78" t="b">
        <v>0</v>
      </c>
      <c r="AR24" s="78" t="b">
        <v>0</v>
      </c>
      <c r="AS24" s="78" t="b">
        <v>1</v>
      </c>
      <c r="AT24" s="78" t="s">
        <v>803</v>
      </c>
      <c r="AU24" s="78">
        <v>73</v>
      </c>
      <c r="AV24" s="83" t="s">
        <v>1085</v>
      </c>
      <c r="AW24" s="78" t="b">
        <v>0</v>
      </c>
      <c r="AX24" s="78" t="s">
        <v>1123</v>
      </c>
      <c r="AY24" s="83" t="s">
        <v>1145</v>
      </c>
      <c r="AZ24" s="78" t="s">
        <v>66</v>
      </c>
      <c r="BA24" s="78" t="str">
        <f>REPLACE(INDEX(GroupVertices[Group],MATCH(Vertices[[#This Row],[Vertex]],GroupVertices[Vertex],0)),1,1,"")</f>
        <v>5</v>
      </c>
      <c r="BB24" s="48"/>
      <c r="BC24" s="48"/>
      <c r="BD24" s="48"/>
      <c r="BE24" s="48"/>
      <c r="BF24" s="48" t="s">
        <v>1356</v>
      </c>
      <c r="BG24" s="48" t="s">
        <v>1503</v>
      </c>
      <c r="BH24" s="121" t="s">
        <v>1536</v>
      </c>
      <c r="BI24" s="121" t="s">
        <v>1560</v>
      </c>
      <c r="BJ24" s="121" t="s">
        <v>1584</v>
      </c>
      <c r="BK24" s="121" t="s">
        <v>1584</v>
      </c>
      <c r="BL24" s="121">
        <v>2</v>
      </c>
      <c r="BM24" s="124">
        <v>5</v>
      </c>
      <c r="BN24" s="121">
        <v>0</v>
      </c>
      <c r="BO24" s="124">
        <v>0</v>
      </c>
      <c r="BP24" s="121">
        <v>0</v>
      </c>
      <c r="BQ24" s="124">
        <v>0</v>
      </c>
      <c r="BR24" s="121">
        <v>38</v>
      </c>
      <c r="BS24" s="124">
        <v>95</v>
      </c>
      <c r="BT24" s="121">
        <v>40</v>
      </c>
      <c r="BU24" s="2"/>
      <c r="BV24" s="3"/>
      <c r="BW24" s="3"/>
      <c r="BX24" s="3"/>
      <c r="BY24" s="3"/>
    </row>
    <row r="25" spans="1:77" ht="41.45" customHeight="1">
      <c r="A25" s="64" t="s">
        <v>246</v>
      </c>
      <c r="C25" s="65"/>
      <c r="D25" s="65" t="s">
        <v>64</v>
      </c>
      <c r="E25" s="66">
        <v>278.7474882786336</v>
      </c>
      <c r="F25" s="68">
        <v>98.8798635731275</v>
      </c>
      <c r="G25" s="100" t="s">
        <v>474</v>
      </c>
      <c r="H25" s="65"/>
      <c r="I25" s="69" t="s">
        <v>246</v>
      </c>
      <c r="J25" s="70"/>
      <c r="K25" s="70"/>
      <c r="L25" s="69" t="s">
        <v>1200</v>
      </c>
      <c r="M25" s="73">
        <v>374.3041331957097</v>
      </c>
      <c r="N25" s="74">
        <v>9077.0234375</v>
      </c>
      <c r="O25" s="74">
        <v>8162.19482421875</v>
      </c>
      <c r="P25" s="75"/>
      <c r="Q25" s="76"/>
      <c r="R25" s="76"/>
      <c r="S25" s="86"/>
      <c r="T25" s="48">
        <v>7</v>
      </c>
      <c r="U25" s="48">
        <v>1</v>
      </c>
      <c r="V25" s="49">
        <v>33</v>
      </c>
      <c r="W25" s="49">
        <v>0.011111</v>
      </c>
      <c r="X25" s="49">
        <v>0.026673</v>
      </c>
      <c r="Y25" s="49">
        <v>1.17341</v>
      </c>
      <c r="Z25" s="49">
        <v>0.40476190476190477</v>
      </c>
      <c r="AA25" s="49">
        <v>0.14285714285714285</v>
      </c>
      <c r="AB25" s="71">
        <v>25</v>
      </c>
      <c r="AC25" s="71"/>
      <c r="AD25" s="72"/>
      <c r="AE25" s="78" t="s">
        <v>887</v>
      </c>
      <c r="AF25" s="78">
        <v>296</v>
      </c>
      <c r="AG25" s="78">
        <v>837</v>
      </c>
      <c r="AH25" s="78">
        <v>5059</v>
      </c>
      <c r="AI25" s="78">
        <v>813</v>
      </c>
      <c r="AJ25" s="78"/>
      <c r="AK25" s="78" t="s">
        <v>940</v>
      </c>
      <c r="AL25" s="78" t="s">
        <v>984</v>
      </c>
      <c r="AM25" s="83" t="s">
        <v>1019</v>
      </c>
      <c r="AN25" s="78"/>
      <c r="AO25" s="80">
        <v>40648.67512731482</v>
      </c>
      <c r="AP25" s="78"/>
      <c r="AQ25" s="78" t="b">
        <v>0</v>
      </c>
      <c r="AR25" s="78" t="b">
        <v>0</v>
      </c>
      <c r="AS25" s="78" t="b">
        <v>0</v>
      </c>
      <c r="AT25" s="78" t="s">
        <v>803</v>
      </c>
      <c r="AU25" s="78">
        <v>55</v>
      </c>
      <c r="AV25" s="83" t="s">
        <v>1085</v>
      </c>
      <c r="AW25" s="78" t="b">
        <v>0</v>
      </c>
      <c r="AX25" s="78" t="s">
        <v>1123</v>
      </c>
      <c r="AY25" s="83" t="s">
        <v>1146</v>
      </c>
      <c r="AZ25" s="78" t="s">
        <v>66</v>
      </c>
      <c r="BA25" s="78" t="str">
        <f>REPLACE(INDEX(GroupVertices[Group],MATCH(Vertices[[#This Row],[Vertex]],GroupVertices[Vertex],0)),1,1,"")</f>
        <v>5</v>
      </c>
      <c r="BB25" s="48"/>
      <c r="BC25" s="48"/>
      <c r="BD25" s="48"/>
      <c r="BE25" s="48"/>
      <c r="BF25" s="48" t="s">
        <v>1503</v>
      </c>
      <c r="BG25" s="48" t="s">
        <v>1503</v>
      </c>
      <c r="BH25" s="121" t="s">
        <v>1537</v>
      </c>
      <c r="BI25" s="121" t="s">
        <v>1537</v>
      </c>
      <c r="BJ25" s="121" t="s">
        <v>1585</v>
      </c>
      <c r="BK25" s="121" t="s">
        <v>1585</v>
      </c>
      <c r="BL25" s="121">
        <v>1</v>
      </c>
      <c r="BM25" s="124">
        <v>3.8461538461538463</v>
      </c>
      <c r="BN25" s="121">
        <v>0</v>
      </c>
      <c r="BO25" s="124">
        <v>0</v>
      </c>
      <c r="BP25" s="121">
        <v>0</v>
      </c>
      <c r="BQ25" s="124">
        <v>0</v>
      </c>
      <c r="BR25" s="121">
        <v>25</v>
      </c>
      <c r="BS25" s="124">
        <v>96.15384615384616</v>
      </c>
      <c r="BT25" s="121">
        <v>26</v>
      </c>
      <c r="BU25" s="2"/>
      <c r="BV25" s="3"/>
      <c r="BW25" s="3"/>
      <c r="BX25" s="3"/>
      <c r="BY25" s="3"/>
    </row>
    <row r="26" spans="1:77" ht="41.45" customHeight="1">
      <c r="A26" s="64" t="s">
        <v>247</v>
      </c>
      <c r="C26" s="65"/>
      <c r="D26" s="65" t="s">
        <v>64</v>
      </c>
      <c r="E26" s="66">
        <v>162.42096450100468</v>
      </c>
      <c r="F26" s="68">
        <v>99.99596104653772</v>
      </c>
      <c r="G26" s="100" t="s">
        <v>475</v>
      </c>
      <c r="H26" s="65"/>
      <c r="I26" s="69" t="s">
        <v>247</v>
      </c>
      <c r="J26" s="70"/>
      <c r="K26" s="70"/>
      <c r="L26" s="69" t="s">
        <v>1201</v>
      </c>
      <c r="M26" s="73">
        <v>2.3460485571960685</v>
      </c>
      <c r="N26" s="74">
        <v>9644.84765625</v>
      </c>
      <c r="O26" s="74">
        <v>9626.154296875</v>
      </c>
      <c r="P26" s="75"/>
      <c r="Q26" s="76"/>
      <c r="R26" s="76"/>
      <c r="S26" s="86"/>
      <c r="T26" s="48">
        <v>3</v>
      </c>
      <c r="U26" s="48">
        <v>1</v>
      </c>
      <c r="V26" s="49">
        <v>17.911111</v>
      </c>
      <c r="W26" s="49">
        <v>0.010417</v>
      </c>
      <c r="X26" s="49">
        <v>0.016777</v>
      </c>
      <c r="Y26" s="49">
        <v>0.72616</v>
      </c>
      <c r="Z26" s="49">
        <v>0.4166666666666667</v>
      </c>
      <c r="AA26" s="49">
        <v>0</v>
      </c>
      <c r="AB26" s="71">
        <v>26</v>
      </c>
      <c r="AC26" s="71"/>
      <c r="AD26" s="72"/>
      <c r="AE26" s="78" t="s">
        <v>888</v>
      </c>
      <c r="AF26" s="78">
        <v>35</v>
      </c>
      <c r="AG26" s="78">
        <v>8</v>
      </c>
      <c r="AH26" s="78">
        <v>1232</v>
      </c>
      <c r="AI26" s="78">
        <v>505</v>
      </c>
      <c r="AJ26" s="78"/>
      <c r="AK26" s="78"/>
      <c r="AL26" s="78"/>
      <c r="AM26" s="78"/>
      <c r="AN26" s="78"/>
      <c r="AO26" s="80">
        <v>40962.27375</v>
      </c>
      <c r="AP26" s="78"/>
      <c r="AQ26" s="78" t="b">
        <v>1</v>
      </c>
      <c r="AR26" s="78" t="b">
        <v>0</v>
      </c>
      <c r="AS26" s="78" t="b">
        <v>1</v>
      </c>
      <c r="AT26" s="78" t="s">
        <v>803</v>
      </c>
      <c r="AU26" s="78">
        <v>2</v>
      </c>
      <c r="AV26" s="83" t="s">
        <v>1082</v>
      </c>
      <c r="AW26" s="78" t="b">
        <v>0</v>
      </c>
      <c r="AX26" s="78" t="s">
        <v>1123</v>
      </c>
      <c r="AY26" s="83" t="s">
        <v>1147</v>
      </c>
      <c r="AZ26" s="78" t="s">
        <v>66</v>
      </c>
      <c r="BA26" s="78" t="str">
        <f>REPLACE(INDEX(GroupVertices[Group],MATCH(Vertices[[#This Row],[Vertex]],GroupVertices[Vertex],0)),1,1,"")</f>
        <v>5</v>
      </c>
      <c r="BB26" s="48"/>
      <c r="BC26" s="48"/>
      <c r="BD26" s="48"/>
      <c r="BE26" s="48"/>
      <c r="BF26" s="48" t="s">
        <v>391</v>
      </c>
      <c r="BG26" s="48" t="s">
        <v>391</v>
      </c>
      <c r="BH26" s="121" t="s">
        <v>1538</v>
      </c>
      <c r="BI26" s="121" t="s">
        <v>1538</v>
      </c>
      <c r="BJ26" s="121" t="s">
        <v>1586</v>
      </c>
      <c r="BK26" s="121" t="s">
        <v>1586</v>
      </c>
      <c r="BL26" s="121">
        <v>1</v>
      </c>
      <c r="BM26" s="124">
        <v>8.333333333333334</v>
      </c>
      <c r="BN26" s="121">
        <v>0</v>
      </c>
      <c r="BO26" s="124">
        <v>0</v>
      </c>
      <c r="BP26" s="121">
        <v>0</v>
      </c>
      <c r="BQ26" s="124">
        <v>0</v>
      </c>
      <c r="BR26" s="121">
        <v>11</v>
      </c>
      <c r="BS26" s="124">
        <v>91.66666666666667</v>
      </c>
      <c r="BT26" s="121">
        <v>12</v>
      </c>
      <c r="BU26" s="2"/>
      <c r="BV26" s="3"/>
      <c r="BW26" s="3"/>
      <c r="BX26" s="3"/>
      <c r="BY26" s="3"/>
    </row>
    <row r="27" spans="1:77" ht="41.45" customHeight="1">
      <c r="A27" s="64" t="s">
        <v>222</v>
      </c>
      <c r="C27" s="65"/>
      <c r="D27" s="65" t="s">
        <v>64</v>
      </c>
      <c r="E27" s="66">
        <v>293.060281312793</v>
      </c>
      <c r="F27" s="68">
        <v>98.74253915540996</v>
      </c>
      <c r="G27" s="100" t="s">
        <v>1096</v>
      </c>
      <c r="H27" s="65"/>
      <c r="I27" s="69" t="s">
        <v>222</v>
      </c>
      <c r="J27" s="70"/>
      <c r="K27" s="70"/>
      <c r="L27" s="69" t="s">
        <v>1202</v>
      </c>
      <c r="M27" s="73">
        <v>420.06978414037604</v>
      </c>
      <c r="N27" s="74">
        <v>5817.70068359375</v>
      </c>
      <c r="O27" s="74">
        <v>8460.4951171875</v>
      </c>
      <c r="P27" s="75"/>
      <c r="Q27" s="76"/>
      <c r="R27" s="76"/>
      <c r="S27" s="86"/>
      <c r="T27" s="48">
        <v>0</v>
      </c>
      <c r="U27" s="48">
        <v>3</v>
      </c>
      <c r="V27" s="49">
        <v>0.75</v>
      </c>
      <c r="W27" s="49">
        <v>0.009174</v>
      </c>
      <c r="X27" s="49">
        <v>0.011312</v>
      </c>
      <c r="Y27" s="49">
        <v>0.578287</v>
      </c>
      <c r="Z27" s="49">
        <v>0.3333333333333333</v>
      </c>
      <c r="AA27" s="49">
        <v>0</v>
      </c>
      <c r="AB27" s="71">
        <v>27</v>
      </c>
      <c r="AC27" s="71"/>
      <c r="AD27" s="72"/>
      <c r="AE27" s="78" t="s">
        <v>889</v>
      </c>
      <c r="AF27" s="78">
        <v>338</v>
      </c>
      <c r="AG27" s="78">
        <v>939</v>
      </c>
      <c r="AH27" s="78">
        <v>29400</v>
      </c>
      <c r="AI27" s="78">
        <v>677</v>
      </c>
      <c r="AJ27" s="78"/>
      <c r="AK27" s="78" t="s">
        <v>941</v>
      </c>
      <c r="AL27" s="78" t="s">
        <v>985</v>
      </c>
      <c r="AM27" s="83" t="s">
        <v>1020</v>
      </c>
      <c r="AN27" s="78"/>
      <c r="AO27" s="80">
        <v>42448.05899305556</v>
      </c>
      <c r="AP27" s="83" t="s">
        <v>1060</v>
      </c>
      <c r="AQ27" s="78" t="b">
        <v>0</v>
      </c>
      <c r="AR27" s="78" t="b">
        <v>0</v>
      </c>
      <c r="AS27" s="78" t="b">
        <v>0</v>
      </c>
      <c r="AT27" s="78" t="s">
        <v>803</v>
      </c>
      <c r="AU27" s="78">
        <v>44</v>
      </c>
      <c r="AV27" s="83" t="s">
        <v>1082</v>
      </c>
      <c r="AW27" s="78" t="b">
        <v>0</v>
      </c>
      <c r="AX27" s="78" t="s">
        <v>1123</v>
      </c>
      <c r="AY27" s="83" t="s">
        <v>1148</v>
      </c>
      <c r="AZ27" s="78" t="s">
        <v>66</v>
      </c>
      <c r="BA27" s="78" t="str">
        <f>REPLACE(INDEX(GroupVertices[Group],MATCH(Vertices[[#This Row],[Vertex]],GroupVertices[Vertex],0)),1,1,"")</f>
        <v>3</v>
      </c>
      <c r="BB27" s="48"/>
      <c r="BC27" s="48"/>
      <c r="BD27" s="48"/>
      <c r="BE27" s="48"/>
      <c r="BF27" s="48" t="s">
        <v>399</v>
      </c>
      <c r="BG27" s="48" t="s">
        <v>399</v>
      </c>
      <c r="BH27" s="121" t="s">
        <v>1539</v>
      </c>
      <c r="BI27" s="121" t="s">
        <v>1539</v>
      </c>
      <c r="BJ27" s="121" t="s">
        <v>1587</v>
      </c>
      <c r="BK27" s="121" t="s">
        <v>1587</v>
      </c>
      <c r="BL27" s="121">
        <v>0</v>
      </c>
      <c r="BM27" s="124">
        <v>0</v>
      </c>
      <c r="BN27" s="121">
        <v>0</v>
      </c>
      <c r="BO27" s="124">
        <v>0</v>
      </c>
      <c r="BP27" s="121">
        <v>0</v>
      </c>
      <c r="BQ27" s="124">
        <v>0</v>
      </c>
      <c r="BR27" s="121">
        <v>10</v>
      </c>
      <c r="BS27" s="124">
        <v>100</v>
      </c>
      <c r="BT27" s="121">
        <v>10</v>
      </c>
      <c r="BU27" s="2"/>
      <c r="BV27" s="3"/>
      <c r="BW27" s="3"/>
      <c r="BX27" s="3"/>
      <c r="BY27" s="3"/>
    </row>
    <row r="28" spans="1:77" ht="41.45" customHeight="1">
      <c r="A28" s="64" t="s">
        <v>252</v>
      </c>
      <c r="C28" s="65"/>
      <c r="D28" s="65" t="s">
        <v>64</v>
      </c>
      <c r="E28" s="66">
        <v>222.89953114534495</v>
      </c>
      <c r="F28" s="68">
        <v>99.41569806579007</v>
      </c>
      <c r="G28" s="100" t="s">
        <v>1097</v>
      </c>
      <c r="H28" s="65"/>
      <c r="I28" s="69" t="s">
        <v>252</v>
      </c>
      <c r="J28" s="70"/>
      <c r="K28" s="70"/>
      <c r="L28" s="69" t="s">
        <v>1203</v>
      </c>
      <c r="M28" s="73">
        <v>195.72835794103128</v>
      </c>
      <c r="N28" s="74">
        <v>6044.86865234375</v>
      </c>
      <c r="O28" s="74">
        <v>7558.74072265625</v>
      </c>
      <c r="P28" s="75"/>
      <c r="Q28" s="76"/>
      <c r="R28" s="76"/>
      <c r="S28" s="86"/>
      <c r="T28" s="48">
        <v>5</v>
      </c>
      <c r="U28" s="48">
        <v>3</v>
      </c>
      <c r="V28" s="49">
        <v>31.72619</v>
      </c>
      <c r="W28" s="49">
        <v>0.011364</v>
      </c>
      <c r="X28" s="49">
        <v>0.027433</v>
      </c>
      <c r="Y28" s="49">
        <v>1.188737</v>
      </c>
      <c r="Z28" s="49">
        <v>0.30952380952380953</v>
      </c>
      <c r="AA28" s="49">
        <v>0.14285714285714285</v>
      </c>
      <c r="AB28" s="71">
        <v>28</v>
      </c>
      <c r="AC28" s="71"/>
      <c r="AD28" s="72"/>
      <c r="AE28" s="78" t="s">
        <v>890</v>
      </c>
      <c r="AF28" s="78">
        <v>268</v>
      </c>
      <c r="AG28" s="78">
        <v>439</v>
      </c>
      <c r="AH28" s="78">
        <v>683</v>
      </c>
      <c r="AI28" s="78">
        <v>1092</v>
      </c>
      <c r="AJ28" s="78"/>
      <c r="AK28" s="78" t="s">
        <v>942</v>
      </c>
      <c r="AL28" s="78" t="s">
        <v>986</v>
      </c>
      <c r="AM28" s="78"/>
      <c r="AN28" s="78"/>
      <c r="AO28" s="80">
        <v>42370.339375</v>
      </c>
      <c r="AP28" s="78"/>
      <c r="AQ28" s="78" t="b">
        <v>0</v>
      </c>
      <c r="AR28" s="78" t="b">
        <v>0</v>
      </c>
      <c r="AS28" s="78" t="b">
        <v>1</v>
      </c>
      <c r="AT28" s="78" t="s">
        <v>803</v>
      </c>
      <c r="AU28" s="78">
        <v>43</v>
      </c>
      <c r="AV28" s="83" t="s">
        <v>1086</v>
      </c>
      <c r="AW28" s="78" t="b">
        <v>0</v>
      </c>
      <c r="AX28" s="78" t="s">
        <v>1123</v>
      </c>
      <c r="AY28" s="83" t="s">
        <v>1149</v>
      </c>
      <c r="AZ28" s="78" t="s">
        <v>66</v>
      </c>
      <c r="BA28" s="78" t="str">
        <f>REPLACE(INDEX(GroupVertices[Group],MATCH(Vertices[[#This Row],[Vertex]],GroupVertices[Vertex],0)),1,1,"")</f>
        <v>3</v>
      </c>
      <c r="BB28" s="48"/>
      <c r="BC28" s="48"/>
      <c r="BD28" s="48"/>
      <c r="BE28" s="48"/>
      <c r="BF28" s="48" t="s">
        <v>1506</v>
      </c>
      <c r="BG28" s="48" t="s">
        <v>399</v>
      </c>
      <c r="BH28" s="121" t="s">
        <v>1540</v>
      </c>
      <c r="BI28" s="121" t="s">
        <v>1561</v>
      </c>
      <c r="BJ28" s="121" t="s">
        <v>1588</v>
      </c>
      <c r="BK28" s="121" t="s">
        <v>1588</v>
      </c>
      <c r="BL28" s="121">
        <v>0</v>
      </c>
      <c r="BM28" s="124">
        <v>0</v>
      </c>
      <c r="BN28" s="121">
        <v>0</v>
      </c>
      <c r="BO28" s="124">
        <v>0</v>
      </c>
      <c r="BP28" s="121">
        <v>0</v>
      </c>
      <c r="BQ28" s="124">
        <v>0</v>
      </c>
      <c r="BR28" s="121">
        <v>23</v>
      </c>
      <c r="BS28" s="124">
        <v>100</v>
      </c>
      <c r="BT28" s="121">
        <v>23</v>
      </c>
      <c r="BU28" s="2"/>
      <c r="BV28" s="3"/>
      <c r="BW28" s="3"/>
      <c r="BX28" s="3"/>
      <c r="BY28" s="3"/>
    </row>
    <row r="29" spans="1:77" ht="41.45" customHeight="1">
      <c r="A29" s="64" t="s">
        <v>223</v>
      </c>
      <c r="C29" s="65"/>
      <c r="D29" s="65" t="s">
        <v>64</v>
      </c>
      <c r="E29" s="66">
        <v>176.7337575351641</v>
      </c>
      <c r="F29" s="68">
        <v>99.85863662882018</v>
      </c>
      <c r="G29" s="100" t="s">
        <v>1098</v>
      </c>
      <c r="H29" s="65"/>
      <c r="I29" s="69" t="s">
        <v>223</v>
      </c>
      <c r="J29" s="70"/>
      <c r="K29" s="70"/>
      <c r="L29" s="69" t="s">
        <v>1204</v>
      </c>
      <c r="M29" s="73">
        <v>48.111699501862404</v>
      </c>
      <c r="N29" s="74">
        <v>647.2711791992188</v>
      </c>
      <c r="O29" s="74">
        <v>3881.964599609375</v>
      </c>
      <c r="P29" s="75"/>
      <c r="Q29" s="76"/>
      <c r="R29" s="76"/>
      <c r="S29" s="86"/>
      <c r="T29" s="48">
        <v>1</v>
      </c>
      <c r="U29" s="48">
        <v>1</v>
      </c>
      <c r="V29" s="49">
        <v>0</v>
      </c>
      <c r="W29" s="49">
        <v>0</v>
      </c>
      <c r="X29" s="49">
        <v>0</v>
      </c>
      <c r="Y29" s="49">
        <v>0.99999</v>
      </c>
      <c r="Z29" s="49">
        <v>0</v>
      </c>
      <c r="AA29" s="49" t="s">
        <v>1793</v>
      </c>
      <c r="AB29" s="71">
        <v>29</v>
      </c>
      <c r="AC29" s="71"/>
      <c r="AD29" s="72"/>
      <c r="AE29" s="78" t="s">
        <v>891</v>
      </c>
      <c r="AF29" s="78">
        <v>460</v>
      </c>
      <c r="AG29" s="78">
        <v>110</v>
      </c>
      <c r="AH29" s="78">
        <v>1659</v>
      </c>
      <c r="AI29" s="78">
        <v>109</v>
      </c>
      <c r="AJ29" s="78"/>
      <c r="AK29" s="78"/>
      <c r="AL29" s="78" t="s">
        <v>987</v>
      </c>
      <c r="AM29" s="78"/>
      <c r="AN29" s="78"/>
      <c r="AO29" s="80">
        <v>42696.42219907408</v>
      </c>
      <c r="AP29" s="83" t="s">
        <v>1061</v>
      </c>
      <c r="AQ29" s="78" t="b">
        <v>1</v>
      </c>
      <c r="AR29" s="78" t="b">
        <v>0</v>
      </c>
      <c r="AS29" s="78" t="b">
        <v>0</v>
      </c>
      <c r="AT29" s="78" t="s">
        <v>803</v>
      </c>
      <c r="AU29" s="78">
        <v>4</v>
      </c>
      <c r="AV29" s="78"/>
      <c r="AW29" s="78" t="b">
        <v>0</v>
      </c>
      <c r="AX29" s="78" t="s">
        <v>1123</v>
      </c>
      <c r="AY29" s="83" t="s">
        <v>1150</v>
      </c>
      <c r="AZ29" s="78" t="s">
        <v>66</v>
      </c>
      <c r="BA29" s="78" t="str">
        <f>REPLACE(INDEX(GroupVertices[Group],MATCH(Vertices[[#This Row],[Vertex]],GroupVertices[Vertex],0)),1,1,"")</f>
        <v>4</v>
      </c>
      <c r="BB29" s="48"/>
      <c r="BC29" s="48"/>
      <c r="BD29" s="48"/>
      <c r="BE29" s="48"/>
      <c r="BF29" s="48" t="s">
        <v>400</v>
      </c>
      <c r="BG29" s="48" t="s">
        <v>400</v>
      </c>
      <c r="BH29" s="121" t="s">
        <v>1541</v>
      </c>
      <c r="BI29" s="121" t="s">
        <v>1541</v>
      </c>
      <c r="BJ29" s="121" t="s">
        <v>1589</v>
      </c>
      <c r="BK29" s="121" t="s">
        <v>1589</v>
      </c>
      <c r="BL29" s="121">
        <v>1</v>
      </c>
      <c r="BM29" s="124">
        <v>6.25</v>
      </c>
      <c r="BN29" s="121">
        <v>0</v>
      </c>
      <c r="BO29" s="124">
        <v>0</v>
      </c>
      <c r="BP29" s="121">
        <v>0</v>
      </c>
      <c r="BQ29" s="124">
        <v>0</v>
      </c>
      <c r="BR29" s="121">
        <v>15</v>
      </c>
      <c r="BS29" s="124">
        <v>93.75</v>
      </c>
      <c r="BT29" s="121">
        <v>16</v>
      </c>
      <c r="BU29" s="2"/>
      <c r="BV29" s="3"/>
      <c r="BW29" s="3"/>
      <c r="BX29" s="3"/>
      <c r="BY29" s="3"/>
    </row>
    <row r="30" spans="1:77" ht="41.45" customHeight="1">
      <c r="A30" s="64" t="s">
        <v>224</v>
      </c>
      <c r="C30" s="65"/>
      <c r="D30" s="65" t="s">
        <v>64</v>
      </c>
      <c r="E30" s="66">
        <v>169.5773610180844</v>
      </c>
      <c r="F30" s="68">
        <v>99.92729883767895</v>
      </c>
      <c r="G30" s="100" t="s">
        <v>1099</v>
      </c>
      <c r="H30" s="65"/>
      <c r="I30" s="69" t="s">
        <v>224</v>
      </c>
      <c r="J30" s="70"/>
      <c r="K30" s="70"/>
      <c r="L30" s="69" t="s">
        <v>1205</v>
      </c>
      <c r="M30" s="73">
        <v>25.228874029529237</v>
      </c>
      <c r="N30" s="74">
        <v>6924.359375</v>
      </c>
      <c r="O30" s="74">
        <v>1075.396484375</v>
      </c>
      <c r="P30" s="75"/>
      <c r="Q30" s="76"/>
      <c r="R30" s="76"/>
      <c r="S30" s="86"/>
      <c r="T30" s="48">
        <v>0</v>
      </c>
      <c r="U30" s="48">
        <v>1</v>
      </c>
      <c r="V30" s="49">
        <v>0</v>
      </c>
      <c r="W30" s="49">
        <v>0.00813</v>
      </c>
      <c r="X30" s="49">
        <v>0.004325</v>
      </c>
      <c r="Y30" s="49">
        <v>0.309993</v>
      </c>
      <c r="Z30" s="49">
        <v>0</v>
      </c>
      <c r="AA30" s="49">
        <v>0</v>
      </c>
      <c r="AB30" s="71">
        <v>30</v>
      </c>
      <c r="AC30" s="71"/>
      <c r="AD30" s="72"/>
      <c r="AE30" s="78" t="s">
        <v>892</v>
      </c>
      <c r="AF30" s="78">
        <v>400</v>
      </c>
      <c r="AG30" s="78">
        <v>59</v>
      </c>
      <c r="AH30" s="78">
        <v>1132</v>
      </c>
      <c r="AI30" s="78">
        <v>761</v>
      </c>
      <c r="AJ30" s="78"/>
      <c r="AK30" s="78" t="s">
        <v>943</v>
      </c>
      <c r="AL30" s="78"/>
      <c r="AM30" s="83" t="s">
        <v>1021</v>
      </c>
      <c r="AN30" s="78"/>
      <c r="AO30" s="80">
        <v>43095.761782407404</v>
      </c>
      <c r="AP30" s="78"/>
      <c r="AQ30" s="78" t="b">
        <v>0</v>
      </c>
      <c r="AR30" s="78" t="b">
        <v>0</v>
      </c>
      <c r="AS30" s="78" t="b">
        <v>0</v>
      </c>
      <c r="AT30" s="78" t="s">
        <v>803</v>
      </c>
      <c r="AU30" s="78">
        <v>2</v>
      </c>
      <c r="AV30" s="83" t="s">
        <v>1082</v>
      </c>
      <c r="AW30" s="78" t="b">
        <v>0</v>
      </c>
      <c r="AX30" s="78" t="s">
        <v>1123</v>
      </c>
      <c r="AY30" s="83" t="s">
        <v>1151</v>
      </c>
      <c r="AZ30" s="78" t="s">
        <v>66</v>
      </c>
      <c r="BA30" s="78" t="str">
        <f>REPLACE(INDEX(GroupVertices[Group],MATCH(Vertices[[#This Row],[Vertex]],GroupVertices[Vertex],0)),1,1,"")</f>
        <v>2</v>
      </c>
      <c r="BB30" s="48"/>
      <c r="BC30" s="48"/>
      <c r="BD30" s="48"/>
      <c r="BE30" s="48"/>
      <c r="BF30" s="48" t="s">
        <v>401</v>
      </c>
      <c r="BG30" s="48" t="s">
        <v>401</v>
      </c>
      <c r="BH30" s="121" t="s">
        <v>1542</v>
      </c>
      <c r="BI30" s="121" t="s">
        <v>1542</v>
      </c>
      <c r="BJ30" s="121" t="s">
        <v>1590</v>
      </c>
      <c r="BK30" s="121" t="s">
        <v>1590</v>
      </c>
      <c r="BL30" s="121">
        <v>2</v>
      </c>
      <c r="BM30" s="124">
        <v>15.384615384615385</v>
      </c>
      <c r="BN30" s="121">
        <v>0</v>
      </c>
      <c r="BO30" s="124">
        <v>0</v>
      </c>
      <c r="BP30" s="121">
        <v>0</v>
      </c>
      <c r="BQ30" s="124">
        <v>0</v>
      </c>
      <c r="BR30" s="121">
        <v>11</v>
      </c>
      <c r="BS30" s="124">
        <v>84.61538461538461</v>
      </c>
      <c r="BT30" s="121">
        <v>13</v>
      </c>
      <c r="BU30" s="2"/>
      <c r="BV30" s="3"/>
      <c r="BW30" s="3"/>
      <c r="BX30" s="3"/>
      <c r="BY30" s="3"/>
    </row>
    <row r="31" spans="1:77" ht="41.45" customHeight="1">
      <c r="A31" s="64" t="s">
        <v>242</v>
      </c>
      <c r="C31" s="65"/>
      <c r="D31" s="65" t="s">
        <v>64</v>
      </c>
      <c r="E31" s="66">
        <v>812.8111185532485</v>
      </c>
      <c r="F31" s="68">
        <v>93.7557779473141</v>
      </c>
      <c r="G31" s="100" t="s">
        <v>482</v>
      </c>
      <c r="H31" s="65"/>
      <c r="I31" s="69" t="s">
        <v>242</v>
      </c>
      <c r="J31" s="70"/>
      <c r="K31" s="70"/>
      <c r="L31" s="69" t="s">
        <v>1206</v>
      </c>
      <c r="M31" s="73">
        <v>2081.991069425122</v>
      </c>
      <c r="N31" s="74">
        <v>5907.07861328125</v>
      </c>
      <c r="O31" s="74">
        <v>2385.10595703125</v>
      </c>
      <c r="P31" s="75"/>
      <c r="Q31" s="76"/>
      <c r="R31" s="76"/>
      <c r="S31" s="86"/>
      <c r="T31" s="48">
        <v>8</v>
      </c>
      <c r="U31" s="48">
        <v>7</v>
      </c>
      <c r="V31" s="49">
        <v>282.985714</v>
      </c>
      <c r="W31" s="49">
        <v>0.012346</v>
      </c>
      <c r="X31" s="49">
        <v>0.043641</v>
      </c>
      <c r="Y31" s="49">
        <v>2.635184</v>
      </c>
      <c r="Z31" s="49">
        <v>0.11538461538461539</v>
      </c>
      <c r="AA31" s="49">
        <v>0</v>
      </c>
      <c r="AB31" s="71">
        <v>31</v>
      </c>
      <c r="AC31" s="71"/>
      <c r="AD31" s="72"/>
      <c r="AE31" s="78" t="s">
        <v>893</v>
      </c>
      <c r="AF31" s="78">
        <v>1815</v>
      </c>
      <c r="AG31" s="78">
        <v>4643</v>
      </c>
      <c r="AH31" s="78">
        <v>14079</v>
      </c>
      <c r="AI31" s="78">
        <v>4617</v>
      </c>
      <c r="AJ31" s="78"/>
      <c r="AK31" s="78" t="s">
        <v>944</v>
      </c>
      <c r="AL31" s="78" t="s">
        <v>988</v>
      </c>
      <c r="AM31" s="83" t="s">
        <v>1022</v>
      </c>
      <c r="AN31" s="78"/>
      <c r="AO31" s="80">
        <v>41405.664988425924</v>
      </c>
      <c r="AP31" s="83" t="s">
        <v>1062</v>
      </c>
      <c r="AQ31" s="78" t="b">
        <v>0</v>
      </c>
      <c r="AR31" s="78" t="b">
        <v>0</v>
      </c>
      <c r="AS31" s="78" t="b">
        <v>1</v>
      </c>
      <c r="AT31" s="78" t="s">
        <v>803</v>
      </c>
      <c r="AU31" s="78">
        <v>333</v>
      </c>
      <c r="AV31" s="83" t="s">
        <v>1082</v>
      </c>
      <c r="AW31" s="78" t="b">
        <v>0</v>
      </c>
      <c r="AX31" s="78" t="s">
        <v>1123</v>
      </c>
      <c r="AY31" s="83" t="s">
        <v>1152</v>
      </c>
      <c r="AZ31" s="78" t="s">
        <v>66</v>
      </c>
      <c r="BA31" s="78" t="str">
        <f>REPLACE(INDEX(GroupVertices[Group],MATCH(Vertices[[#This Row],[Vertex]],GroupVertices[Vertex],0)),1,1,"")</f>
        <v>2</v>
      </c>
      <c r="BB31" s="48"/>
      <c r="BC31" s="48"/>
      <c r="BD31" s="48"/>
      <c r="BE31" s="48"/>
      <c r="BF31" s="48" t="s">
        <v>1507</v>
      </c>
      <c r="BG31" s="48" t="s">
        <v>1517</v>
      </c>
      <c r="BH31" s="121" t="s">
        <v>1543</v>
      </c>
      <c r="BI31" s="121" t="s">
        <v>1562</v>
      </c>
      <c r="BJ31" s="121" t="s">
        <v>1591</v>
      </c>
      <c r="BK31" s="121" t="s">
        <v>1591</v>
      </c>
      <c r="BL31" s="121">
        <v>5</v>
      </c>
      <c r="BM31" s="124">
        <v>5</v>
      </c>
      <c r="BN31" s="121">
        <v>2</v>
      </c>
      <c r="BO31" s="124">
        <v>2</v>
      </c>
      <c r="BP31" s="121">
        <v>0</v>
      </c>
      <c r="BQ31" s="124">
        <v>0</v>
      </c>
      <c r="BR31" s="121">
        <v>93</v>
      </c>
      <c r="BS31" s="124">
        <v>93</v>
      </c>
      <c r="BT31" s="121">
        <v>100</v>
      </c>
      <c r="BU31" s="2"/>
      <c r="BV31" s="3"/>
      <c r="BW31" s="3"/>
      <c r="BX31" s="3"/>
      <c r="BY31" s="3"/>
    </row>
    <row r="32" spans="1:77" ht="41.45" customHeight="1">
      <c r="A32" s="64" t="s">
        <v>225</v>
      </c>
      <c r="C32" s="65"/>
      <c r="D32" s="65" t="s">
        <v>64</v>
      </c>
      <c r="E32" s="66">
        <v>201.71098459477562</v>
      </c>
      <c r="F32" s="68">
        <v>99.61899205672486</v>
      </c>
      <c r="G32" s="100" t="s">
        <v>1100</v>
      </c>
      <c r="H32" s="65"/>
      <c r="I32" s="69" t="s">
        <v>225</v>
      </c>
      <c r="J32" s="70"/>
      <c r="K32" s="70"/>
      <c r="L32" s="69" t="s">
        <v>1207</v>
      </c>
      <c r="M32" s="73">
        <v>127.97724722882916</v>
      </c>
      <c r="N32" s="74">
        <v>1551.989013671875</v>
      </c>
      <c r="O32" s="74">
        <v>3881.964599609375</v>
      </c>
      <c r="P32" s="75"/>
      <c r="Q32" s="76"/>
      <c r="R32" s="76"/>
      <c r="S32" s="86"/>
      <c r="T32" s="48">
        <v>1</v>
      </c>
      <c r="U32" s="48">
        <v>1</v>
      </c>
      <c r="V32" s="49">
        <v>0</v>
      </c>
      <c r="W32" s="49">
        <v>0</v>
      </c>
      <c r="X32" s="49">
        <v>0</v>
      </c>
      <c r="Y32" s="49">
        <v>0.99999</v>
      </c>
      <c r="Z32" s="49">
        <v>0</v>
      </c>
      <c r="AA32" s="49" t="s">
        <v>1793</v>
      </c>
      <c r="AB32" s="71">
        <v>32</v>
      </c>
      <c r="AC32" s="71"/>
      <c r="AD32" s="72"/>
      <c r="AE32" s="78" t="s">
        <v>894</v>
      </c>
      <c r="AF32" s="78">
        <v>0</v>
      </c>
      <c r="AG32" s="78">
        <v>288</v>
      </c>
      <c r="AH32" s="78">
        <v>585</v>
      </c>
      <c r="AI32" s="78">
        <v>79</v>
      </c>
      <c r="AJ32" s="78"/>
      <c r="AK32" s="78"/>
      <c r="AL32" s="78" t="s">
        <v>989</v>
      </c>
      <c r="AM32" s="83" t="s">
        <v>1023</v>
      </c>
      <c r="AN32" s="78"/>
      <c r="AO32" s="80">
        <v>42925.34752314815</v>
      </c>
      <c r="AP32" s="83" t="s">
        <v>1063</v>
      </c>
      <c r="AQ32" s="78" t="b">
        <v>0</v>
      </c>
      <c r="AR32" s="78" t="b">
        <v>0</v>
      </c>
      <c r="AS32" s="78" t="b">
        <v>1</v>
      </c>
      <c r="AT32" s="78" t="s">
        <v>803</v>
      </c>
      <c r="AU32" s="78">
        <v>1</v>
      </c>
      <c r="AV32" s="83" t="s">
        <v>1082</v>
      </c>
      <c r="AW32" s="78" t="b">
        <v>0</v>
      </c>
      <c r="AX32" s="78" t="s">
        <v>1123</v>
      </c>
      <c r="AY32" s="83" t="s">
        <v>1153</v>
      </c>
      <c r="AZ32" s="78" t="s">
        <v>66</v>
      </c>
      <c r="BA32" s="78" t="str">
        <f>REPLACE(INDEX(GroupVertices[Group],MATCH(Vertices[[#This Row],[Vertex]],GroupVertices[Vertex],0)),1,1,"")</f>
        <v>4</v>
      </c>
      <c r="BB32" s="48"/>
      <c r="BC32" s="48"/>
      <c r="BD32" s="48"/>
      <c r="BE32" s="48"/>
      <c r="BF32" s="48" t="s">
        <v>402</v>
      </c>
      <c r="BG32" s="48" t="s">
        <v>402</v>
      </c>
      <c r="BH32" s="121" t="s">
        <v>402</v>
      </c>
      <c r="BI32" s="121" t="s">
        <v>402</v>
      </c>
      <c r="BJ32" s="121" t="s">
        <v>1592</v>
      </c>
      <c r="BK32" s="121" t="s">
        <v>1592</v>
      </c>
      <c r="BL32" s="121">
        <v>0</v>
      </c>
      <c r="BM32" s="124">
        <v>0</v>
      </c>
      <c r="BN32" s="121">
        <v>0</v>
      </c>
      <c r="BO32" s="124">
        <v>0</v>
      </c>
      <c r="BP32" s="121">
        <v>0</v>
      </c>
      <c r="BQ32" s="124">
        <v>0</v>
      </c>
      <c r="BR32" s="121">
        <v>10</v>
      </c>
      <c r="BS32" s="124">
        <v>100</v>
      </c>
      <c r="BT32" s="121">
        <v>10</v>
      </c>
      <c r="BU32" s="2"/>
      <c r="BV32" s="3"/>
      <c r="BW32" s="3"/>
      <c r="BX32" s="3"/>
      <c r="BY32" s="3"/>
    </row>
    <row r="33" spans="1:77" ht="41.45" customHeight="1">
      <c r="A33" s="64" t="s">
        <v>226</v>
      </c>
      <c r="C33" s="65"/>
      <c r="D33" s="65" t="s">
        <v>64</v>
      </c>
      <c r="E33" s="66">
        <v>229.63496316141996</v>
      </c>
      <c r="F33" s="68">
        <v>99.35107481039357</v>
      </c>
      <c r="G33" s="100" t="s">
        <v>479</v>
      </c>
      <c r="H33" s="65"/>
      <c r="I33" s="69" t="s">
        <v>226</v>
      </c>
      <c r="J33" s="70"/>
      <c r="K33" s="70"/>
      <c r="L33" s="69" t="s">
        <v>1208</v>
      </c>
      <c r="M33" s="73">
        <v>217.26513485616837</v>
      </c>
      <c r="N33" s="74">
        <v>8471.3095703125</v>
      </c>
      <c r="O33" s="74">
        <v>6807.01123046875</v>
      </c>
      <c r="P33" s="75"/>
      <c r="Q33" s="76"/>
      <c r="R33" s="76"/>
      <c r="S33" s="86"/>
      <c r="T33" s="48">
        <v>5</v>
      </c>
      <c r="U33" s="48">
        <v>10</v>
      </c>
      <c r="V33" s="49">
        <v>202.744444</v>
      </c>
      <c r="W33" s="49">
        <v>0.012658</v>
      </c>
      <c r="X33" s="49">
        <v>0.044572</v>
      </c>
      <c r="Y33" s="49">
        <v>2.05751</v>
      </c>
      <c r="Z33" s="49">
        <v>0.2196969696969697</v>
      </c>
      <c r="AA33" s="49">
        <v>0.25</v>
      </c>
      <c r="AB33" s="71">
        <v>33</v>
      </c>
      <c r="AC33" s="71"/>
      <c r="AD33" s="72"/>
      <c r="AE33" s="78" t="s">
        <v>895</v>
      </c>
      <c r="AF33" s="78">
        <v>862</v>
      </c>
      <c r="AG33" s="78">
        <v>487</v>
      </c>
      <c r="AH33" s="78">
        <v>3184</v>
      </c>
      <c r="AI33" s="78">
        <v>2026</v>
      </c>
      <c r="AJ33" s="78"/>
      <c r="AK33" s="78" t="s">
        <v>945</v>
      </c>
      <c r="AL33" s="78" t="s">
        <v>990</v>
      </c>
      <c r="AM33" s="78"/>
      <c r="AN33" s="78"/>
      <c r="AO33" s="80">
        <v>40772.09853009259</v>
      </c>
      <c r="AP33" s="78"/>
      <c r="AQ33" s="78" t="b">
        <v>1</v>
      </c>
      <c r="AR33" s="78" t="b">
        <v>0</v>
      </c>
      <c r="AS33" s="78" t="b">
        <v>1</v>
      </c>
      <c r="AT33" s="78" t="s">
        <v>803</v>
      </c>
      <c r="AU33" s="78">
        <v>98</v>
      </c>
      <c r="AV33" s="83" t="s">
        <v>1082</v>
      </c>
      <c r="AW33" s="78" t="b">
        <v>0</v>
      </c>
      <c r="AX33" s="78" t="s">
        <v>1123</v>
      </c>
      <c r="AY33" s="83" t="s">
        <v>1154</v>
      </c>
      <c r="AZ33" s="78" t="s">
        <v>66</v>
      </c>
      <c r="BA33" s="78" t="str">
        <f>REPLACE(INDEX(GroupVertices[Group],MATCH(Vertices[[#This Row],[Vertex]],GroupVertices[Vertex],0)),1,1,"")</f>
        <v>5</v>
      </c>
      <c r="BB33" s="48" t="s">
        <v>1493</v>
      </c>
      <c r="BC33" s="48" t="s">
        <v>1493</v>
      </c>
      <c r="BD33" s="48" t="s">
        <v>389</v>
      </c>
      <c r="BE33" s="48" t="s">
        <v>389</v>
      </c>
      <c r="BF33" s="48" t="s">
        <v>1356</v>
      </c>
      <c r="BG33" s="48" t="s">
        <v>1503</v>
      </c>
      <c r="BH33" s="121" t="s">
        <v>1544</v>
      </c>
      <c r="BI33" s="121" t="s">
        <v>1563</v>
      </c>
      <c r="BJ33" s="121" t="s">
        <v>1593</v>
      </c>
      <c r="BK33" s="121" t="s">
        <v>1601</v>
      </c>
      <c r="BL33" s="121">
        <v>6</v>
      </c>
      <c r="BM33" s="124">
        <v>3.2967032967032965</v>
      </c>
      <c r="BN33" s="121">
        <v>2</v>
      </c>
      <c r="BO33" s="124">
        <v>1.098901098901099</v>
      </c>
      <c r="BP33" s="121">
        <v>0</v>
      </c>
      <c r="BQ33" s="124">
        <v>0</v>
      </c>
      <c r="BR33" s="121">
        <v>174</v>
      </c>
      <c r="BS33" s="124">
        <v>95.6043956043956</v>
      </c>
      <c r="BT33" s="121">
        <v>182</v>
      </c>
      <c r="BU33" s="2"/>
      <c r="BV33" s="3"/>
      <c r="BW33" s="3"/>
      <c r="BX33" s="3"/>
      <c r="BY33" s="3"/>
    </row>
    <row r="34" spans="1:77" ht="41.45" customHeight="1">
      <c r="A34" s="64" t="s">
        <v>258</v>
      </c>
      <c r="C34" s="65"/>
      <c r="D34" s="65" t="s">
        <v>64</v>
      </c>
      <c r="E34" s="66">
        <v>1000</v>
      </c>
      <c r="F34" s="68">
        <v>91.64340528654131</v>
      </c>
      <c r="G34" s="100" t="s">
        <v>1101</v>
      </c>
      <c r="H34" s="65"/>
      <c r="I34" s="69" t="s">
        <v>258</v>
      </c>
      <c r="J34" s="70"/>
      <c r="K34" s="70"/>
      <c r="L34" s="69" t="s">
        <v>1209</v>
      </c>
      <c r="M34" s="73">
        <v>2785.9744648386663</v>
      </c>
      <c r="N34" s="74">
        <v>9073.7373046875</v>
      </c>
      <c r="O34" s="74">
        <v>4058.417724609375</v>
      </c>
      <c r="P34" s="75"/>
      <c r="Q34" s="76"/>
      <c r="R34" s="76"/>
      <c r="S34" s="86"/>
      <c r="T34" s="48">
        <v>1</v>
      </c>
      <c r="U34" s="48">
        <v>0</v>
      </c>
      <c r="V34" s="49">
        <v>0</v>
      </c>
      <c r="W34" s="49">
        <v>0.008264</v>
      </c>
      <c r="X34" s="49">
        <v>0.004417</v>
      </c>
      <c r="Y34" s="49">
        <v>0.29574</v>
      </c>
      <c r="Z34" s="49">
        <v>0</v>
      </c>
      <c r="AA34" s="49">
        <v>0</v>
      </c>
      <c r="AB34" s="71">
        <v>34</v>
      </c>
      <c r="AC34" s="71"/>
      <c r="AD34" s="72"/>
      <c r="AE34" s="78" t="s">
        <v>896</v>
      </c>
      <c r="AF34" s="78">
        <v>5016</v>
      </c>
      <c r="AG34" s="78">
        <v>6212</v>
      </c>
      <c r="AH34" s="78">
        <v>9515</v>
      </c>
      <c r="AI34" s="78">
        <v>6254</v>
      </c>
      <c r="AJ34" s="78"/>
      <c r="AK34" s="78" t="s">
        <v>946</v>
      </c>
      <c r="AL34" s="78" t="s">
        <v>991</v>
      </c>
      <c r="AM34" s="83" t="s">
        <v>1024</v>
      </c>
      <c r="AN34" s="78"/>
      <c r="AO34" s="80">
        <v>39891.933125</v>
      </c>
      <c r="AP34" s="83" t="s">
        <v>1064</v>
      </c>
      <c r="AQ34" s="78" t="b">
        <v>0</v>
      </c>
      <c r="AR34" s="78" t="b">
        <v>0</v>
      </c>
      <c r="AS34" s="78" t="b">
        <v>0</v>
      </c>
      <c r="AT34" s="78" t="s">
        <v>803</v>
      </c>
      <c r="AU34" s="78">
        <v>179</v>
      </c>
      <c r="AV34" s="83" t="s">
        <v>1087</v>
      </c>
      <c r="AW34" s="78" t="b">
        <v>0</v>
      </c>
      <c r="AX34" s="78" t="s">
        <v>1123</v>
      </c>
      <c r="AY34" s="83" t="s">
        <v>1155</v>
      </c>
      <c r="AZ34" s="78" t="s">
        <v>65</v>
      </c>
      <c r="BA34" s="78" t="str">
        <f>REPLACE(INDEX(GroupVertices[Group],MATCH(Vertices[[#This Row],[Vertex]],GroupVertices[Vertex],0)),1,1,"")</f>
        <v>5</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259</v>
      </c>
      <c r="C35" s="65"/>
      <c r="D35" s="65" t="s">
        <v>64</v>
      </c>
      <c r="E35" s="66">
        <v>182.90790354989952</v>
      </c>
      <c r="F35" s="68">
        <v>99.79939864470673</v>
      </c>
      <c r="G35" s="100" t="s">
        <v>1102</v>
      </c>
      <c r="H35" s="65"/>
      <c r="I35" s="69" t="s">
        <v>259</v>
      </c>
      <c r="J35" s="70"/>
      <c r="K35" s="70"/>
      <c r="L35" s="69" t="s">
        <v>1210</v>
      </c>
      <c r="M35" s="73">
        <v>67.85374500740475</v>
      </c>
      <c r="N35" s="74">
        <v>7640.5615234375</v>
      </c>
      <c r="O35" s="74">
        <v>7705.8671875</v>
      </c>
      <c r="P35" s="75"/>
      <c r="Q35" s="76"/>
      <c r="R35" s="76"/>
      <c r="S35" s="86"/>
      <c r="T35" s="48">
        <v>1</v>
      </c>
      <c r="U35" s="48">
        <v>0</v>
      </c>
      <c r="V35" s="49">
        <v>0</v>
      </c>
      <c r="W35" s="49">
        <v>0.008264</v>
      </c>
      <c r="X35" s="49">
        <v>0.004417</v>
      </c>
      <c r="Y35" s="49">
        <v>0.29574</v>
      </c>
      <c r="Z35" s="49">
        <v>0</v>
      </c>
      <c r="AA35" s="49">
        <v>0</v>
      </c>
      <c r="AB35" s="71">
        <v>35</v>
      </c>
      <c r="AC35" s="71"/>
      <c r="AD35" s="72"/>
      <c r="AE35" s="78" t="s">
        <v>897</v>
      </c>
      <c r="AF35" s="78">
        <v>94</v>
      </c>
      <c r="AG35" s="78">
        <v>154</v>
      </c>
      <c r="AH35" s="78">
        <v>637</v>
      </c>
      <c r="AI35" s="78">
        <v>146</v>
      </c>
      <c r="AJ35" s="78"/>
      <c r="AK35" s="78" t="s">
        <v>947</v>
      </c>
      <c r="AL35" s="78" t="s">
        <v>984</v>
      </c>
      <c r="AM35" s="83" t="s">
        <v>1025</v>
      </c>
      <c r="AN35" s="78"/>
      <c r="AO35" s="80">
        <v>41835.302708333336</v>
      </c>
      <c r="AP35" s="83" t="s">
        <v>1065</v>
      </c>
      <c r="AQ35" s="78" t="b">
        <v>1</v>
      </c>
      <c r="AR35" s="78" t="b">
        <v>0</v>
      </c>
      <c r="AS35" s="78" t="b">
        <v>0</v>
      </c>
      <c r="AT35" s="78" t="s">
        <v>803</v>
      </c>
      <c r="AU35" s="78">
        <v>18</v>
      </c>
      <c r="AV35" s="83" t="s">
        <v>1082</v>
      </c>
      <c r="AW35" s="78" t="b">
        <v>0</v>
      </c>
      <c r="AX35" s="78" t="s">
        <v>1123</v>
      </c>
      <c r="AY35" s="83" t="s">
        <v>1156</v>
      </c>
      <c r="AZ35" s="78" t="s">
        <v>65</v>
      </c>
      <c r="BA35" s="78" t="str">
        <f>REPLACE(INDEX(GroupVertices[Group],MATCH(Vertices[[#This Row],[Vertex]],GroupVertices[Vertex],0)),1,1,"")</f>
        <v>5</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227</v>
      </c>
      <c r="C36" s="65"/>
      <c r="D36" s="65" t="s">
        <v>64</v>
      </c>
      <c r="E36" s="66">
        <v>1000</v>
      </c>
      <c r="F36" s="68">
        <v>89.46640937037203</v>
      </c>
      <c r="G36" s="100" t="s">
        <v>1103</v>
      </c>
      <c r="H36" s="65"/>
      <c r="I36" s="69" t="s">
        <v>227</v>
      </c>
      <c r="J36" s="70"/>
      <c r="K36" s="70"/>
      <c r="L36" s="69" t="s">
        <v>1211</v>
      </c>
      <c r="M36" s="73">
        <v>3511.4946371673473</v>
      </c>
      <c r="N36" s="74">
        <v>1551.989013671875</v>
      </c>
      <c r="O36" s="74">
        <v>1058.7176513671875</v>
      </c>
      <c r="P36" s="75"/>
      <c r="Q36" s="76"/>
      <c r="R36" s="76"/>
      <c r="S36" s="86"/>
      <c r="T36" s="48">
        <v>1</v>
      </c>
      <c r="U36" s="48">
        <v>1</v>
      </c>
      <c r="V36" s="49">
        <v>0</v>
      </c>
      <c r="W36" s="49">
        <v>0</v>
      </c>
      <c r="X36" s="49">
        <v>0</v>
      </c>
      <c r="Y36" s="49">
        <v>0.99999</v>
      </c>
      <c r="Z36" s="49">
        <v>0</v>
      </c>
      <c r="AA36" s="49" t="s">
        <v>1793</v>
      </c>
      <c r="AB36" s="71">
        <v>36</v>
      </c>
      <c r="AC36" s="71"/>
      <c r="AD36" s="72"/>
      <c r="AE36" s="78" t="s">
        <v>898</v>
      </c>
      <c r="AF36" s="78">
        <v>8362</v>
      </c>
      <c r="AG36" s="78">
        <v>7829</v>
      </c>
      <c r="AH36" s="78">
        <v>17715</v>
      </c>
      <c r="AI36" s="78">
        <v>34847</v>
      </c>
      <c r="AJ36" s="78"/>
      <c r="AK36" s="78" t="s">
        <v>948</v>
      </c>
      <c r="AL36" s="78" t="s">
        <v>992</v>
      </c>
      <c r="AM36" s="83" t="s">
        <v>1026</v>
      </c>
      <c r="AN36" s="78"/>
      <c r="AO36" s="80">
        <v>43042.51766203704</v>
      </c>
      <c r="AP36" s="83" t="s">
        <v>1066</v>
      </c>
      <c r="AQ36" s="78" t="b">
        <v>0</v>
      </c>
      <c r="AR36" s="78" t="b">
        <v>0</v>
      </c>
      <c r="AS36" s="78" t="b">
        <v>0</v>
      </c>
      <c r="AT36" s="78" t="s">
        <v>803</v>
      </c>
      <c r="AU36" s="78">
        <v>13</v>
      </c>
      <c r="AV36" s="83" t="s">
        <v>1082</v>
      </c>
      <c r="AW36" s="78" t="b">
        <v>0</v>
      </c>
      <c r="AX36" s="78" t="s">
        <v>1123</v>
      </c>
      <c r="AY36" s="83" t="s">
        <v>1157</v>
      </c>
      <c r="AZ36" s="78" t="s">
        <v>66</v>
      </c>
      <c r="BA36" s="78" t="str">
        <f>REPLACE(INDEX(GroupVertices[Group],MATCH(Vertices[[#This Row],[Vertex]],GroupVertices[Vertex],0)),1,1,"")</f>
        <v>4</v>
      </c>
      <c r="BB36" s="48"/>
      <c r="BC36" s="48"/>
      <c r="BD36" s="48"/>
      <c r="BE36" s="48"/>
      <c r="BF36" s="48" t="s">
        <v>403</v>
      </c>
      <c r="BG36" s="48" t="s">
        <v>403</v>
      </c>
      <c r="BH36" s="121" t="s">
        <v>1545</v>
      </c>
      <c r="BI36" s="121" t="s">
        <v>1545</v>
      </c>
      <c r="BJ36" s="121" t="s">
        <v>1452</v>
      </c>
      <c r="BK36" s="121" t="s">
        <v>1452</v>
      </c>
      <c r="BL36" s="121">
        <v>0</v>
      </c>
      <c r="BM36" s="124">
        <v>0</v>
      </c>
      <c r="BN36" s="121">
        <v>0</v>
      </c>
      <c r="BO36" s="124">
        <v>0</v>
      </c>
      <c r="BP36" s="121">
        <v>0</v>
      </c>
      <c r="BQ36" s="124">
        <v>0</v>
      </c>
      <c r="BR36" s="121">
        <v>11</v>
      </c>
      <c r="BS36" s="124">
        <v>100</v>
      </c>
      <c r="BT36" s="121">
        <v>11</v>
      </c>
      <c r="BU36" s="2"/>
      <c r="BV36" s="3"/>
      <c r="BW36" s="3"/>
      <c r="BX36" s="3"/>
      <c r="BY36" s="3"/>
    </row>
    <row r="37" spans="1:77" ht="41.45" customHeight="1">
      <c r="A37" s="64" t="s">
        <v>228</v>
      </c>
      <c r="C37" s="65"/>
      <c r="D37" s="65" t="s">
        <v>64</v>
      </c>
      <c r="E37" s="66">
        <v>1000</v>
      </c>
      <c r="F37" s="68">
        <v>91.95978997441996</v>
      </c>
      <c r="G37" s="100" t="s">
        <v>1104</v>
      </c>
      <c r="H37" s="65"/>
      <c r="I37" s="69" t="s">
        <v>228</v>
      </c>
      <c r="J37" s="70"/>
      <c r="K37" s="70"/>
      <c r="L37" s="69" t="s">
        <v>1212</v>
      </c>
      <c r="M37" s="73">
        <v>2680.5339945249743</v>
      </c>
      <c r="N37" s="74">
        <v>647.2711791992188</v>
      </c>
      <c r="O37" s="74">
        <v>1058.7176513671875</v>
      </c>
      <c r="P37" s="75"/>
      <c r="Q37" s="76"/>
      <c r="R37" s="76"/>
      <c r="S37" s="86"/>
      <c r="T37" s="48">
        <v>1</v>
      </c>
      <c r="U37" s="48">
        <v>1</v>
      </c>
      <c r="V37" s="49">
        <v>0</v>
      </c>
      <c r="W37" s="49">
        <v>0</v>
      </c>
      <c r="X37" s="49">
        <v>0</v>
      </c>
      <c r="Y37" s="49">
        <v>0.99999</v>
      </c>
      <c r="Z37" s="49">
        <v>0</v>
      </c>
      <c r="AA37" s="49" t="s">
        <v>1793</v>
      </c>
      <c r="AB37" s="71">
        <v>37</v>
      </c>
      <c r="AC37" s="71"/>
      <c r="AD37" s="72"/>
      <c r="AE37" s="78" t="s">
        <v>899</v>
      </c>
      <c r="AF37" s="78">
        <v>6431</v>
      </c>
      <c r="AG37" s="78">
        <v>5977</v>
      </c>
      <c r="AH37" s="78">
        <v>6451</v>
      </c>
      <c r="AI37" s="78">
        <v>13030</v>
      </c>
      <c r="AJ37" s="78"/>
      <c r="AK37" s="78" t="s">
        <v>949</v>
      </c>
      <c r="AL37" s="78" t="s">
        <v>992</v>
      </c>
      <c r="AM37" s="83" t="s">
        <v>1027</v>
      </c>
      <c r="AN37" s="78"/>
      <c r="AO37" s="80">
        <v>43092.552395833336</v>
      </c>
      <c r="AP37" s="83" t="s">
        <v>1067</v>
      </c>
      <c r="AQ37" s="78" t="b">
        <v>0</v>
      </c>
      <c r="AR37" s="78" t="b">
        <v>0</v>
      </c>
      <c r="AS37" s="78" t="b">
        <v>1</v>
      </c>
      <c r="AT37" s="78" t="s">
        <v>803</v>
      </c>
      <c r="AU37" s="78">
        <v>4</v>
      </c>
      <c r="AV37" s="83" t="s">
        <v>1082</v>
      </c>
      <c r="AW37" s="78" t="b">
        <v>0</v>
      </c>
      <c r="AX37" s="78" t="s">
        <v>1123</v>
      </c>
      <c r="AY37" s="83" t="s">
        <v>1158</v>
      </c>
      <c r="AZ37" s="78" t="s">
        <v>66</v>
      </c>
      <c r="BA37" s="78" t="str">
        <f>REPLACE(INDEX(GroupVertices[Group],MATCH(Vertices[[#This Row],[Vertex]],GroupVertices[Vertex],0)),1,1,"")</f>
        <v>4</v>
      </c>
      <c r="BB37" s="48"/>
      <c r="BC37" s="48"/>
      <c r="BD37" s="48"/>
      <c r="BE37" s="48"/>
      <c r="BF37" s="48" t="s">
        <v>403</v>
      </c>
      <c r="BG37" s="48" t="s">
        <v>403</v>
      </c>
      <c r="BH37" s="121" t="s">
        <v>1545</v>
      </c>
      <c r="BI37" s="121" t="s">
        <v>1545</v>
      </c>
      <c r="BJ37" s="121" t="s">
        <v>1452</v>
      </c>
      <c r="BK37" s="121" t="s">
        <v>1452</v>
      </c>
      <c r="BL37" s="121">
        <v>0</v>
      </c>
      <c r="BM37" s="124">
        <v>0</v>
      </c>
      <c r="BN37" s="121">
        <v>0</v>
      </c>
      <c r="BO37" s="124">
        <v>0</v>
      </c>
      <c r="BP37" s="121">
        <v>0</v>
      </c>
      <c r="BQ37" s="124">
        <v>0</v>
      </c>
      <c r="BR37" s="121">
        <v>11</v>
      </c>
      <c r="BS37" s="124">
        <v>100</v>
      </c>
      <c r="BT37" s="121">
        <v>11</v>
      </c>
      <c r="BU37" s="2"/>
      <c r="BV37" s="3"/>
      <c r="BW37" s="3"/>
      <c r="BX37" s="3"/>
      <c r="BY37" s="3"/>
    </row>
    <row r="38" spans="1:77" ht="41.45" customHeight="1">
      <c r="A38" s="64" t="s">
        <v>229</v>
      </c>
      <c r="C38" s="65"/>
      <c r="D38" s="65" t="s">
        <v>64</v>
      </c>
      <c r="E38" s="66">
        <v>796.9547890154053</v>
      </c>
      <c r="F38" s="68">
        <v>93.90791186106</v>
      </c>
      <c r="G38" s="100" t="s">
        <v>1105</v>
      </c>
      <c r="H38" s="65"/>
      <c r="I38" s="69" t="s">
        <v>229</v>
      </c>
      <c r="J38" s="70"/>
      <c r="K38" s="70"/>
      <c r="L38" s="69" t="s">
        <v>1213</v>
      </c>
      <c r="M38" s="73">
        <v>2031.2899071040704</v>
      </c>
      <c r="N38" s="74">
        <v>3361.424560546875</v>
      </c>
      <c r="O38" s="74">
        <v>2470.341064453125</v>
      </c>
      <c r="P38" s="75"/>
      <c r="Q38" s="76"/>
      <c r="R38" s="76"/>
      <c r="S38" s="86"/>
      <c r="T38" s="48">
        <v>1</v>
      </c>
      <c r="U38" s="48">
        <v>1</v>
      </c>
      <c r="V38" s="49">
        <v>0</v>
      </c>
      <c r="W38" s="49">
        <v>0</v>
      </c>
      <c r="X38" s="49">
        <v>0</v>
      </c>
      <c r="Y38" s="49">
        <v>0.99999</v>
      </c>
      <c r="Z38" s="49">
        <v>0</v>
      </c>
      <c r="AA38" s="49" t="s">
        <v>1793</v>
      </c>
      <c r="AB38" s="71">
        <v>38</v>
      </c>
      <c r="AC38" s="71"/>
      <c r="AD38" s="72"/>
      <c r="AE38" s="78" t="s">
        <v>900</v>
      </c>
      <c r="AF38" s="78">
        <v>4975</v>
      </c>
      <c r="AG38" s="78">
        <v>4530</v>
      </c>
      <c r="AH38" s="78">
        <v>1230</v>
      </c>
      <c r="AI38" s="78">
        <v>661</v>
      </c>
      <c r="AJ38" s="78"/>
      <c r="AK38" s="78" t="s">
        <v>950</v>
      </c>
      <c r="AL38" s="78" t="s">
        <v>992</v>
      </c>
      <c r="AM38" s="83" t="s">
        <v>1028</v>
      </c>
      <c r="AN38" s="78"/>
      <c r="AO38" s="80">
        <v>43351.584814814814</v>
      </c>
      <c r="AP38" s="83" t="s">
        <v>1068</v>
      </c>
      <c r="AQ38" s="78" t="b">
        <v>0</v>
      </c>
      <c r="AR38" s="78" t="b">
        <v>0</v>
      </c>
      <c r="AS38" s="78" t="b">
        <v>0</v>
      </c>
      <c r="AT38" s="78" t="s">
        <v>803</v>
      </c>
      <c r="AU38" s="78">
        <v>3</v>
      </c>
      <c r="AV38" s="83" t="s">
        <v>1082</v>
      </c>
      <c r="AW38" s="78" t="b">
        <v>0</v>
      </c>
      <c r="AX38" s="78" t="s">
        <v>1123</v>
      </c>
      <c r="AY38" s="83" t="s">
        <v>1159</v>
      </c>
      <c r="AZ38" s="78" t="s">
        <v>66</v>
      </c>
      <c r="BA38" s="78" t="str">
        <f>REPLACE(INDEX(GroupVertices[Group],MATCH(Vertices[[#This Row],[Vertex]],GroupVertices[Vertex],0)),1,1,"")</f>
        <v>4</v>
      </c>
      <c r="BB38" s="48"/>
      <c r="BC38" s="48"/>
      <c r="BD38" s="48"/>
      <c r="BE38" s="48"/>
      <c r="BF38" s="48" t="s">
        <v>403</v>
      </c>
      <c r="BG38" s="48" t="s">
        <v>403</v>
      </c>
      <c r="BH38" s="121" t="s">
        <v>1545</v>
      </c>
      <c r="BI38" s="121" t="s">
        <v>1545</v>
      </c>
      <c r="BJ38" s="121" t="s">
        <v>1452</v>
      </c>
      <c r="BK38" s="121" t="s">
        <v>1452</v>
      </c>
      <c r="BL38" s="121">
        <v>0</v>
      </c>
      <c r="BM38" s="124">
        <v>0</v>
      </c>
      <c r="BN38" s="121">
        <v>0</v>
      </c>
      <c r="BO38" s="124">
        <v>0</v>
      </c>
      <c r="BP38" s="121">
        <v>0</v>
      </c>
      <c r="BQ38" s="124">
        <v>0</v>
      </c>
      <c r="BR38" s="121">
        <v>11</v>
      </c>
      <c r="BS38" s="124">
        <v>100</v>
      </c>
      <c r="BT38" s="121">
        <v>11</v>
      </c>
      <c r="BU38" s="2"/>
      <c r="BV38" s="3"/>
      <c r="BW38" s="3"/>
      <c r="BX38" s="3"/>
      <c r="BY38" s="3"/>
    </row>
    <row r="39" spans="1:77" ht="41.45" customHeight="1">
      <c r="A39" s="64" t="s">
        <v>230</v>
      </c>
      <c r="C39" s="65"/>
      <c r="D39" s="65" t="s">
        <v>64</v>
      </c>
      <c r="E39" s="66">
        <v>780.1162089752177</v>
      </c>
      <c r="F39" s="68">
        <v>94.06946999955123</v>
      </c>
      <c r="G39" s="100" t="s">
        <v>1106</v>
      </c>
      <c r="H39" s="65"/>
      <c r="I39" s="69" t="s">
        <v>230</v>
      </c>
      <c r="J39" s="70"/>
      <c r="K39" s="70"/>
      <c r="L39" s="69" t="s">
        <v>1214</v>
      </c>
      <c r="M39" s="73">
        <v>1977.4479648162276</v>
      </c>
      <c r="N39" s="74">
        <v>2456.70703125</v>
      </c>
      <c r="O39" s="74">
        <v>2470.341064453125</v>
      </c>
      <c r="P39" s="75"/>
      <c r="Q39" s="76"/>
      <c r="R39" s="76"/>
      <c r="S39" s="86"/>
      <c r="T39" s="48">
        <v>1</v>
      </c>
      <c r="U39" s="48">
        <v>1</v>
      </c>
      <c r="V39" s="49">
        <v>0</v>
      </c>
      <c r="W39" s="49">
        <v>0</v>
      </c>
      <c r="X39" s="49">
        <v>0</v>
      </c>
      <c r="Y39" s="49">
        <v>0.99999</v>
      </c>
      <c r="Z39" s="49">
        <v>0</v>
      </c>
      <c r="AA39" s="49" t="s">
        <v>1793</v>
      </c>
      <c r="AB39" s="71">
        <v>39</v>
      </c>
      <c r="AC39" s="71"/>
      <c r="AD39" s="72"/>
      <c r="AE39" s="78" t="s">
        <v>901</v>
      </c>
      <c r="AF39" s="78">
        <v>4658</v>
      </c>
      <c r="AG39" s="78">
        <v>4410</v>
      </c>
      <c r="AH39" s="78">
        <v>1223</v>
      </c>
      <c r="AI39" s="78">
        <v>485</v>
      </c>
      <c r="AJ39" s="78"/>
      <c r="AK39" s="78" t="s">
        <v>951</v>
      </c>
      <c r="AL39" s="78" t="s">
        <v>832</v>
      </c>
      <c r="AM39" s="83" t="s">
        <v>1029</v>
      </c>
      <c r="AN39" s="78"/>
      <c r="AO39" s="80">
        <v>43353.637407407405</v>
      </c>
      <c r="AP39" s="83" t="s">
        <v>1069</v>
      </c>
      <c r="AQ39" s="78" t="b">
        <v>1</v>
      </c>
      <c r="AR39" s="78" t="b">
        <v>0</v>
      </c>
      <c r="AS39" s="78" t="b">
        <v>0</v>
      </c>
      <c r="AT39" s="78" t="s">
        <v>803</v>
      </c>
      <c r="AU39" s="78">
        <v>6</v>
      </c>
      <c r="AV39" s="78"/>
      <c r="AW39" s="78" t="b">
        <v>0</v>
      </c>
      <c r="AX39" s="78" t="s">
        <v>1123</v>
      </c>
      <c r="AY39" s="83" t="s">
        <v>1160</v>
      </c>
      <c r="AZ39" s="78" t="s">
        <v>66</v>
      </c>
      <c r="BA39" s="78" t="str">
        <f>REPLACE(INDEX(GroupVertices[Group],MATCH(Vertices[[#This Row],[Vertex]],GroupVertices[Vertex],0)),1,1,"")</f>
        <v>4</v>
      </c>
      <c r="BB39" s="48"/>
      <c r="BC39" s="48"/>
      <c r="BD39" s="48"/>
      <c r="BE39" s="48"/>
      <c r="BF39" s="48" t="s">
        <v>403</v>
      </c>
      <c r="BG39" s="48" t="s">
        <v>403</v>
      </c>
      <c r="BH39" s="121" t="s">
        <v>1545</v>
      </c>
      <c r="BI39" s="121" t="s">
        <v>1545</v>
      </c>
      <c r="BJ39" s="121" t="s">
        <v>1452</v>
      </c>
      <c r="BK39" s="121" t="s">
        <v>1452</v>
      </c>
      <c r="BL39" s="121">
        <v>0</v>
      </c>
      <c r="BM39" s="124">
        <v>0</v>
      </c>
      <c r="BN39" s="121">
        <v>0</v>
      </c>
      <c r="BO39" s="124">
        <v>0</v>
      </c>
      <c r="BP39" s="121">
        <v>0</v>
      </c>
      <c r="BQ39" s="124">
        <v>0</v>
      </c>
      <c r="BR39" s="121">
        <v>11</v>
      </c>
      <c r="BS39" s="124">
        <v>100</v>
      </c>
      <c r="BT39" s="121">
        <v>11</v>
      </c>
      <c r="BU39" s="2"/>
      <c r="BV39" s="3"/>
      <c r="BW39" s="3"/>
      <c r="BX39" s="3"/>
      <c r="BY39" s="3"/>
    </row>
    <row r="40" spans="1:77" ht="41.45" customHeight="1">
      <c r="A40" s="64" t="s">
        <v>231</v>
      </c>
      <c r="C40" s="65"/>
      <c r="D40" s="65" t="s">
        <v>64</v>
      </c>
      <c r="E40" s="66">
        <v>420.47220361687874</v>
      </c>
      <c r="F40" s="68">
        <v>97.52008257415967</v>
      </c>
      <c r="G40" s="100" t="s">
        <v>1107</v>
      </c>
      <c r="H40" s="65"/>
      <c r="I40" s="69" t="s">
        <v>231</v>
      </c>
      <c r="J40" s="70"/>
      <c r="K40" s="70"/>
      <c r="L40" s="69" t="s">
        <v>1215</v>
      </c>
      <c r="M40" s="73">
        <v>827.4738141183863</v>
      </c>
      <c r="N40" s="74">
        <v>3361.424560546875</v>
      </c>
      <c r="O40" s="74">
        <v>3881.964599609375</v>
      </c>
      <c r="P40" s="75"/>
      <c r="Q40" s="76"/>
      <c r="R40" s="76"/>
      <c r="S40" s="86"/>
      <c r="T40" s="48">
        <v>1</v>
      </c>
      <c r="U40" s="48">
        <v>1</v>
      </c>
      <c r="V40" s="49">
        <v>0</v>
      </c>
      <c r="W40" s="49">
        <v>0</v>
      </c>
      <c r="X40" s="49">
        <v>0</v>
      </c>
      <c r="Y40" s="49">
        <v>0.99999</v>
      </c>
      <c r="Z40" s="49">
        <v>0</v>
      </c>
      <c r="AA40" s="49" t="s">
        <v>1793</v>
      </c>
      <c r="AB40" s="71">
        <v>40</v>
      </c>
      <c r="AC40" s="71"/>
      <c r="AD40" s="72"/>
      <c r="AE40" s="78" t="s">
        <v>902</v>
      </c>
      <c r="AF40" s="78">
        <v>2453</v>
      </c>
      <c r="AG40" s="78">
        <v>1847</v>
      </c>
      <c r="AH40" s="78">
        <v>787</v>
      </c>
      <c r="AI40" s="78">
        <v>159</v>
      </c>
      <c r="AJ40" s="78"/>
      <c r="AK40" s="78" t="s">
        <v>952</v>
      </c>
      <c r="AL40" s="78" t="s">
        <v>993</v>
      </c>
      <c r="AM40" s="78"/>
      <c r="AN40" s="78"/>
      <c r="AO40" s="80">
        <v>43404.29715277778</v>
      </c>
      <c r="AP40" s="83" t="s">
        <v>1070</v>
      </c>
      <c r="AQ40" s="78" t="b">
        <v>0</v>
      </c>
      <c r="AR40" s="78" t="b">
        <v>0</v>
      </c>
      <c r="AS40" s="78" t="b">
        <v>0</v>
      </c>
      <c r="AT40" s="78" t="s">
        <v>803</v>
      </c>
      <c r="AU40" s="78">
        <v>1</v>
      </c>
      <c r="AV40" s="83" t="s">
        <v>1082</v>
      </c>
      <c r="AW40" s="78" t="b">
        <v>0</v>
      </c>
      <c r="AX40" s="78" t="s">
        <v>1123</v>
      </c>
      <c r="AY40" s="83" t="s">
        <v>1161</v>
      </c>
      <c r="AZ40" s="78" t="s">
        <v>66</v>
      </c>
      <c r="BA40" s="78" t="str">
        <f>REPLACE(INDEX(GroupVertices[Group],MATCH(Vertices[[#This Row],[Vertex]],GroupVertices[Vertex],0)),1,1,"")</f>
        <v>4</v>
      </c>
      <c r="BB40" s="48"/>
      <c r="BC40" s="48"/>
      <c r="BD40" s="48"/>
      <c r="BE40" s="48"/>
      <c r="BF40" s="48" t="s">
        <v>403</v>
      </c>
      <c r="BG40" s="48" t="s">
        <v>403</v>
      </c>
      <c r="BH40" s="121" t="s">
        <v>1545</v>
      </c>
      <c r="BI40" s="121" t="s">
        <v>1545</v>
      </c>
      <c r="BJ40" s="121" t="s">
        <v>1452</v>
      </c>
      <c r="BK40" s="121" t="s">
        <v>1452</v>
      </c>
      <c r="BL40" s="121">
        <v>0</v>
      </c>
      <c r="BM40" s="124">
        <v>0</v>
      </c>
      <c r="BN40" s="121">
        <v>0</v>
      </c>
      <c r="BO40" s="124">
        <v>0</v>
      </c>
      <c r="BP40" s="121">
        <v>0</v>
      </c>
      <c r="BQ40" s="124">
        <v>0</v>
      </c>
      <c r="BR40" s="121">
        <v>11</v>
      </c>
      <c r="BS40" s="124">
        <v>100</v>
      </c>
      <c r="BT40" s="121">
        <v>11</v>
      </c>
      <c r="BU40" s="2"/>
      <c r="BV40" s="3"/>
      <c r="BW40" s="3"/>
      <c r="BX40" s="3"/>
      <c r="BY40" s="3"/>
    </row>
    <row r="41" spans="1:77" ht="41.45" customHeight="1">
      <c r="A41" s="64" t="s">
        <v>232</v>
      </c>
      <c r="C41" s="65"/>
      <c r="D41" s="65" t="s">
        <v>64</v>
      </c>
      <c r="E41" s="66">
        <v>564.5823844608171</v>
      </c>
      <c r="F41" s="68">
        <v>96.13741417223892</v>
      </c>
      <c r="G41" s="100" t="s">
        <v>1108</v>
      </c>
      <c r="H41" s="65"/>
      <c r="I41" s="69" t="s">
        <v>232</v>
      </c>
      <c r="J41" s="70"/>
      <c r="K41" s="70"/>
      <c r="L41" s="69" t="s">
        <v>1216</v>
      </c>
      <c r="M41" s="73">
        <v>1288.2711035318405</v>
      </c>
      <c r="N41" s="74">
        <v>1551.989013671875</v>
      </c>
      <c r="O41" s="74">
        <v>2470.341064453125</v>
      </c>
      <c r="P41" s="75"/>
      <c r="Q41" s="76"/>
      <c r="R41" s="76"/>
      <c r="S41" s="86"/>
      <c r="T41" s="48">
        <v>1</v>
      </c>
      <c r="U41" s="48">
        <v>1</v>
      </c>
      <c r="V41" s="49">
        <v>0</v>
      </c>
      <c r="W41" s="49">
        <v>0</v>
      </c>
      <c r="X41" s="49">
        <v>0</v>
      </c>
      <c r="Y41" s="49">
        <v>0.99999</v>
      </c>
      <c r="Z41" s="49">
        <v>0</v>
      </c>
      <c r="AA41" s="49" t="s">
        <v>1793</v>
      </c>
      <c r="AB41" s="71">
        <v>41</v>
      </c>
      <c r="AC41" s="71"/>
      <c r="AD41" s="72"/>
      <c r="AE41" s="78" t="s">
        <v>903</v>
      </c>
      <c r="AF41" s="78">
        <v>3370</v>
      </c>
      <c r="AG41" s="78">
        <v>2874</v>
      </c>
      <c r="AH41" s="78">
        <v>947</v>
      </c>
      <c r="AI41" s="78">
        <v>145</v>
      </c>
      <c r="AJ41" s="78"/>
      <c r="AK41" s="78" t="s">
        <v>953</v>
      </c>
      <c r="AL41" s="78" t="s">
        <v>994</v>
      </c>
      <c r="AM41" s="83" t="s">
        <v>1030</v>
      </c>
      <c r="AN41" s="78"/>
      <c r="AO41" s="80">
        <v>43383.07142361111</v>
      </c>
      <c r="AP41" s="83" t="s">
        <v>1071</v>
      </c>
      <c r="AQ41" s="78" t="b">
        <v>1</v>
      </c>
      <c r="AR41" s="78" t="b">
        <v>0</v>
      </c>
      <c r="AS41" s="78" t="b">
        <v>0</v>
      </c>
      <c r="AT41" s="78" t="s">
        <v>803</v>
      </c>
      <c r="AU41" s="78">
        <v>2</v>
      </c>
      <c r="AV41" s="78"/>
      <c r="AW41" s="78" t="b">
        <v>0</v>
      </c>
      <c r="AX41" s="78" t="s">
        <v>1123</v>
      </c>
      <c r="AY41" s="83" t="s">
        <v>1162</v>
      </c>
      <c r="AZ41" s="78" t="s">
        <v>66</v>
      </c>
      <c r="BA41" s="78" t="str">
        <f>REPLACE(INDEX(GroupVertices[Group],MATCH(Vertices[[#This Row],[Vertex]],GroupVertices[Vertex],0)),1,1,"")</f>
        <v>4</v>
      </c>
      <c r="BB41" s="48"/>
      <c r="BC41" s="48"/>
      <c r="BD41" s="48"/>
      <c r="BE41" s="48"/>
      <c r="BF41" s="48" t="s">
        <v>403</v>
      </c>
      <c r="BG41" s="48" t="s">
        <v>403</v>
      </c>
      <c r="BH41" s="121" t="s">
        <v>1545</v>
      </c>
      <c r="BI41" s="121" t="s">
        <v>1545</v>
      </c>
      <c r="BJ41" s="121" t="s">
        <v>1452</v>
      </c>
      <c r="BK41" s="121" t="s">
        <v>1452</v>
      </c>
      <c r="BL41" s="121">
        <v>0</v>
      </c>
      <c r="BM41" s="124">
        <v>0</v>
      </c>
      <c r="BN41" s="121">
        <v>0</v>
      </c>
      <c r="BO41" s="124">
        <v>0</v>
      </c>
      <c r="BP41" s="121">
        <v>0</v>
      </c>
      <c r="BQ41" s="124">
        <v>0</v>
      </c>
      <c r="BR41" s="121">
        <v>11</v>
      </c>
      <c r="BS41" s="124">
        <v>100</v>
      </c>
      <c r="BT41" s="121">
        <v>11</v>
      </c>
      <c r="BU41" s="2"/>
      <c r="BV41" s="3"/>
      <c r="BW41" s="3"/>
      <c r="BX41" s="3"/>
      <c r="BY41" s="3"/>
    </row>
    <row r="42" spans="1:77" ht="41.45" customHeight="1">
      <c r="A42" s="64" t="s">
        <v>233</v>
      </c>
      <c r="C42" s="65"/>
      <c r="D42" s="65" t="s">
        <v>64</v>
      </c>
      <c r="E42" s="66">
        <v>492.7377762893503</v>
      </c>
      <c r="F42" s="68">
        <v>96.82672889646815</v>
      </c>
      <c r="G42" s="100" t="s">
        <v>1109</v>
      </c>
      <c r="H42" s="65"/>
      <c r="I42" s="69" t="s">
        <v>233</v>
      </c>
      <c r="J42" s="70"/>
      <c r="K42" s="70"/>
      <c r="L42" s="69" t="s">
        <v>1217</v>
      </c>
      <c r="M42" s="73">
        <v>1058.5454831037114</v>
      </c>
      <c r="N42" s="74">
        <v>647.2711791992188</v>
      </c>
      <c r="O42" s="74">
        <v>2470.341064453125</v>
      </c>
      <c r="P42" s="75"/>
      <c r="Q42" s="76"/>
      <c r="R42" s="76"/>
      <c r="S42" s="86"/>
      <c r="T42" s="48">
        <v>1</v>
      </c>
      <c r="U42" s="48">
        <v>1</v>
      </c>
      <c r="V42" s="49">
        <v>0</v>
      </c>
      <c r="W42" s="49">
        <v>0</v>
      </c>
      <c r="X42" s="49">
        <v>0</v>
      </c>
      <c r="Y42" s="49">
        <v>0.99999</v>
      </c>
      <c r="Z42" s="49">
        <v>0</v>
      </c>
      <c r="AA42" s="49" t="s">
        <v>1793</v>
      </c>
      <c r="AB42" s="71">
        <v>42</v>
      </c>
      <c r="AC42" s="71"/>
      <c r="AD42" s="72"/>
      <c r="AE42" s="78" t="s">
        <v>904</v>
      </c>
      <c r="AF42" s="78">
        <v>2930</v>
      </c>
      <c r="AG42" s="78">
        <v>2362</v>
      </c>
      <c r="AH42" s="78">
        <v>880</v>
      </c>
      <c r="AI42" s="78">
        <v>99</v>
      </c>
      <c r="AJ42" s="78"/>
      <c r="AK42" s="78" t="s">
        <v>954</v>
      </c>
      <c r="AL42" s="78" t="s">
        <v>995</v>
      </c>
      <c r="AM42" s="83" t="s">
        <v>1031</v>
      </c>
      <c r="AN42" s="78"/>
      <c r="AO42" s="80">
        <v>43400.470509259256</v>
      </c>
      <c r="AP42" s="83" t="s">
        <v>1072</v>
      </c>
      <c r="AQ42" s="78" t="b">
        <v>0</v>
      </c>
      <c r="AR42" s="78" t="b">
        <v>0</v>
      </c>
      <c r="AS42" s="78" t="b">
        <v>0</v>
      </c>
      <c r="AT42" s="78" t="s">
        <v>803</v>
      </c>
      <c r="AU42" s="78">
        <v>1</v>
      </c>
      <c r="AV42" s="83" t="s">
        <v>1082</v>
      </c>
      <c r="AW42" s="78" t="b">
        <v>0</v>
      </c>
      <c r="AX42" s="78" t="s">
        <v>1123</v>
      </c>
      <c r="AY42" s="83" t="s">
        <v>1163</v>
      </c>
      <c r="AZ42" s="78" t="s">
        <v>66</v>
      </c>
      <c r="BA42" s="78" t="str">
        <f>REPLACE(INDEX(GroupVertices[Group],MATCH(Vertices[[#This Row],[Vertex]],GroupVertices[Vertex],0)),1,1,"")</f>
        <v>4</v>
      </c>
      <c r="BB42" s="48"/>
      <c r="BC42" s="48"/>
      <c r="BD42" s="48"/>
      <c r="BE42" s="48"/>
      <c r="BF42" s="48" t="s">
        <v>403</v>
      </c>
      <c r="BG42" s="48" t="s">
        <v>403</v>
      </c>
      <c r="BH42" s="121" t="s">
        <v>1545</v>
      </c>
      <c r="BI42" s="121" t="s">
        <v>1545</v>
      </c>
      <c r="BJ42" s="121" t="s">
        <v>1452</v>
      </c>
      <c r="BK42" s="121" t="s">
        <v>1452</v>
      </c>
      <c r="BL42" s="121">
        <v>0</v>
      </c>
      <c r="BM42" s="124">
        <v>0</v>
      </c>
      <c r="BN42" s="121">
        <v>0</v>
      </c>
      <c r="BO42" s="124">
        <v>0</v>
      </c>
      <c r="BP42" s="121">
        <v>0</v>
      </c>
      <c r="BQ42" s="124">
        <v>0</v>
      </c>
      <c r="BR42" s="121">
        <v>11</v>
      </c>
      <c r="BS42" s="124">
        <v>100</v>
      </c>
      <c r="BT42" s="121">
        <v>11</v>
      </c>
      <c r="BU42" s="2"/>
      <c r="BV42" s="3"/>
      <c r="BW42" s="3"/>
      <c r="BX42" s="3"/>
      <c r="BY42" s="3"/>
    </row>
    <row r="43" spans="1:77" ht="41.45" customHeight="1">
      <c r="A43" s="64" t="s">
        <v>234</v>
      </c>
      <c r="C43" s="65"/>
      <c r="D43" s="65" t="s">
        <v>64</v>
      </c>
      <c r="E43" s="66">
        <v>385.53215003348964</v>
      </c>
      <c r="F43" s="68">
        <v>97.85531571152897</v>
      </c>
      <c r="G43" s="100" t="s">
        <v>1110</v>
      </c>
      <c r="H43" s="65"/>
      <c r="I43" s="69" t="s">
        <v>234</v>
      </c>
      <c r="J43" s="70"/>
      <c r="K43" s="70"/>
      <c r="L43" s="69" t="s">
        <v>1218</v>
      </c>
      <c r="M43" s="73">
        <v>715.7517838711125</v>
      </c>
      <c r="N43" s="74">
        <v>6557.7265625</v>
      </c>
      <c r="O43" s="74">
        <v>6757.109375</v>
      </c>
      <c r="P43" s="75"/>
      <c r="Q43" s="76"/>
      <c r="R43" s="76"/>
      <c r="S43" s="86"/>
      <c r="T43" s="48">
        <v>0</v>
      </c>
      <c r="U43" s="48">
        <v>3</v>
      </c>
      <c r="V43" s="49">
        <v>0.75</v>
      </c>
      <c r="W43" s="49">
        <v>0.009174</v>
      </c>
      <c r="X43" s="49">
        <v>0.011312</v>
      </c>
      <c r="Y43" s="49">
        <v>0.578287</v>
      </c>
      <c r="Z43" s="49">
        <v>0.3333333333333333</v>
      </c>
      <c r="AA43" s="49">
        <v>0</v>
      </c>
      <c r="AB43" s="71">
        <v>43</v>
      </c>
      <c r="AC43" s="71"/>
      <c r="AD43" s="72"/>
      <c r="AE43" s="78" t="s">
        <v>905</v>
      </c>
      <c r="AF43" s="78">
        <v>198</v>
      </c>
      <c r="AG43" s="78">
        <v>1598</v>
      </c>
      <c r="AH43" s="78">
        <v>56417</v>
      </c>
      <c r="AI43" s="78">
        <v>4</v>
      </c>
      <c r="AJ43" s="78"/>
      <c r="AK43" s="78" t="s">
        <v>955</v>
      </c>
      <c r="AL43" s="78" t="s">
        <v>996</v>
      </c>
      <c r="AM43" s="83" t="s">
        <v>1032</v>
      </c>
      <c r="AN43" s="78"/>
      <c r="AO43" s="80">
        <v>43200.3728125</v>
      </c>
      <c r="AP43" s="83" t="s">
        <v>1073</v>
      </c>
      <c r="AQ43" s="78" t="b">
        <v>0</v>
      </c>
      <c r="AR43" s="78" t="b">
        <v>0</v>
      </c>
      <c r="AS43" s="78" t="b">
        <v>0</v>
      </c>
      <c r="AT43" s="78" t="s">
        <v>803</v>
      </c>
      <c r="AU43" s="78">
        <v>57</v>
      </c>
      <c r="AV43" s="83" t="s">
        <v>1082</v>
      </c>
      <c r="AW43" s="78" t="b">
        <v>0</v>
      </c>
      <c r="AX43" s="78" t="s">
        <v>1123</v>
      </c>
      <c r="AY43" s="83" t="s">
        <v>1164</v>
      </c>
      <c r="AZ43" s="78" t="s">
        <v>66</v>
      </c>
      <c r="BA43" s="78" t="str">
        <f>REPLACE(INDEX(GroupVertices[Group],MATCH(Vertices[[#This Row],[Vertex]],GroupVertices[Vertex],0)),1,1,"")</f>
        <v>3</v>
      </c>
      <c r="BB43" s="48"/>
      <c r="BC43" s="48"/>
      <c r="BD43" s="48"/>
      <c r="BE43" s="48"/>
      <c r="BF43" s="48" t="s">
        <v>399</v>
      </c>
      <c r="BG43" s="48" t="s">
        <v>399</v>
      </c>
      <c r="BH43" s="121" t="s">
        <v>1539</v>
      </c>
      <c r="BI43" s="121" t="s">
        <v>1539</v>
      </c>
      <c r="BJ43" s="121" t="s">
        <v>1587</v>
      </c>
      <c r="BK43" s="121" t="s">
        <v>1587</v>
      </c>
      <c r="BL43" s="121">
        <v>0</v>
      </c>
      <c r="BM43" s="124">
        <v>0</v>
      </c>
      <c r="BN43" s="121">
        <v>0</v>
      </c>
      <c r="BO43" s="124">
        <v>0</v>
      </c>
      <c r="BP43" s="121">
        <v>0</v>
      </c>
      <c r="BQ43" s="124">
        <v>0</v>
      </c>
      <c r="BR43" s="121">
        <v>10</v>
      </c>
      <c r="BS43" s="124">
        <v>100</v>
      </c>
      <c r="BT43" s="121">
        <v>10</v>
      </c>
      <c r="BU43" s="2"/>
      <c r="BV43" s="3"/>
      <c r="BW43" s="3"/>
      <c r="BX43" s="3"/>
      <c r="BY43" s="3"/>
    </row>
    <row r="44" spans="1:77" ht="41.45" customHeight="1">
      <c r="A44" s="64" t="s">
        <v>235</v>
      </c>
      <c r="C44" s="65"/>
      <c r="D44" s="65" t="s">
        <v>64</v>
      </c>
      <c r="E44" s="66">
        <v>305.40857334226394</v>
      </c>
      <c r="F44" s="68">
        <v>98.62406318718305</v>
      </c>
      <c r="G44" s="100" t="s">
        <v>1111</v>
      </c>
      <c r="H44" s="65"/>
      <c r="I44" s="69" t="s">
        <v>235</v>
      </c>
      <c r="J44" s="70"/>
      <c r="K44" s="70"/>
      <c r="L44" s="69" t="s">
        <v>1219</v>
      </c>
      <c r="M44" s="73">
        <v>459.5538751514608</v>
      </c>
      <c r="N44" s="74">
        <v>5242.09521484375</v>
      </c>
      <c r="O44" s="74">
        <v>8525.3330078125</v>
      </c>
      <c r="P44" s="75"/>
      <c r="Q44" s="76"/>
      <c r="R44" s="76"/>
      <c r="S44" s="86"/>
      <c r="T44" s="48">
        <v>0</v>
      </c>
      <c r="U44" s="48">
        <v>3</v>
      </c>
      <c r="V44" s="49">
        <v>0.75</v>
      </c>
      <c r="W44" s="49">
        <v>0.009174</v>
      </c>
      <c r="X44" s="49">
        <v>0.011312</v>
      </c>
      <c r="Y44" s="49">
        <v>0.578287</v>
      </c>
      <c r="Z44" s="49">
        <v>0.3333333333333333</v>
      </c>
      <c r="AA44" s="49">
        <v>0</v>
      </c>
      <c r="AB44" s="71">
        <v>44</v>
      </c>
      <c r="AC44" s="71"/>
      <c r="AD44" s="72"/>
      <c r="AE44" s="78" t="s">
        <v>906</v>
      </c>
      <c r="AF44" s="78">
        <v>261</v>
      </c>
      <c r="AG44" s="78">
        <v>1027</v>
      </c>
      <c r="AH44" s="78">
        <v>23876</v>
      </c>
      <c r="AI44" s="78">
        <v>58</v>
      </c>
      <c r="AJ44" s="78"/>
      <c r="AK44" s="78" t="s">
        <v>956</v>
      </c>
      <c r="AL44" s="78" t="s">
        <v>997</v>
      </c>
      <c r="AM44" s="78"/>
      <c r="AN44" s="78"/>
      <c r="AO44" s="80">
        <v>43422.45193287037</v>
      </c>
      <c r="AP44" s="83" t="s">
        <v>1074</v>
      </c>
      <c r="AQ44" s="78" t="b">
        <v>0</v>
      </c>
      <c r="AR44" s="78" t="b">
        <v>0</v>
      </c>
      <c r="AS44" s="78" t="b">
        <v>0</v>
      </c>
      <c r="AT44" s="78" t="s">
        <v>803</v>
      </c>
      <c r="AU44" s="78">
        <v>39</v>
      </c>
      <c r="AV44" s="83" t="s">
        <v>1082</v>
      </c>
      <c r="AW44" s="78" t="b">
        <v>0</v>
      </c>
      <c r="AX44" s="78" t="s">
        <v>1123</v>
      </c>
      <c r="AY44" s="83" t="s">
        <v>1165</v>
      </c>
      <c r="AZ44" s="78" t="s">
        <v>66</v>
      </c>
      <c r="BA44" s="78" t="str">
        <f>REPLACE(INDEX(GroupVertices[Group],MATCH(Vertices[[#This Row],[Vertex]],GroupVertices[Vertex],0)),1,1,"")</f>
        <v>3</v>
      </c>
      <c r="BB44" s="48"/>
      <c r="BC44" s="48"/>
      <c r="BD44" s="48"/>
      <c r="BE44" s="48"/>
      <c r="BF44" s="48" t="s">
        <v>399</v>
      </c>
      <c r="BG44" s="48" t="s">
        <v>399</v>
      </c>
      <c r="BH44" s="121" t="s">
        <v>1539</v>
      </c>
      <c r="BI44" s="121" t="s">
        <v>1539</v>
      </c>
      <c r="BJ44" s="121" t="s">
        <v>1587</v>
      </c>
      <c r="BK44" s="121" t="s">
        <v>1587</v>
      </c>
      <c r="BL44" s="121">
        <v>0</v>
      </c>
      <c r="BM44" s="124">
        <v>0</v>
      </c>
      <c r="BN44" s="121">
        <v>0</v>
      </c>
      <c r="BO44" s="124">
        <v>0</v>
      </c>
      <c r="BP44" s="121">
        <v>0</v>
      </c>
      <c r="BQ44" s="124">
        <v>0</v>
      </c>
      <c r="BR44" s="121">
        <v>10</v>
      </c>
      <c r="BS44" s="124">
        <v>100</v>
      </c>
      <c r="BT44" s="121">
        <v>10</v>
      </c>
      <c r="BU44" s="2"/>
      <c r="BV44" s="3"/>
      <c r="BW44" s="3"/>
      <c r="BX44" s="3"/>
      <c r="BY44" s="3"/>
    </row>
    <row r="45" spans="1:77" ht="41.45" customHeight="1">
      <c r="A45" s="64" t="s">
        <v>236</v>
      </c>
      <c r="C45" s="65"/>
      <c r="D45" s="65" t="s">
        <v>64</v>
      </c>
      <c r="E45" s="66">
        <v>205.6399866041527</v>
      </c>
      <c r="F45" s="68">
        <v>99.58129515774357</v>
      </c>
      <c r="G45" s="100" t="s">
        <v>1112</v>
      </c>
      <c r="H45" s="65"/>
      <c r="I45" s="69" t="s">
        <v>236</v>
      </c>
      <c r="J45" s="70"/>
      <c r="K45" s="70"/>
      <c r="L45" s="69" t="s">
        <v>1220</v>
      </c>
      <c r="M45" s="73">
        <v>140.54036709599245</v>
      </c>
      <c r="N45" s="74">
        <v>4008.69580078125</v>
      </c>
      <c r="O45" s="74">
        <v>7312.38330078125</v>
      </c>
      <c r="P45" s="75"/>
      <c r="Q45" s="76"/>
      <c r="R45" s="76"/>
      <c r="S45" s="86"/>
      <c r="T45" s="48">
        <v>0</v>
      </c>
      <c r="U45" s="48">
        <v>2</v>
      </c>
      <c r="V45" s="49">
        <v>0</v>
      </c>
      <c r="W45" s="49">
        <v>0.010638</v>
      </c>
      <c r="X45" s="49">
        <v>0.011785</v>
      </c>
      <c r="Y45" s="49">
        <v>0.43333</v>
      </c>
      <c r="Z45" s="49">
        <v>0.5</v>
      </c>
      <c r="AA45" s="49">
        <v>0</v>
      </c>
      <c r="AB45" s="71">
        <v>45</v>
      </c>
      <c r="AC45" s="71"/>
      <c r="AD45" s="72"/>
      <c r="AE45" s="78" t="s">
        <v>907</v>
      </c>
      <c r="AF45" s="78">
        <v>911</v>
      </c>
      <c r="AG45" s="78">
        <v>316</v>
      </c>
      <c r="AH45" s="78">
        <v>2437</v>
      </c>
      <c r="AI45" s="78">
        <v>1215</v>
      </c>
      <c r="AJ45" s="78"/>
      <c r="AK45" s="78" t="s">
        <v>957</v>
      </c>
      <c r="AL45" s="78" t="s">
        <v>998</v>
      </c>
      <c r="AM45" s="83" t="s">
        <v>1033</v>
      </c>
      <c r="AN45" s="78"/>
      <c r="AO45" s="80">
        <v>41385.57261574074</v>
      </c>
      <c r="AP45" s="83" t="s">
        <v>1075</v>
      </c>
      <c r="AQ45" s="78" t="b">
        <v>1</v>
      </c>
      <c r="AR45" s="78" t="b">
        <v>0</v>
      </c>
      <c r="AS45" s="78" t="b">
        <v>0</v>
      </c>
      <c r="AT45" s="78" t="s">
        <v>803</v>
      </c>
      <c r="AU45" s="78">
        <v>21</v>
      </c>
      <c r="AV45" s="83" t="s">
        <v>1082</v>
      </c>
      <c r="AW45" s="78" t="b">
        <v>0</v>
      </c>
      <c r="AX45" s="78" t="s">
        <v>1123</v>
      </c>
      <c r="AY45" s="83" t="s">
        <v>1166</v>
      </c>
      <c r="AZ45" s="78" t="s">
        <v>66</v>
      </c>
      <c r="BA45" s="78" t="str">
        <f>REPLACE(INDEX(GroupVertices[Group],MATCH(Vertices[[#This Row],[Vertex]],GroupVertices[Vertex],0)),1,1,"")</f>
        <v>3</v>
      </c>
      <c r="BB45" s="48"/>
      <c r="BC45" s="48"/>
      <c r="BD45" s="48"/>
      <c r="BE45" s="48"/>
      <c r="BF45" s="48" t="s">
        <v>391</v>
      </c>
      <c r="BG45" s="48" t="s">
        <v>391</v>
      </c>
      <c r="BH45" s="121" t="s">
        <v>1546</v>
      </c>
      <c r="BI45" s="121" t="s">
        <v>1564</v>
      </c>
      <c r="BJ45" s="121" t="s">
        <v>1594</v>
      </c>
      <c r="BK45" s="121" t="s">
        <v>1594</v>
      </c>
      <c r="BL45" s="121">
        <v>1</v>
      </c>
      <c r="BM45" s="124">
        <v>6.666666666666667</v>
      </c>
      <c r="BN45" s="121">
        <v>0</v>
      </c>
      <c r="BO45" s="124">
        <v>0</v>
      </c>
      <c r="BP45" s="121">
        <v>0</v>
      </c>
      <c r="BQ45" s="124">
        <v>0</v>
      </c>
      <c r="BR45" s="121">
        <v>14</v>
      </c>
      <c r="BS45" s="124">
        <v>93.33333333333333</v>
      </c>
      <c r="BT45" s="121">
        <v>15</v>
      </c>
      <c r="BU45" s="2"/>
      <c r="BV45" s="3"/>
      <c r="BW45" s="3"/>
      <c r="BX45" s="3"/>
      <c r="BY45" s="3"/>
    </row>
    <row r="46" spans="1:77" ht="41.45" customHeight="1">
      <c r="A46" s="64" t="s">
        <v>237</v>
      </c>
      <c r="C46" s="65"/>
      <c r="D46" s="65" t="s">
        <v>64</v>
      </c>
      <c r="E46" s="66">
        <v>540.1664434025452</v>
      </c>
      <c r="F46" s="68">
        <v>96.3716734730512</v>
      </c>
      <c r="G46" s="100" t="s">
        <v>1113</v>
      </c>
      <c r="H46" s="65"/>
      <c r="I46" s="69" t="s">
        <v>237</v>
      </c>
      <c r="J46" s="70"/>
      <c r="K46" s="70"/>
      <c r="L46" s="69" t="s">
        <v>1221</v>
      </c>
      <c r="M46" s="73">
        <v>1210.2002872144685</v>
      </c>
      <c r="N46" s="74">
        <v>5751.11962890625</v>
      </c>
      <c r="O46" s="74">
        <v>538.063720703125</v>
      </c>
      <c r="P46" s="75"/>
      <c r="Q46" s="76"/>
      <c r="R46" s="76"/>
      <c r="S46" s="86"/>
      <c r="T46" s="48">
        <v>0</v>
      </c>
      <c r="U46" s="48">
        <v>1</v>
      </c>
      <c r="V46" s="49">
        <v>0</v>
      </c>
      <c r="W46" s="49">
        <v>0.00813</v>
      </c>
      <c r="X46" s="49">
        <v>0.004325</v>
      </c>
      <c r="Y46" s="49">
        <v>0.309993</v>
      </c>
      <c r="Z46" s="49">
        <v>0</v>
      </c>
      <c r="AA46" s="49">
        <v>0</v>
      </c>
      <c r="AB46" s="71">
        <v>46</v>
      </c>
      <c r="AC46" s="71"/>
      <c r="AD46" s="72"/>
      <c r="AE46" s="78" t="s">
        <v>908</v>
      </c>
      <c r="AF46" s="78">
        <v>4969</v>
      </c>
      <c r="AG46" s="78">
        <v>2700</v>
      </c>
      <c r="AH46" s="78">
        <v>16112</v>
      </c>
      <c r="AI46" s="78">
        <v>9538</v>
      </c>
      <c r="AJ46" s="78"/>
      <c r="AK46" s="78" t="s">
        <v>958</v>
      </c>
      <c r="AL46" s="78" t="s">
        <v>999</v>
      </c>
      <c r="AM46" s="83" t="s">
        <v>1034</v>
      </c>
      <c r="AN46" s="78"/>
      <c r="AO46" s="80">
        <v>39900.96597222222</v>
      </c>
      <c r="AP46" s="78"/>
      <c r="AQ46" s="78" t="b">
        <v>1</v>
      </c>
      <c r="AR46" s="78" t="b">
        <v>0</v>
      </c>
      <c r="AS46" s="78" t="b">
        <v>1</v>
      </c>
      <c r="AT46" s="78" t="s">
        <v>803</v>
      </c>
      <c r="AU46" s="78">
        <v>519</v>
      </c>
      <c r="AV46" s="83" t="s">
        <v>1082</v>
      </c>
      <c r="AW46" s="78" t="b">
        <v>0</v>
      </c>
      <c r="AX46" s="78" t="s">
        <v>1123</v>
      </c>
      <c r="AY46" s="83" t="s">
        <v>1167</v>
      </c>
      <c r="AZ46" s="78" t="s">
        <v>66</v>
      </c>
      <c r="BA46" s="78" t="str">
        <f>REPLACE(INDEX(GroupVertices[Group],MATCH(Vertices[[#This Row],[Vertex]],GroupVertices[Vertex],0)),1,1,"")</f>
        <v>2</v>
      </c>
      <c r="BB46" s="48"/>
      <c r="BC46" s="48"/>
      <c r="BD46" s="48"/>
      <c r="BE46" s="48"/>
      <c r="BF46" s="48" t="s">
        <v>401</v>
      </c>
      <c r="BG46" s="48" t="s">
        <v>401</v>
      </c>
      <c r="BH46" s="121" t="s">
        <v>1542</v>
      </c>
      <c r="BI46" s="121" t="s">
        <v>1542</v>
      </c>
      <c r="BJ46" s="121" t="s">
        <v>1590</v>
      </c>
      <c r="BK46" s="121" t="s">
        <v>1590</v>
      </c>
      <c r="BL46" s="121">
        <v>2</v>
      </c>
      <c r="BM46" s="124">
        <v>15.384615384615385</v>
      </c>
      <c r="BN46" s="121">
        <v>0</v>
      </c>
      <c r="BO46" s="124">
        <v>0</v>
      </c>
      <c r="BP46" s="121">
        <v>0</v>
      </c>
      <c r="BQ46" s="124">
        <v>0</v>
      </c>
      <c r="BR46" s="121">
        <v>11</v>
      </c>
      <c r="BS46" s="124">
        <v>84.61538461538461</v>
      </c>
      <c r="BT46" s="121">
        <v>13</v>
      </c>
      <c r="BU46" s="2"/>
      <c r="BV46" s="3"/>
      <c r="BW46" s="3"/>
      <c r="BX46" s="3"/>
      <c r="BY46" s="3"/>
    </row>
    <row r="47" spans="1:77" ht="41.45" customHeight="1">
      <c r="A47" s="64" t="s">
        <v>238</v>
      </c>
      <c r="C47" s="65"/>
      <c r="D47" s="65" t="s">
        <v>64</v>
      </c>
      <c r="E47" s="66">
        <v>185.29336905559276</v>
      </c>
      <c r="F47" s="68">
        <v>99.77651124175381</v>
      </c>
      <c r="G47" s="100" t="s">
        <v>1114</v>
      </c>
      <c r="H47" s="65"/>
      <c r="I47" s="69" t="s">
        <v>238</v>
      </c>
      <c r="J47" s="70"/>
      <c r="K47" s="70"/>
      <c r="L47" s="69" t="s">
        <v>1222</v>
      </c>
      <c r="M47" s="73">
        <v>75.48135349818247</v>
      </c>
      <c r="N47" s="74">
        <v>7445.64892578125</v>
      </c>
      <c r="O47" s="74">
        <v>2635.466552734375</v>
      </c>
      <c r="P47" s="75"/>
      <c r="Q47" s="76"/>
      <c r="R47" s="76"/>
      <c r="S47" s="86"/>
      <c r="T47" s="48">
        <v>0</v>
      </c>
      <c r="U47" s="48">
        <v>1</v>
      </c>
      <c r="V47" s="49">
        <v>0</v>
      </c>
      <c r="W47" s="49">
        <v>0.00813</v>
      </c>
      <c r="X47" s="49">
        <v>0.004325</v>
      </c>
      <c r="Y47" s="49">
        <v>0.309993</v>
      </c>
      <c r="Z47" s="49">
        <v>0</v>
      </c>
      <c r="AA47" s="49">
        <v>0</v>
      </c>
      <c r="AB47" s="71">
        <v>47</v>
      </c>
      <c r="AC47" s="71"/>
      <c r="AD47" s="72"/>
      <c r="AE47" s="78" t="s">
        <v>909</v>
      </c>
      <c r="AF47" s="78">
        <v>357</v>
      </c>
      <c r="AG47" s="78">
        <v>171</v>
      </c>
      <c r="AH47" s="78">
        <v>2473</v>
      </c>
      <c r="AI47" s="78">
        <v>2013</v>
      </c>
      <c r="AJ47" s="78"/>
      <c r="AK47" s="78" t="s">
        <v>959</v>
      </c>
      <c r="AL47" s="78" t="s">
        <v>1000</v>
      </c>
      <c r="AM47" s="78"/>
      <c r="AN47" s="78"/>
      <c r="AO47" s="80">
        <v>40799.35532407407</v>
      </c>
      <c r="AP47" s="78"/>
      <c r="AQ47" s="78" t="b">
        <v>1</v>
      </c>
      <c r="AR47" s="78" t="b">
        <v>0</v>
      </c>
      <c r="AS47" s="78" t="b">
        <v>0</v>
      </c>
      <c r="AT47" s="78" t="s">
        <v>803</v>
      </c>
      <c r="AU47" s="78">
        <v>31</v>
      </c>
      <c r="AV47" s="83" t="s">
        <v>1082</v>
      </c>
      <c r="AW47" s="78" t="b">
        <v>0</v>
      </c>
      <c r="AX47" s="78" t="s">
        <v>1123</v>
      </c>
      <c r="AY47" s="83" t="s">
        <v>1168</v>
      </c>
      <c r="AZ47" s="78" t="s">
        <v>66</v>
      </c>
      <c r="BA47" s="78" t="str">
        <f>REPLACE(INDEX(GroupVertices[Group],MATCH(Vertices[[#This Row],[Vertex]],GroupVertices[Vertex],0)),1,1,"")</f>
        <v>2</v>
      </c>
      <c r="BB47" s="48"/>
      <c r="BC47" s="48"/>
      <c r="BD47" s="48"/>
      <c r="BE47" s="48"/>
      <c r="BF47" s="48" t="s">
        <v>401</v>
      </c>
      <c r="BG47" s="48" t="s">
        <v>401</v>
      </c>
      <c r="BH47" s="121" t="s">
        <v>1542</v>
      </c>
      <c r="BI47" s="121" t="s">
        <v>1542</v>
      </c>
      <c r="BJ47" s="121" t="s">
        <v>1590</v>
      </c>
      <c r="BK47" s="121" t="s">
        <v>1590</v>
      </c>
      <c r="BL47" s="121">
        <v>2</v>
      </c>
      <c r="BM47" s="124">
        <v>15.384615384615385</v>
      </c>
      <c r="BN47" s="121">
        <v>0</v>
      </c>
      <c r="BO47" s="124">
        <v>0</v>
      </c>
      <c r="BP47" s="121">
        <v>0</v>
      </c>
      <c r="BQ47" s="124">
        <v>0</v>
      </c>
      <c r="BR47" s="121">
        <v>11</v>
      </c>
      <c r="BS47" s="124">
        <v>84.61538461538461</v>
      </c>
      <c r="BT47" s="121">
        <v>13</v>
      </c>
      <c r="BU47" s="2"/>
      <c r="BV47" s="3"/>
      <c r="BW47" s="3"/>
      <c r="BX47" s="3"/>
      <c r="BY47" s="3"/>
    </row>
    <row r="48" spans="1:77" ht="41.45" customHeight="1">
      <c r="A48" s="64" t="s">
        <v>260</v>
      </c>
      <c r="C48" s="65"/>
      <c r="D48" s="65" t="s">
        <v>64</v>
      </c>
      <c r="E48" s="66">
        <v>499.89417280643</v>
      </c>
      <c r="F48" s="68">
        <v>96.75806668760939</v>
      </c>
      <c r="G48" s="100" t="s">
        <v>1115</v>
      </c>
      <c r="H48" s="65"/>
      <c r="I48" s="69" t="s">
        <v>260</v>
      </c>
      <c r="J48" s="70"/>
      <c r="K48" s="70"/>
      <c r="L48" s="69" t="s">
        <v>1223</v>
      </c>
      <c r="M48" s="73">
        <v>1081.4283085760446</v>
      </c>
      <c r="N48" s="74">
        <v>6489.29150390625</v>
      </c>
      <c r="O48" s="74">
        <v>3858.6962890625</v>
      </c>
      <c r="P48" s="75"/>
      <c r="Q48" s="76"/>
      <c r="R48" s="76"/>
      <c r="S48" s="86"/>
      <c r="T48" s="48">
        <v>3</v>
      </c>
      <c r="U48" s="48">
        <v>0</v>
      </c>
      <c r="V48" s="49">
        <v>4</v>
      </c>
      <c r="W48" s="49">
        <v>0.010753</v>
      </c>
      <c r="X48" s="49">
        <v>0.016846</v>
      </c>
      <c r="Y48" s="49">
        <v>0.590841</v>
      </c>
      <c r="Z48" s="49">
        <v>0.5</v>
      </c>
      <c r="AA48" s="49">
        <v>0</v>
      </c>
      <c r="AB48" s="71">
        <v>48</v>
      </c>
      <c r="AC48" s="71"/>
      <c r="AD48" s="72"/>
      <c r="AE48" s="78" t="s">
        <v>910</v>
      </c>
      <c r="AF48" s="78">
        <v>56</v>
      </c>
      <c r="AG48" s="78">
        <v>2413</v>
      </c>
      <c r="AH48" s="78">
        <v>272</v>
      </c>
      <c r="AI48" s="78">
        <v>567</v>
      </c>
      <c r="AJ48" s="78"/>
      <c r="AK48" s="78" t="s">
        <v>960</v>
      </c>
      <c r="AL48" s="78" t="s">
        <v>973</v>
      </c>
      <c r="AM48" s="83" t="s">
        <v>1035</v>
      </c>
      <c r="AN48" s="78"/>
      <c r="AO48" s="80">
        <v>43040.75372685185</v>
      </c>
      <c r="AP48" s="83" t="s">
        <v>1076</v>
      </c>
      <c r="AQ48" s="78" t="b">
        <v>1</v>
      </c>
      <c r="AR48" s="78" t="b">
        <v>0</v>
      </c>
      <c r="AS48" s="78" t="b">
        <v>0</v>
      </c>
      <c r="AT48" s="78" t="s">
        <v>803</v>
      </c>
      <c r="AU48" s="78">
        <v>49</v>
      </c>
      <c r="AV48" s="78"/>
      <c r="AW48" s="78" t="b">
        <v>0</v>
      </c>
      <c r="AX48" s="78" t="s">
        <v>1123</v>
      </c>
      <c r="AY48" s="83" t="s">
        <v>1169</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261</v>
      </c>
      <c r="C49" s="65"/>
      <c r="D49" s="65" t="s">
        <v>64</v>
      </c>
      <c r="E49" s="66">
        <v>162</v>
      </c>
      <c r="F49" s="68">
        <v>100</v>
      </c>
      <c r="G49" s="100" t="s">
        <v>1116</v>
      </c>
      <c r="H49" s="65"/>
      <c r="I49" s="69" t="s">
        <v>261</v>
      </c>
      <c r="J49" s="70"/>
      <c r="K49" s="70"/>
      <c r="L49" s="69" t="s">
        <v>1224</v>
      </c>
      <c r="M49" s="73">
        <v>1</v>
      </c>
      <c r="N49" s="74">
        <v>4320.685546875</v>
      </c>
      <c r="O49" s="74">
        <v>2547.54345703125</v>
      </c>
      <c r="P49" s="75"/>
      <c r="Q49" s="76"/>
      <c r="R49" s="76"/>
      <c r="S49" s="86"/>
      <c r="T49" s="48">
        <v>2</v>
      </c>
      <c r="U49" s="48">
        <v>0</v>
      </c>
      <c r="V49" s="49">
        <v>0</v>
      </c>
      <c r="W49" s="49">
        <v>0.010417</v>
      </c>
      <c r="X49" s="49">
        <v>0.012429</v>
      </c>
      <c r="Y49" s="49">
        <v>0.445101</v>
      </c>
      <c r="Z49" s="49">
        <v>0.5</v>
      </c>
      <c r="AA49" s="49">
        <v>0</v>
      </c>
      <c r="AB49" s="71">
        <v>49</v>
      </c>
      <c r="AC49" s="71"/>
      <c r="AD49" s="72"/>
      <c r="AE49" s="78" t="s">
        <v>911</v>
      </c>
      <c r="AF49" s="78">
        <v>0</v>
      </c>
      <c r="AG49" s="78">
        <v>5</v>
      </c>
      <c r="AH49" s="78">
        <v>0</v>
      </c>
      <c r="AI49" s="78">
        <v>0</v>
      </c>
      <c r="AJ49" s="78"/>
      <c r="AK49" s="78" t="s">
        <v>961</v>
      </c>
      <c r="AL49" s="78"/>
      <c r="AM49" s="78"/>
      <c r="AN49" s="78"/>
      <c r="AO49" s="80">
        <v>42123.816412037035</v>
      </c>
      <c r="AP49" s="83" t="s">
        <v>1077</v>
      </c>
      <c r="AQ49" s="78" t="b">
        <v>1</v>
      </c>
      <c r="AR49" s="78" t="b">
        <v>0</v>
      </c>
      <c r="AS49" s="78" t="b">
        <v>0</v>
      </c>
      <c r="AT49" s="78" t="s">
        <v>803</v>
      </c>
      <c r="AU49" s="78">
        <v>3</v>
      </c>
      <c r="AV49" s="83" t="s">
        <v>1082</v>
      </c>
      <c r="AW49" s="78" t="b">
        <v>0</v>
      </c>
      <c r="AX49" s="78" t="s">
        <v>1123</v>
      </c>
      <c r="AY49" s="83" t="s">
        <v>1170</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262</v>
      </c>
      <c r="C50" s="65"/>
      <c r="D50" s="65" t="s">
        <v>64</v>
      </c>
      <c r="E50" s="66">
        <v>1000</v>
      </c>
      <c r="F50" s="68">
        <v>84.77179912938114</v>
      </c>
      <c r="G50" s="100" t="s">
        <v>1117</v>
      </c>
      <c r="H50" s="65"/>
      <c r="I50" s="69" t="s">
        <v>262</v>
      </c>
      <c r="J50" s="70"/>
      <c r="K50" s="70"/>
      <c r="L50" s="69" t="s">
        <v>1225</v>
      </c>
      <c r="M50" s="73">
        <v>5076.051743481577</v>
      </c>
      <c r="N50" s="74">
        <v>4805.8994140625</v>
      </c>
      <c r="O50" s="74">
        <v>1586.1207275390625</v>
      </c>
      <c r="P50" s="75"/>
      <c r="Q50" s="76"/>
      <c r="R50" s="76"/>
      <c r="S50" s="86"/>
      <c r="T50" s="48">
        <v>2</v>
      </c>
      <c r="U50" s="48">
        <v>0</v>
      </c>
      <c r="V50" s="49">
        <v>0</v>
      </c>
      <c r="W50" s="49">
        <v>0.010417</v>
      </c>
      <c r="X50" s="49">
        <v>0.012429</v>
      </c>
      <c r="Y50" s="49">
        <v>0.445101</v>
      </c>
      <c r="Z50" s="49">
        <v>0.5</v>
      </c>
      <c r="AA50" s="49">
        <v>0</v>
      </c>
      <c r="AB50" s="71">
        <v>50</v>
      </c>
      <c r="AC50" s="71"/>
      <c r="AD50" s="72"/>
      <c r="AE50" s="78" t="s">
        <v>912</v>
      </c>
      <c r="AF50" s="78">
        <v>25</v>
      </c>
      <c r="AG50" s="78">
        <v>11316</v>
      </c>
      <c r="AH50" s="78">
        <v>2767</v>
      </c>
      <c r="AI50" s="78">
        <v>673</v>
      </c>
      <c r="AJ50" s="78"/>
      <c r="AK50" s="78" t="s">
        <v>962</v>
      </c>
      <c r="AL50" s="78" t="s">
        <v>973</v>
      </c>
      <c r="AM50" s="83" t="s">
        <v>1036</v>
      </c>
      <c r="AN50" s="78"/>
      <c r="AO50" s="80">
        <v>42478.93690972222</v>
      </c>
      <c r="AP50" s="83" t="s">
        <v>1078</v>
      </c>
      <c r="AQ50" s="78" t="b">
        <v>1</v>
      </c>
      <c r="AR50" s="78" t="b">
        <v>0</v>
      </c>
      <c r="AS50" s="78" t="b">
        <v>0</v>
      </c>
      <c r="AT50" s="78" t="s">
        <v>803</v>
      </c>
      <c r="AU50" s="78">
        <v>273</v>
      </c>
      <c r="AV50" s="78"/>
      <c r="AW50" s="78" t="b">
        <v>1</v>
      </c>
      <c r="AX50" s="78" t="s">
        <v>1123</v>
      </c>
      <c r="AY50" s="83" t="s">
        <v>1171</v>
      </c>
      <c r="AZ50" s="78" t="s">
        <v>65</v>
      </c>
      <c r="BA50" s="78" t="str">
        <f>REPLACE(INDEX(GroupVertices[Group],MATCH(Vertices[[#This Row],[Vertex]],GroupVertices[Vertex],0)),1,1,"")</f>
        <v>2</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263</v>
      </c>
      <c r="C51" s="65"/>
      <c r="D51" s="65" t="s">
        <v>64</v>
      </c>
      <c r="E51" s="66">
        <v>183.89015405224382</v>
      </c>
      <c r="F51" s="68">
        <v>99.78997441996141</v>
      </c>
      <c r="G51" s="100" t="s">
        <v>1118</v>
      </c>
      <c r="H51" s="65"/>
      <c r="I51" s="69" t="s">
        <v>263</v>
      </c>
      <c r="J51" s="70"/>
      <c r="K51" s="70"/>
      <c r="L51" s="69" t="s">
        <v>1226</v>
      </c>
      <c r="M51" s="73">
        <v>70.99452497419557</v>
      </c>
      <c r="N51" s="74">
        <v>5743.39306640625</v>
      </c>
      <c r="O51" s="74">
        <v>4466.05224609375</v>
      </c>
      <c r="P51" s="75"/>
      <c r="Q51" s="76"/>
      <c r="R51" s="76"/>
      <c r="S51" s="86"/>
      <c r="T51" s="48">
        <v>2</v>
      </c>
      <c r="U51" s="48">
        <v>0</v>
      </c>
      <c r="V51" s="49">
        <v>0</v>
      </c>
      <c r="W51" s="49">
        <v>0.010417</v>
      </c>
      <c r="X51" s="49">
        <v>0.012429</v>
      </c>
      <c r="Y51" s="49">
        <v>0.445101</v>
      </c>
      <c r="Z51" s="49">
        <v>0.5</v>
      </c>
      <c r="AA51" s="49">
        <v>0</v>
      </c>
      <c r="AB51" s="71">
        <v>51</v>
      </c>
      <c r="AC51" s="71"/>
      <c r="AD51" s="72"/>
      <c r="AE51" s="78" t="s">
        <v>913</v>
      </c>
      <c r="AF51" s="78">
        <v>0</v>
      </c>
      <c r="AG51" s="78">
        <v>161</v>
      </c>
      <c r="AH51" s="78">
        <v>0</v>
      </c>
      <c r="AI51" s="78">
        <v>0</v>
      </c>
      <c r="AJ51" s="78"/>
      <c r="AK51" s="78"/>
      <c r="AL51" s="78"/>
      <c r="AM51" s="78"/>
      <c r="AN51" s="78"/>
      <c r="AO51" s="80">
        <v>42488.222662037035</v>
      </c>
      <c r="AP51" s="78"/>
      <c r="AQ51" s="78" t="b">
        <v>1</v>
      </c>
      <c r="AR51" s="78" t="b">
        <v>1</v>
      </c>
      <c r="AS51" s="78" t="b">
        <v>0</v>
      </c>
      <c r="AT51" s="78" t="s">
        <v>803</v>
      </c>
      <c r="AU51" s="78">
        <v>3</v>
      </c>
      <c r="AV51" s="78"/>
      <c r="AW51" s="78" t="b">
        <v>0</v>
      </c>
      <c r="AX51" s="78" t="s">
        <v>1123</v>
      </c>
      <c r="AY51" s="83" t="s">
        <v>1172</v>
      </c>
      <c r="AZ51" s="78" t="s">
        <v>65</v>
      </c>
      <c r="BA51" s="78" t="str">
        <f>REPLACE(INDEX(GroupVertices[Group],MATCH(Vertices[[#This Row],[Vertex]],GroupVertices[Vertex],0)),1,1,"")</f>
        <v>2</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264</v>
      </c>
      <c r="C52" s="65"/>
      <c r="D52" s="65" t="s">
        <v>64</v>
      </c>
      <c r="E52" s="66">
        <v>174.90957803081045</v>
      </c>
      <c r="F52" s="68">
        <v>99.87613876049006</v>
      </c>
      <c r="G52" s="100" t="s">
        <v>1119</v>
      </c>
      <c r="H52" s="65"/>
      <c r="I52" s="69" t="s">
        <v>264</v>
      </c>
      <c r="J52" s="70"/>
      <c r="K52" s="70"/>
      <c r="L52" s="69" t="s">
        <v>1227</v>
      </c>
      <c r="M52" s="73">
        <v>42.27882242067944</v>
      </c>
      <c r="N52" s="74">
        <v>7445.64892578125</v>
      </c>
      <c r="O52" s="74">
        <v>9616.802734375</v>
      </c>
      <c r="P52" s="75"/>
      <c r="Q52" s="76"/>
      <c r="R52" s="76"/>
      <c r="S52" s="86"/>
      <c r="T52" s="48">
        <v>2</v>
      </c>
      <c r="U52" s="48">
        <v>0</v>
      </c>
      <c r="V52" s="49">
        <v>0</v>
      </c>
      <c r="W52" s="49">
        <v>0.010417</v>
      </c>
      <c r="X52" s="49">
        <v>0.013018</v>
      </c>
      <c r="Y52" s="49">
        <v>0.420826</v>
      </c>
      <c r="Z52" s="49">
        <v>1</v>
      </c>
      <c r="AA52" s="49">
        <v>0</v>
      </c>
      <c r="AB52" s="71">
        <v>52</v>
      </c>
      <c r="AC52" s="71"/>
      <c r="AD52" s="72"/>
      <c r="AE52" s="78" t="s">
        <v>914</v>
      </c>
      <c r="AF52" s="78">
        <v>194</v>
      </c>
      <c r="AG52" s="78">
        <v>97</v>
      </c>
      <c r="AH52" s="78">
        <v>288</v>
      </c>
      <c r="AI52" s="78">
        <v>46</v>
      </c>
      <c r="AJ52" s="78"/>
      <c r="AK52" s="78" t="s">
        <v>963</v>
      </c>
      <c r="AL52" s="78" t="s">
        <v>1001</v>
      </c>
      <c r="AM52" s="78"/>
      <c r="AN52" s="78"/>
      <c r="AO52" s="80">
        <v>40753.37243055556</v>
      </c>
      <c r="AP52" s="78"/>
      <c r="AQ52" s="78" t="b">
        <v>1</v>
      </c>
      <c r="AR52" s="78" t="b">
        <v>0</v>
      </c>
      <c r="AS52" s="78" t="b">
        <v>0</v>
      </c>
      <c r="AT52" s="78" t="s">
        <v>803</v>
      </c>
      <c r="AU52" s="78">
        <v>2</v>
      </c>
      <c r="AV52" s="83" t="s">
        <v>1082</v>
      </c>
      <c r="AW52" s="78" t="b">
        <v>0</v>
      </c>
      <c r="AX52" s="78" t="s">
        <v>1123</v>
      </c>
      <c r="AY52" s="83" t="s">
        <v>1173</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244</v>
      </c>
      <c r="C53" s="65"/>
      <c r="D53" s="65" t="s">
        <v>64</v>
      </c>
      <c r="E53" s="66">
        <v>453.30743469524447</v>
      </c>
      <c r="F53" s="68">
        <v>97.20504420410178</v>
      </c>
      <c r="G53" s="100" t="s">
        <v>473</v>
      </c>
      <c r="H53" s="65"/>
      <c r="I53" s="69" t="s">
        <v>244</v>
      </c>
      <c r="J53" s="70"/>
      <c r="K53" s="70"/>
      <c r="L53" s="69" t="s">
        <v>1228</v>
      </c>
      <c r="M53" s="73">
        <v>932.4656015796796</v>
      </c>
      <c r="N53" s="74">
        <v>2116.850341796875</v>
      </c>
      <c r="O53" s="74">
        <v>5597.8896484375</v>
      </c>
      <c r="P53" s="75"/>
      <c r="Q53" s="76"/>
      <c r="R53" s="76"/>
      <c r="S53" s="86"/>
      <c r="T53" s="48">
        <v>3</v>
      </c>
      <c r="U53" s="48">
        <v>8</v>
      </c>
      <c r="V53" s="49">
        <v>33.833333</v>
      </c>
      <c r="W53" s="49">
        <v>0.011765</v>
      </c>
      <c r="X53" s="49">
        <v>0.038874</v>
      </c>
      <c r="Y53" s="49">
        <v>1.433515</v>
      </c>
      <c r="Z53" s="49">
        <v>0.3333333333333333</v>
      </c>
      <c r="AA53" s="49">
        <v>0.2222222222222222</v>
      </c>
      <c r="AB53" s="71">
        <v>53</v>
      </c>
      <c r="AC53" s="71"/>
      <c r="AD53" s="72"/>
      <c r="AE53" s="78" t="s">
        <v>915</v>
      </c>
      <c r="AF53" s="78">
        <v>261</v>
      </c>
      <c r="AG53" s="78">
        <v>2081</v>
      </c>
      <c r="AH53" s="78">
        <v>17340</v>
      </c>
      <c r="AI53" s="78">
        <v>444</v>
      </c>
      <c r="AJ53" s="78"/>
      <c r="AK53" s="78" t="s">
        <v>964</v>
      </c>
      <c r="AL53" s="78" t="s">
        <v>1000</v>
      </c>
      <c r="AM53" s="83" t="s">
        <v>1037</v>
      </c>
      <c r="AN53" s="78"/>
      <c r="AO53" s="80">
        <v>39935.404814814814</v>
      </c>
      <c r="AP53" s="83" t="s">
        <v>1079</v>
      </c>
      <c r="AQ53" s="78" t="b">
        <v>1</v>
      </c>
      <c r="AR53" s="78" t="b">
        <v>0</v>
      </c>
      <c r="AS53" s="78" t="b">
        <v>0</v>
      </c>
      <c r="AT53" s="78" t="s">
        <v>803</v>
      </c>
      <c r="AU53" s="78">
        <v>106</v>
      </c>
      <c r="AV53" s="83" t="s">
        <v>1082</v>
      </c>
      <c r="AW53" s="78" t="b">
        <v>0</v>
      </c>
      <c r="AX53" s="78" t="s">
        <v>1123</v>
      </c>
      <c r="AY53" s="83" t="s">
        <v>1174</v>
      </c>
      <c r="AZ53" s="78" t="s">
        <v>66</v>
      </c>
      <c r="BA53" s="78" t="str">
        <f>REPLACE(INDEX(GroupVertices[Group],MATCH(Vertices[[#This Row],[Vertex]],GroupVertices[Vertex],0)),1,1,"")</f>
        <v>1</v>
      </c>
      <c r="BB53" s="48"/>
      <c r="BC53" s="48"/>
      <c r="BD53" s="48"/>
      <c r="BE53" s="48"/>
      <c r="BF53" s="48" t="s">
        <v>404</v>
      </c>
      <c r="BG53" s="48" t="s">
        <v>1518</v>
      </c>
      <c r="BH53" s="121" t="s">
        <v>1547</v>
      </c>
      <c r="BI53" s="121" t="s">
        <v>1565</v>
      </c>
      <c r="BJ53" s="121" t="s">
        <v>1595</v>
      </c>
      <c r="BK53" s="121" t="s">
        <v>1602</v>
      </c>
      <c r="BL53" s="121">
        <v>3</v>
      </c>
      <c r="BM53" s="124">
        <v>6.976744186046512</v>
      </c>
      <c r="BN53" s="121">
        <v>0</v>
      </c>
      <c r="BO53" s="124">
        <v>0</v>
      </c>
      <c r="BP53" s="121">
        <v>0</v>
      </c>
      <c r="BQ53" s="124">
        <v>0</v>
      </c>
      <c r="BR53" s="121">
        <v>40</v>
      </c>
      <c r="BS53" s="124">
        <v>93.02325581395348</v>
      </c>
      <c r="BT53" s="121">
        <v>43</v>
      </c>
      <c r="BU53" s="2"/>
      <c r="BV53" s="3"/>
      <c r="BW53" s="3"/>
      <c r="BX53" s="3"/>
      <c r="BY53" s="3"/>
    </row>
    <row r="54" spans="1:77" ht="41.45" customHeight="1">
      <c r="A54" s="64" t="s">
        <v>265</v>
      </c>
      <c r="C54" s="65"/>
      <c r="D54" s="65" t="s">
        <v>64</v>
      </c>
      <c r="E54" s="66">
        <v>222.61888814467517</v>
      </c>
      <c r="F54" s="68">
        <v>99.41839070143159</v>
      </c>
      <c r="G54" s="100" t="s">
        <v>1120</v>
      </c>
      <c r="H54" s="65"/>
      <c r="I54" s="69" t="s">
        <v>265</v>
      </c>
      <c r="J54" s="70"/>
      <c r="K54" s="70"/>
      <c r="L54" s="69" t="s">
        <v>1229</v>
      </c>
      <c r="M54" s="73">
        <v>194.8309922362339</v>
      </c>
      <c r="N54" s="74">
        <v>3532.675048828125</v>
      </c>
      <c r="O54" s="74">
        <v>4940.68212890625</v>
      </c>
      <c r="P54" s="75"/>
      <c r="Q54" s="76"/>
      <c r="R54" s="76"/>
      <c r="S54" s="86"/>
      <c r="T54" s="48">
        <v>3</v>
      </c>
      <c r="U54" s="48">
        <v>0</v>
      </c>
      <c r="V54" s="49">
        <v>0</v>
      </c>
      <c r="W54" s="49">
        <v>0.010204</v>
      </c>
      <c r="X54" s="49">
        <v>0.017302</v>
      </c>
      <c r="Y54" s="49">
        <v>0.548752</v>
      </c>
      <c r="Z54" s="49">
        <v>0.8333333333333334</v>
      </c>
      <c r="AA54" s="49">
        <v>0</v>
      </c>
      <c r="AB54" s="71">
        <v>54</v>
      </c>
      <c r="AC54" s="71"/>
      <c r="AD54" s="72"/>
      <c r="AE54" s="78" t="s">
        <v>916</v>
      </c>
      <c r="AF54" s="78">
        <v>726</v>
      </c>
      <c r="AG54" s="78">
        <v>437</v>
      </c>
      <c r="AH54" s="78">
        <v>2271</v>
      </c>
      <c r="AI54" s="78">
        <v>1874</v>
      </c>
      <c r="AJ54" s="78"/>
      <c r="AK54" s="78" t="s">
        <v>965</v>
      </c>
      <c r="AL54" s="78" t="s">
        <v>1002</v>
      </c>
      <c r="AM54" s="83" t="s">
        <v>1038</v>
      </c>
      <c r="AN54" s="78"/>
      <c r="AO54" s="80">
        <v>40132.22121527778</v>
      </c>
      <c r="AP54" s="83" t="s">
        <v>1080</v>
      </c>
      <c r="AQ54" s="78" t="b">
        <v>0</v>
      </c>
      <c r="AR54" s="78" t="b">
        <v>0</v>
      </c>
      <c r="AS54" s="78" t="b">
        <v>1</v>
      </c>
      <c r="AT54" s="78" t="s">
        <v>803</v>
      </c>
      <c r="AU54" s="78">
        <v>59</v>
      </c>
      <c r="AV54" s="83" t="s">
        <v>1088</v>
      </c>
      <c r="AW54" s="78" t="b">
        <v>0</v>
      </c>
      <c r="AX54" s="78" t="s">
        <v>1123</v>
      </c>
      <c r="AY54" s="83" t="s">
        <v>1175</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253</v>
      </c>
      <c r="C55" s="65"/>
      <c r="D55" s="65" t="s">
        <v>64</v>
      </c>
      <c r="E55" s="66">
        <v>259.94440723375754</v>
      </c>
      <c r="F55" s="68">
        <v>99.06027016110937</v>
      </c>
      <c r="G55" s="100" t="s">
        <v>1121</v>
      </c>
      <c r="H55" s="65"/>
      <c r="I55" s="69" t="s">
        <v>253</v>
      </c>
      <c r="J55" s="70"/>
      <c r="K55" s="70"/>
      <c r="L55" s="69" t="s">
        <v>1230</v>
      </c>
      <c r="M55" s="73">
        <v>314.18063097428535</v>
      </c>
      <c r="N55" s="74">
        <v>754.869873046875</v>
      </c>
      <c r="O55" s="74">
        <v>8520.3515625</v>
      </c>
      <c r="P55" s="75"/>
      <c r="Q55" s="76"/>
      <c r="R55" s="76"/>
      <c r="S55" s="86"/>
      <c r="T55" s="48">
        <v>4</v>
      </c>
      <c r="U55" s="48">
        <v>1</v>
      </c>
      <c r="V55" s="49">
        <v>0</v>
      </c>
      <c r="W55" s="49">
        <v>0.010309</v>
      </c>
      <c r="X55" s="49">
        <v>0.021456</v>
      </c>
      <c r="Y55" s="49">
        <v>0.696685</v>
      </c>
      <c r="Z55" s="49">
        <v>1</v>
      </c>
      <c r="AA55" s="49">
        <v>0</v>
      </c>
      <c r="AB55" s="71">
        <v>55</v>
      </c>
      <c r="AC55" s="71"/>
      <c r="AD55" s="72"/>
      <c r="AE55" s="78" t="s">
        <v>917</v>
      </c>
      <c r="AF55" s="78">
        <v>386</v>
      </c>
      <c r="AG55" s="78">
        <v>703</v>
      </c>
      <c r="AH55" s="78">
        <v>4529</v>
      </c>
      <c r="AI55" s="78">
        <v>1221</v>
      </c>
      <c r="AJ55" s="78"/>
      <c r="AK55" s="78" t="s">
        <v>966</v>
      </c>
      <c r="AL55" s="78" t="s">
        <v>986</v>
      </c>
      <c r="AM55" s="83" t="s">
        <v>1039</v>
      </c>
      <c r="AN55" s="78"/>
      <c r="AO55" s="80">
        <v>40009.76273148148</v>
      </c>
      <c r="AP55" s="78"/>
      <c r="AQ55" s="78" t="b">
        <v>0</v>
      </c>
      <c r="AR55" s="78" t="b">
        <v>0</v>
      </c>
      <c r="AS55" s="78" t="b">
        <v>1</v>
      </c>
      <c r="AT55" s="78" t="s">
        <v>803</v>
      </c>
      <c r="AU55" s="78">
        <v>38</v>
      </c>
      <c r="AV55" s="83" t="s">
        <v>1082</v>
      </c>
      <c r="AW55" s="78" t="b">
        <v>0</v>
      </c>
      <c r="AX55" s="78" t="s">
        <v>1123</v>
      </c>
      <c r="AY55" s="83" t="s">
        <v>1176</v>
      </c>
      <c r="AZ55" s="78" t="s">
        <v>66</v>
      </c>
      <c r="BA55" s="78" t="str">
        <f>REPLACE(INDEX(GroupVertices[Group],MATCH(Vertices[[#This Row],[Vertex]],GroupVertices[Vertex],0)),1,1,"")</f>
        <v>1</v>
      </c>
      <c r="BB55" s="48"/>
      <c r="BC55" s="48"/>
      <c r="BD55" s="48"/>
      <c r="BE55" s="48"/>
      <c r="BF55" s="48" t="s">
        <v>411</v>
      </c>
      <c r="BG55" s="48" t="s">
        <v>411</v>
      </c>
      <c r="BH55" s="121" t="s">
        <v>1548</v>
      </c>
      <c r="BI55" s="121" t="s">
        <v>1548</v>
      </c>
      <c r="BJ55" s="121" t="s">
        <v>1596</v>
      </c>
      <c r="BK55" s="121" t="s">
        <v>1596</v>
      </c>
      <c r="BL55" s="121">
        <v>0</v>
      </c>
      <c r="BM55" s="124">
        <v>0</v>
      </c>
      <c r="BN55" s="121">
        <v>0</v>
      </c>
      <c r="BO55" s="124">
        <v>0</v>
      </c>
      <c r="BP55" s="121">
        <v>0</v>
      </c>
      <c r="BQ55" s="124">
        <v>0</v>
      </c>
      <c r="BR55" s="121">
        <v>16</v>
      </c>
      <c r="BS55" s="124">
        <v>100</v>
      </c>
      <c r="BT55" s="121">
        <v>16</v>
      </c>
      <c r="BU55" s="2"/>
      <c r="BV55" s="3"/>
      <c r="BW55" s="3"/>
      <c r="BX55" s="3"/>
      <c r="BY55" s="3"/>
    </row>
    <row r="56" spans="1:77" ht="41.45" customHeight="1">
      <c r="A56" s="87" t="s">
        <v>251</v>
      </c>
      <c r="C56" s="88"/>
      <c r="D56" s="88" t="s">
        <v>64</v>
      </c>
      <c r="E56" s="89">
        <v>165.2273945077026</v>
      </c>
      <c r="F56" s="90">
        <v>99.96903469012251</v>
      </c>
      <c r="G56" s="101" t="s">
        <v>1122</v>
      </c>
      <c r="H56" s="88"/>
      <c r="I56" s="91" t="s">
        <v>251</v>
      </c>
      <c r="J56" s="92"/>
      <c r="K56" s="92"/>
      <c r="L56" s="91" t="s">
        <v>1231</v>
      </c>
      <c r="M56" s="93">
        <v>11.31970560516986</v>
      </c>
      <c r="N56" s="94">
        <v>2319.7265625</v>
      </c>
      <c r="O56" s="94">
        <v>9623.037109375</v>
      </c>
      <c r="P56" s="95"/>
      <c r="Q56" s="96"/>
      <c r="R56" s="96"/>
      <c r="S56" s="97"/>
      <c r="T56" s="48">
        <v>2</v>
      </c>
      <c r="U56" s="48">
        <v>5</v>
      </c>
      <c r="V56" s="49">
        <v>1.119048</v>
      </c>
      <c r="W56" s="49">
        <v>0.010989</v>
      </c>
      <c r="X56" s="49">
        <v>0.034159</v>
      </c>
      <c r="Y56" s="49">
        <v>0.942672</v>
      </c>
      <c r="Z56" s="49">
        <v>0.5666666666666667</v>
      </c>
      <c r="AA56" s="49">
        <v>0.16666666666666666</v>
      </c>
      <c r="AB56" s="98">
        <v>56</v>
      </c>
      <c r="AC56" s="98"/>
      <c r="AD56" s="99"/>
      <c r="AE56" s="78" t="s">
        <v>918</v>
      </c>
      <c r="AF56" s="78">
        <v>16</v>
      </c>
      <c r="AG56" s="78">
        <v>28</v>
      </c>
      <c r="AH56" s="78">
        <v>22</v>
      </c>
      <c r="AI56" s="78">
        <v>31</v>
      </c>
      <c r="AJ56" s="78"/>
      <c r="AK56" s="78" t="s">
        <v>967</v>
      </c>
      <c r="AL56" s="78" t="s">
        <v>832</v>
      </c>
      <c r="AM56" s="78"/>
      <c r="AN56" s="78"/>
      <c r="AO56" s="80">
        <v>42025.28502314815</v>
      </c>
      <c r="AP56" s="78"/>
      <c r="AQ56" s="78" t="b">
        <v>1</v>
      </c>
      <c r="AR56" s="78" t="b">
        <v>0</v>
      </c>
      <c r="AS56" s="78" t="b">
        <v>0</v>
      </c>
      <c r="AT56" s="78" t="s">
        <v>803</v>
      </c>
      <c r="AU56" s="78">
        <v>0</v>
      </c>
      <c r="AV56" s="83" t="s">
        <v>1082</v>
      </c>
      <c r="AW56" s="78" t="b">
        <v>0</v>
      </c>
      <c r="AX56" s="78" t="s">
        <v>1123</v>
      </c>
      <c r="AY56" s="83" t="s">
        <v>1177</v>
      </c>
      <c r="AZ56" s="78" t="s">
        <v>66</v>
      </c>
      <c r="BA56" s="78" t="str">
        <f>REPLACE(INDEX(GroupVertices[Group],MATCH(Vertices[[#This Row],[Vertex]],GroupVertices[Vertex],0)),1,1,"")</f>
        <v>1</v>
      </c>
      <c r="BB56" s="48"/>
      <c r="BC56" s="48"/>
      <c r="BD56" s="48"/>
      <c r="BE56" s="48"/>
      <c r="BF56" s="48" t="s">
        <v>392</v>
      </c>
      <c r="BG56" s="48" t="s">
        <v>392</v>
      </c>
      <c r="BH56" s="121" t="s">
        <v>1549</v>
      </c>
      <c r="BI56" s="121" t="s">
        <v>1549</v>
      </c>
      <c r="BJ56" s="121" t="s">
        <v>1597</v>
      </c>
      <c r="BK56" s="121" t="s">
        <v>1597</v>
      </c>
      <c r="BL56" s="121">
        <v>0</v>
      </c>
      <c r="BM56" s="124">
        <v>0</v>
      </c>
      <c r="BN56" s="121">
        <v>0</v>
      </c>
      <c r="BO56" s="124">
        <v>0</v>
      </c>
      <c r="BP56" s="121">
        <v>0</v>
      </c>
      <c r="BQ56" s="124">
        <v>0</v>
      </c>
      <c r="BR56" s="121">
        <v>14</v>
      </c>
      <c r="BS56" s="124">
        <v>100</v>
      </c>
      <c r="BT56" s="121">
        <v>14</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6"/>
    <dataValidation allowBlank="1" showInputMessage="1" promptTitle="Vertex Tooltip" prompt="Enter optional text that will pop up when the mouse is hovered over the vertex." errorTitle="Invalid Vertex Image Key" sqref="L3:L5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6"/>
    <dataValidation allowBlank="1" showInputMessage="1" promptTitle="Vertex Label Fill Color" prompt="To select an optional fill color for the Label shape, right-click and select Select Color on the right-click menu." sqref="J3:J56"/>
    <dataValidation allowBlank="1" showInputMessage="1" promptTitle="Vertex Image File" prompt="Enter the path to an image file.  Hover over the column header for examples." errorTitle="Invalid Vertex Image Key" sqref="G3:G56"/>
    <dataValidation allowBlank="1" showInputMessage="1" promptTitle="Vertex Color" prompt="To select an optional vertex color, right-click and select Select Color on the right-click menu." sqref="C3:C56"/>
    <dataValidation allowBlank="1" showInputMessage="1" promptTitle="Vertex Opacity" prompt="Enter an optional vertex opacity between 0 (transparent) and 100 (opaque)." errorTitle="Invalid Vertex Opacity" error="The optional vertex opacity must be a whole number between 0 and 10." sqref="F3:F56"/>
    <dataValidation type="list" allowBlank="1" showInputMessage="1" showErrorMessage="1" promptTitle="Vertex Shape" prompt="Select an optional vertex shape." errorTitle="Invalid Vertex Shape" error="You have entered an invalid vertex shape.  Try selecting from the drop-down list instead." sqref="D3:D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6">
      <formula1>ValidVertexLabelPositions</formula1>
    </dataValidation>
    <dataValidation allowBlank="1" showInputMessage="1" showErrorMessage="1" promptTitle="Vertex Name" prompt="Enter the name of the vertex." sqref="A3:A56"/>
  </dataValidations>
  <hyperlinks>
    <hyperlink ref="AK9" r:id="rId1" display="http://t.co/B1PcUeYV"/>
    <hyperlink ref="AM3" r:id="rId2" display="https://t.co/FV7OwX0Kg4"/>
    <hyperlink ref="AM4" r:id="rId3" display="https://t.co/04vI817nWb"/>
    <hyperlink ref="AM7" r:id="rId4" display="https://t.co/WQlbwCi3VE"/>
    <hyperlink ref="AM8" r:id="rId5" display="https://t.co/CXmeVJrmvD"/>
    <hyperlink ref="AM9" r:id="rId6" display="http://t.co/pUxWwEJ4o2"/>
    <hyperlink ref="AM11" r:id="rId7" display="https://t.co/mnW39vaMYS"/>
    <hyperlink ref="AM12" r:id="rId8" display="https://t.co/c7SSKVW8cR"/>
    <hyperlink ref="AM13" r:id="rId9" display="https://t.co/meSuixqEUi"/>
    <hyperlink ref="AM15" r:id="rId10" display="https://t.co/1OZlLyNXYK"/>
    <hyperlink ref="AM16" r:id="rId11" display="https://t.co/ldUNLL528C"/>
    <hyperlink ref="AM17" r:id="rId12" display="https://t.co/qm8ZijyFnJ"/>
    <hyperlink ref="AM19" r:id="rId13" display="https://t.co/FpX7MZUpRF"/>
    <hyperlink ref="AM20" r:id="rId14" display="http://t.co/rWb39a3W0H"/>
    <hyperlink ref="AM21" r:id="rId15" display="https://t.co/1TKwAxKdMa"/>
    <hyperlink ref="AM22" r:id="rId16" display="https://t.co/LmOMx3ifad"/>
    <hyperlink ref="AM23" r:id="rId17" display="https://t.co/p2x8IklKeQ"/>
    <hyperlink ref="AM25" r:id="rId18" display="https://t.co/vc0h5QjAg3"/>
    <hyperlink ref="AM27" r:id="rId19" display="https://t.co/QKg0jEnCNe"/>
    <hyperlink ref="AM30" r:id="rId20" display="https://t.co/GvAevrhjwA"/>
    <hyperlink ref="AM31" r:id="rId21" display="https://t.co/k3gwlqktwL"/>
    <hyperlink ref="AM32" r:id="rId22" display="https://t.co/lR3CDlSeTD"/>
    <hyperlink ref="AM34" r:id="rId23" display="https://t.co/nwjw3acaeh"/>
    <hyperlink ref="AM35" r:id="rId24" display="http://t.co/Rve71yz3xk"/>
    <hyperlink ref="AM36" r:id="rId25" display="https://t.co/LENKdo1Z28"/>
    <hyperlink ref="AM37" r:id="rId26" display="https://t.co/plR9guGkmS"/>
    <hyperlink ref="AM38" r:id="rId27" display="https://t.co/syNrN0t1YY"/>
    <hyperlink ref="AM39" r:id="rId28" display="https://t.co/ioKoTifEhi"/>
    <hyperlink ref="AM41" r:id="rId29" display="https://t.co/l1m9NVmibw"/>
    <hyperlink ref="AM42" r:id="rId30" display="https://t.co/bcQWGHXMz3"/>
    <hyperlink ref="AM43" r:id="rId31" display="https://t.co/3TcEk7ku73"/>
    <hyperlink ref="AM45" r:id="rId32" display="https://t.co/SoeLx0V77g"/>
    <hyperlink ref="AM46" r:id="rId33" display="https://t.co/9hdJe1IIzD"/>
    <hyperlink ref="AM48" r:id="rId34" display="https://t.co/HPAg7Adbxq"/>
    <hyperlink ref="AM50" r:id="rId35" display="https://t.co/tkRurcam7e"/>
    <hyperlink ref="AM53" r:id="rId36" display="https://t.co/IrbvGgvdQv"/>
    <hyperlink ref="AM54" r:id="rId37" display="https://t.co/WdB0ORwhqn"/>
    <hyperlink ref="AM55" r:id="rId38" display="https://t.co/g3lnmnZ3o2"/>
    <hyperlink ref="AP3" r:id="rId39" display="https://pbs.twimg.com/profile_banners/1084426115781939200/1549407012"/>
    <hyperlink ref="AP4" r:id="rId40" display="https://pbs.twimg.com/profile_banners/19281486/1539770580"/>
    <hyperlink ref="AP6" r:id="rId41" display="https://pbs.twimg.com/profile_banners/2820638401/1550110366"/>
    <hyperlink ref="AP7" r:id="rId42" display="https://pbs.twimg.com/profile_banners/49065227/1522186815"/>
    <hyperlink ref="AP8" r:id="rId43" display="https://pbs.twimg.com/profile_banners/17532000/1550289630"/>
    <hyperlink ref="AP9" r:id="rId44" display="https://pbs.twimg.com/profile_banners/2570651/1459300138"/>
    <hyperlink ref="AP10" r:id="rId45" display="https://pbs.twimg.com/profile_banners/56476267/1496798941"/>
    <hyperlink ref="AP11" r:id="rId46" display="https://pbs.twimg.com/profile_banners/374910911/1535419334"/>
    <hyperlink ref="AP12" r:id="rId47" display="https://pbs.twimg.com/profile_banners/1031935293933400064/1535397336"/>
    <hyperlink ref="AP13" r:id="rId48" display="https://pbs.twimg.com/profile_banners/177070172/1493797041"/>
    <hyperlink ref="AP14" r:id="rId49" display="https://pbs.twimg.com/profile_banners/4196618080/1447622573"/>
    <hyperlink ref="AP15" r:id="rId50" display="https://pbs.twimg.com/profile_banners/187906124/1493051583"/>
    <hyperlink ref="AP16" r:id="rId51" display="https://pbs.twimg.com/profile_banners/796092285909745664/1478638414"/>
    <hyperlink ref="AP17" r:id="rId52" display="https://pbs.twimg.com/profile_banners/218379543/1508776388"/>
    <hyperlink ref="AP18" r:id="rId53" display="https://pbs.twimg.com/profile_banners/205773150/1480465598"/>
    <hyperlink ref="AP19" r:id="rId54" display="https://pbs.twimg.com/profile_banners/22267844/1406303382"/>
    <hyperlink ref="AP20" r:id="rId55" display="https://pbs.twimg.com/profile_banners/95962453/1398329508"/>
    <hyperlink ref="AP21" r:id="rId56" display="https://pbs.twimg.com/profile_banners/316331833/1431495420"/>
    <hyperlink ref="AP22" r:id="rId57" display="https://pbs.twimg.com/profile_banners/850120671439007746/1522815988"/>
    <hyperlink ref="AP23" r:id="rId58" display="https://pbs.twimg.com/profile_banners/3169230270/1499036662"/>
    <hyperlink ref="AP27" r:id="rId59" display="https://pbs.twimg.com/profile_banners/711000475340902400/1525363244"/>
    <hyperlink ref="AP29" r:id="rId60" display="https://pbs.twimg.com/profile_banners/801004286607912961/1479879947"/>
    <hyperlink ref="AP31" r:id="rId61" display="https://pbs.twimg.com/profile_banners/1420994827/1535470643"/>
    <hyperlink ref="AP32" r:id="rId62" display="https://pbs.twimg.com/profile_banners/883964044394151936/1531820392"/>
    <hyperlink ref="AP34" r:id="rId63" display="https://pbs.twimg.com/profile_banners/25397851/1508966951"/>
    <hyperlink ref="AP35" r:id="rId64" display="https://pbs.twimg.com/profile_banners/2647072722/1405411539"/>
    <hyperlink ref="AP36" r:id="rId65" display="https://pbs.twimg.com/profile_banners/926425080032215041/1510030677"/>
    <hyperlink ref="AP37" r:id="rId66" display="https://pbs.twimg.com/profile_banners/944557063048278016/1539479872"/>
    <hyperlink ref="AP38" r:id="rId67" display="https://pbs.twimg.com/profile_banners/1038427269037875200/1536467388"/>
    <hyperlink ref="AP39" r:id="rId68" display="https://pbs.twimg.com/profile_banners/1039171104508534784/1536852674"/>
    <hyperlink ref="AP40" r:id="rId69" display="https://pbs.twimg.com/profile_banners/1057529581165518850/1540969818"/>
    <hyperlink ref="AP41" r:id="rId70" display="https://pbs.twimg.com/profile_banners/1049837632866283520/1539136841"/>
    <hyperlink ref="AP42" r:id="rId71" display="https://pbs.twimg.com/profile_banners/1056142848658071555/1540639942"/>
    <hyperlink ref="AP43" r:id="rId72" display="https://pbs.twimg.com/profile_banners/983629872365944833/1539245009"/>
    <hyperlink ref="AP44" r:id="rId73" display="https://pbs.twimg.com/profile_banners/1064108650271309826/1542538859"/>
    <hyperlink ref="AP45" r:id="rId74" display="https://pbs.twimg.com/profile_banners/1369614565/1545480615"/>
    <hyperlink ref="AP48" r:id="rId75" display="https://pbs.twimg.com/profile_banners/925785851916795909/1509560728"/>
    <hyperlink ref="AP49" r:id="rId76" display="https://pbs.twimg.com/profile_banners/3179532960/1437764591"/>
    <hyperlink ref="AP50" r:id="rId77" display="https://pbs.twimg.com/profile_banners/722190257244889088/1480355086"/>
    <hyperlink ref="AP53" r:id="rId78" display="https://pbs.twimg.com/profile_banners/37172493/1549889928"/>
    <hyperlink ref="AP54" r:id="rId79" display="https://pbs.twimg.com/profile_banners/90102103/1486200169"/>
    <hyperlink ref="AV3" r:id="rId80" display="http://abs.twimg.com/images/themes/theme1/bg.png"/>
    <hyperlink ref="AV4" r:id="rId81" display="http://abs.twimg.com/images/themes/theme1/bg.png"/>
    <hyperlink ref="AV5" r:id="rId82" display="http://abs.twimg.com/images/themes/theme1/bg.png"/>
    <hyperlink ref="AV6" r:id="rId83" display="http://abs.twimg.com/images/themes/theme1/bg.png"/>
    <hyperlink ref="AV7" r:id="rId84" display="http://abs.twimg.com/images/themes/theme1/bg.png"/>
    <hyperlink ref="AV8" r:id="rId85" display="http://abs.twimg.com/images/themes/theme1/bg.png"/>
    <hyperlink ref="AV9" r:id="rId86" display="http://abs.twimg.com/images/themes/theme1/bg.png"/>
    <hyperlink ref="AV10" r:id="rId87" display="http://abs.twimg.com/images/themes/theme1/bg.png"/>
    <hyperlink ref="AV11" r:id="rId88" display="http://abs.twimg.com/images/themes/theme1/bg.png"/>
    <hyperlink ref="AV13" r:id="rId89" display="http://abs.twimg.com/images/themes/theme7/bg.gif"/>
    <hyperlink ref="AV14" r:id="rId90" display="http://abs.twimg.com/images/themes/theme1/bg.png"/>
    <hyperlink ref="AV15" r:id="rId91" display="http://abs.twimg.com/images/themes/theme1/bg.png"/>
    <hyperlink ref="AV17" r:id="rId92" display="http://abs.twimg.com/images/themes/theme1/bg.png"/>
    <hyperlink ref="AV18" r:id="rId93" display="http://abs.twimg.com/images/themes/theme1/bg.png"/>
    <hyperlink ref="AV19" r:id="rId94" display="http://abs.twimg.com/images/themes/theme1/bg.png"/>
    <hyperlink ref="AV20" r:id="rId95" display="http://abs.twimg.com/images/themes/theme14/bg.gif"/>
    <hyperlink ref="AV21" r:id="rId96" display="http://abs.twimg.com/images/themes/theme14/bg.gif"/>
    <hyperlink ref="AV22" r:id="rId97" display="http://abs.twimg.com/images/themes/theme1/bg.png"/>
    <hyperlink ref="AV23" r:id="rId98" display="http://abs.twimg.com/images/themes/theme1/bg.png"/>
    <hyperlink ref="AV24" r:id="rId99" display="http://abs.twimg.com/images/themes/theme6/bg.gif"/>
    <hyperlink ref="AV25" r:id="rId100" display="http://abs.twimg.com/images/themes/theme6/bg.gif"/>
    <hyperlink ref="AV26" r:id="rId101" display="http://abs.twimg.com/images/themes/theme1/bg.png"/>
    <hyperlink ref="AV27" r:id="rId102" display="http://abs.twimg.com/images/themes/theme1/bg.png"/>
    <hyperlink ref="AV28" r:id="rId103" display="http://abs.twimg.com/images/themes/theme16/bg.gif"/>
    <hyperlink ref="AV30" r:id="rId104" display="http://abs.twimg.com/images/themes/theme1/bg.png"/>
    <hyperlink ref="AV31" r:id="rId105" display="http://abs.twimg.com/images/themes/theme1/bg.png"/>
    <hyperlink ref="AV32" r:id="rId106" display="http://abs.twimg.com/images/themes/theme1/bg.png"/>
    <hyperlink ref="AV33" r:id="rId107" display="http://abs.twimg.com/images/themes/theme1/bg.png"/>
    <hyperlink ref="AV34" r:id="rId108" display="http://abs.twimg.com/images/themes/theme3/bg.gif"/>
    <hyperlink ref="AV35" r:id="rId109" display="http://abs.twimg.com/images/themes/theme1/bg.png"/>
    <hyperlink ref="AV36" r:id="rId110" display="http://abs.twimg.com/images/themes/theme1/bg.png"/>
    <hyperlink ref="AV37" r:id="rId111" display="http://abs.twimg.com/images/themes/theme1/bg.png"/>
    <hyperlink ref="AV38" r:id="rId112" display="http://abs.twimg.com/images/themes/theme1/bg.png"/>
    <hyperlink ref="AV40" r:id="rId113" display="http://abs.twimg.com/images/themes/theme1/bg.png"/>
    <hyperlink ref="AV42" r:id="rId114" display="http://abs.twimg.com/images/themes/theme1/bg.png"/>
    <hyperlink ref="AV43" r:id="rId115" display="http://abs.twimg.com/images/themes/theme1/bg.png"/>
    <hyperlink ref="AV44" r:id="rId116" display="http://abs.twimg.com/images/themes/theme1/bg.png"/>
    <hyperlink ref="AV45" r:id="rId117" display="http://abs.twimg.com/images/themes/theme1/bg.png"/>
    <hyperlink ref="AV46" r:id="rId118" display="http://abs.twimg.com/images/themes/theme1/bg.png"/>
    <hyperlink ref="AV47" r:id="rId119" display="http://abs.twimg.com/images/themes/theme1/bg.png"/>
    <hyperlink ref="AV49" r:id="rId120" display="http://abs.twimg.com/images/themes/theme1/bg.png"/>
    <hyperlink ref="AV52" r:id="rId121" display="http://abs.twimg.com/images/themes/theme1/bg.png"/>
    <hyperlink ref="AV53" r:id="rId122" display="http://abs.twimg.com/images/themes/theme1/bg.png"/>
    <hyperlink ref="AV54" r:id="rId123" display="http://abs.twimg.com/images/themes/theme4/bg.gif"/>
    <hyperlink ref="AV55" r:id="rId124" display="http://abs.twimg.com/images/themes/theme1/bg.png"/>
    <hyperlink ref="AV56" r:id="rId125" display="http://abs.twimg.com/images/themes/theme1/bg.png"/>
    <hyperlink ref="G3" r:id="rId126" display="http://pbs.twimg.com/profile_images/1084426353192116225/4QviKQ2j_normal.jpg"/>
    <hyperlink ref="G4" r:id="rId127" display="http://pbs.twimg.com/profile_images/595818165663334401/9g4EIr5x_normal.png"/>
    <hyperlink ref="G5" r:id="rId128" display="http://pbs.twimg.com/profile_images/1066519524092993536/K_0aQX3G_normal.jpg"/>
    <hyperlink ref="G6" r:id="rId129" display="http://pbs.twimg.com/profile_images/1005202884030619650/z_O41cmL_normal.jpg"/>
    <hyperlink ref="G7" r:id="rId130" display="http://pbs.twimg.com/profile_images/694280393411801088/47zejL4J_normal.jpg"/>
    <hyperlink ref="G8" r:id="rId131" display="http://pbs.twimg.com/profile_images/977679239351697409/9E0V8HXP_normal.jpg"/>
    <hyperlink ref="G9" r:id="rId132" display="http://pbs.twimg.com/profile_images/30464162/Chuck_normal.jpg"/>
    <hyperlink ref="G10" r:id="rId133" display="http://pbs.twimg.com/profile_images/872262437105393664/L_TECZlr_normal.jpg"/>
    <hyperlink ref="G11" r:id="rId134" display="http://pbs.twimg.com/profile_images/880364055516504064/8tc26i3p_normal.jpg"/>
    <hyperlink ref="G12" r:id="rId135" display="http://pbs.twimg.com/profile_images/1034166695034855425/wDwxjN9y_normal.jpg"/>
    <hyperlink ref="G13" r:id="rId136" display="http://pbs.twimg.com/profile_images/859672020174258176/BOn1JD5h_normal.jpg"/>
    <hyperlink ref="G14" r:id="rId137" display="http://pbs.twimg.com/profile_images/913441544392331265/vYNCXJ2T_normal.jpg"/>
    <hyperlink ref="G15" r:id="rId138" display="http://pbs.twimg.com/profile_images/738489841889992705/cip00uvS_normal.jpg"/>
    <hyperlink ref="G16" r:id="rId139" display="http://pbs.twimg.com/profile_images/796092909627973632/aU0pc9sr_normal.jpg"/>
    <hyperlink ref="G17" r:id="rId140" display="http://pbs.twimg.com/profile_images/969331682179502081/vYy7er_C_normal.jpg"/>
    <hyperlink ref="G18" r:id="rId141" display="http://pbs.twimg.com/profile_images/864493966305091584/s7MCDRTP_normal.jpg"/>
    <hyperlink ref="G19" r:id="rId142" display="http://pbs.twimg.com/profile_images/576855248792199169/Tp5yQJp-_normal.jpeg"/>
    <hyperlink ref="G20" r:id="rId143" display="http://pbs.twimg.com/profile_images/378800000725388829/10e06b03de99b7bd33c2757dba9863d0_normal.jpeg"/>
    <hyperlink ref="G21" r:id="rId144" display="http://pbs.twimg.com/profile_images/1404245782/igeek_normal.jpg"/>
    <hyperlink ref="G22" r:id="rId145" display="http://pbs.twimg.com/profile_images/1015688750263762944/DrF7aFJ5_normal.jpg"/>
    <hyperlink ref="G23" r:id="rId146" display="http://pbs.twimg.com/profile_images/769405810157813760/6wsR1j_9_normal.jpg"/>
    <hyperlink ref="G24" r:id="rId147" display="http://pbs.twimg.com/profile_images/825541648721416192/lotHEgaJ_normal.jpg"/>
    <hyperlink ref="G25" r:id="rId148" display="http://pbs.twimg.com/profile_images/986397598071144448/BAWZxEiS_normal.jpg"/>
    <hyperlink ref="G26" r:id="rId149" display="http://pbs.twimg.com/profile_images/428079463125880832/kJBWn6Ms_normal.jpeg"/>
    <hyperlink ref="G27" r:id="rId150" display="http://pbs.twimg.com/profile_images/998946821664751616/xnu1YSF7_normal.jpg"/>
    <hyperlink ref="G28" r:id="rId151" display="http://pbs.twimg.com/profile_images/862918616865316864/gfJe2Dgp_normal.jpg"/>
    <hyperlink ref="G29" r:id="rId152" display="http://pbs.twimg.com/profile_images/801299316245757952/wXmbBHpu_normal.jpg"/>
    <hyperlink ref="G30" r:id="rId153" display="http://pbs.twimg.com/profile_images/947717628554088448/eexZCnvR_normal.jpg"/>
    <hyperlink ref="G31" r:id="rId154" display="http://pbs.twimg.com/profile_images/971335139736346624/37TC7pkq_normal.jpg"/>
    <hyperlink ref="G32" r:id="rId155" display="http://pbs.twimg.com/profile_images/1018737645663338496/QWSurfoH_normal.jpg"/>
    <hyperlink ref="G33" r:id="rId156" display="http://pbs.twimg.com/profile_images/641130438753304576/ddE1C7yb_normal.jpg"/>
    <hyperlink ref="G34" r:id="rId157" display="http://pbs.twimg.com/profile_images/923299690967318528/kS-hsHZo_normal.jpg"/>
    <hyperlink ref="G35" r:id="rId158" display="http://pbs.twimg.com/profile_images/488946795225952258/qo0Hsnvd_normal.png"/>
    <hyperlink ref="G36" r:id="rId159" display="http://pbs.twimg.com/profile_images/927763415703085056/Ihsebhnd_normal.jpg"/>
    <hyperlink ref="G37" r:id="rId160" display="http://pbs.twimg.com/profile_images/1051280585929322496/Jdnq-LdL_normal.jpg"/>
    <hyperlink ref="G38" r:id="rId161" display="http://pbs.twimg.com/profile_images/1038645712316026880/xEkpX78h_normal.jpg"/>
    <hyperlink ref="G39" r:id="rId162" display="http://pbs.twimg.com/profile_images/1040261728402006016/27yL7aSw_normal.jpg"/>
    <hyperlink ref="G40" r:id="rId163" display="http://pbs.twimg.com/profile_images/1057530264753192966/j0hPFTf8_normal.jpg"/>
    <hyperlink ref="G41" r:id="rId164" display="http://pbs.twimg.com/profile_images/1049842232189116416/J3DXMGTe_normal.jpg"/>
    <hyperlink ref="G42" r:id="rId165" display="http://pbs.twimg.com/profile_images/1056146642376650752/xolx6ByK_normal.jpg"/>
    <hyperlink ref="G43" r:id="rId166" display="http://pbs.twimg.com/profile_images/1050295525742792704/1mFbJ8EN_normal.jpg"/>
    <hyperlink ref="G44" r:id="rId167" display="http://pbs.twimg.com/profile_images/1076462504002375680/grqsiD9i_normal.jpg"/>
    <hyperlink ref="G45" r:id="rId168" display="http://pbs.twimg.com/profile_images/1057797982714806272/37NDLh3a_normal.jpg"/>
    <hyperlink ref="G46" r:id="rId169" display="http://pbs.twimg.com/profile_images/504928308291592192/8zNzfTKf_normal.jpeg"/>
    <hyperlink ref="G47" r:id="rId170" display="http://pbs.twimg.com/profile_images/458675844697706496/9eRoyxU2_normal.jpeg"/>
    <hyperlink ref="G48" r:id="rId171" display="http://pbs.twimg.com/profile_images/925790808103456769/X6m3TwZo_normal.jpg"/>
    <hyperlink ref="G49" r:id="rId172" display="http://pbs.twimg.com/profile_images/1089904184088920064/pKechhHy_normal.jpg"/>
    <hyperlink ref="G50" r:id="rId173" display="http://pbs.twimg.com/profile_images/874712710054789120/QjRvJtpD_normal.jpg"/>
    <hyperlink ref="G51" r:id="rId174" display="http://abs.twimg.com/sticky/default_profile_images/default_profile_normal.png"/>
    <hyperlink ref="G52" r:id="rId175" display="http://pbs.twimg.com/profile_images/378800000423229865/16ba90636a84d65e96d184630b03867a_normal.jpeg"/>
    <hyperlink ref="G53" r:id="rId176" display="http://pbs.twimg.com/profile_images/1046828765282590723/fWGGuLeZ_normal.jpg"/>
    <hyperlink ref="G54" r:id="rId177" display="http://pbs.twimg.com/profile_images/870461044128227329/BRGPmB9w_normal.jpg"/>
    <hyperlink ref="G55" r:id="rId178" display="http://pbs.twimg.com/profile_images/1032170620023271424/jeHhUR0p_normal.jpg"/>
    <hyperlink ref="G56" r:id="rId179" display="http://pbs.twimg.com/profile_images/715460696146751488/09VU6Uuu_normal.jpg"/>
    <hyperlink ref="AY3" r:id="rId180" display="https://twitter.com/powerbiconsult"/>
    <hyperlink ref="AY4" r:id="rId181" display="https://twitter.com/gilbertque"/>
    <hyperlink ref="AY5" r:id="rId182" display="https://twitter.com/tripathiam3"/>
    <hyperlink ref="AY6" r:id="rId183" display="https://twitter.com/leila_etaati"/>
    <hyperlink ref="AY7" r:id="rId184" display="https://twitter.com/yana_berkovich"/>
    <hyperlink ref="AY8" r:id="rId185" display="https://twitter.com/johnnliu"/>
    <hyperlink ref="AY9" r:id="rId186" display="https://twitter.com/chass"/>
    <hyperlink ref="AY10" r:id="rId187" display="https://twitter.com/indupriya9"/>
    <hyperlink ref="AY11" r:id="rId188" display="https://twitter.com/rad_reza"/>
    <hyperlink ref="AY12" r:id="rId189" display="https://twitter.com/galwaypowerbi"/>
    <hyperlink ref="AY13" r:id="rId190" display="https://twitter.com/thehybriddba"/>
    <hyperlink ref="AY14" r:id="rId191" display="https://twitter.com/sqlnathan"/>
    <hyperlink ref="AY15" r:id="rId192" display="https://twitter.com/timextender"/>
    <hyperlink ref="AY16" r:id="rId193" display="https://twitter.com/difinityconf"/>
    <hyperlink ref="AY17" r:id="rId194" display="https://twitter.com/ashot_"/>
    <hyperlink ref="AY18" r:id="rId195" display="https://twitter.com/sqlmelody"/>
    <hyperlink ref="AY19" r:id="rId196" display="https://twitter.com/kpuls"/>
    <hyperlink ref="AY20" r:id="rId197" display="https://twitter.com/simonmarling"/>
    <hyperlink ref="AY21" r:id="rId198" display="https://twitter.com/gamergeeknews"/>
    <hyperlink ref="AY22" r:id="rId199" display="https://twitter.com/vivek_patel_pbi"/>
    <hyperlink ref="AY23" r:id="rId200" display="https://twitter.com/exceleratorbi"/>
    <hyperlink ref="AY24" r:id="rId201" display="https://twitter.com/cbryden"/>
    <hyperlink ref="AY25" r:id="rId202" display="https://twitter.com/warwick_rudd"/>
    <hyperlink ref="AY26" r:id="rId203" display="https://twitter.com/eddybray73"/>
    <hyperlink ref="AY27" r:id="rId204" display="https://twitter.com/msarozz"/>
    <hyperlink ref="AY28" r:id="rId205" display="https://twitter.com/ankitpatira"/>
    <hyperlink ref="AY29" r:id="rId206" display="https://twitter.com/techtalkcorner"/>
    <hyperlink ref="AY30" r:id="rId207" display="https://twitter.com/datatrek0"/>
    <hyperlink ref="AY31" r:id="rId208" display="https://twitter.com/thestephlocke"/>
    <hyperlink ref="AY32" r:id="rId209" display="https://twitter.com/cbeboys24"/>
    <hyperlink ref="AY33" r:id="rId210" display="https://twitter.com/heidihasting"/>
    <hyperlink ref="AY34" r:id="rId211" display="https://twitter.com/cordisauckland_"/>
    <hyperlink ref="AY35" r:id="rId212" display="https://twitter.com/sqlmc"/>
    <hyperlink ref="AY36" r:id="rId213" display="https://twitter.com/barronhorse"/>
    <hyperlink ref="AY37" r:id="rId214" display="https://twitter.com/tribute_fashion"/>
    <hyperlink ref="AY38" r:id="rId215" display="https://twitter.com/cruiser_bike"/>
    <hyperlink ref="AY39" r:id="rId216" display="https://twitter.com/bettybirdlovers"/>
    <hyperlink ref="AY40" r:id="rId217" display="https://twitter.com/firefig98670603"/>
    <hyperlink ref="AY41" r:id="rId218" display="https://twitter.com/jasont209"/>
    <hyperlink ref="AY42" r:id="rId219" display="https://twitter.com/kidsdrawing2"/>
    <hyperlink ref="AY43" r:id="rId220" display="https://twitter.com/thechrischua"/>
    <hyperlink ref="AY44" r:id="rId221" display="https://twitter.com/thecuriousluke"/>
    <hyperlink ref="AY45" r:id="rId222" display="https://twitter.com/jmjuradodiaz"/>
    <hyperlink ref="AY46" r:id="rId223" display="https://twitter.com/rquintino"/>
    <hyperlink ref="AY47" r:id="rId224" display="https://twitter.com/xstodeepak"/>
    <hyperlink ref="AY48" r:id="rId225" display="https://twitter.com/azuredatastudio"/>
    <hyperlink ref="AY49" r:id="rId226" display="https://twitter.com/powerbi"/>
    <hyperlink ref="AY50" r:id="rId227" display="https://twitter.com/microsoftflow"/>
    <hyperlink ref="AY51" r:id="rId228" display="https://twitter.com/microsoftforms"/>
    <hyperlink ref="AY52" r:id="rId229" display="https://twitter.com/padi_q"/>
    <hyperlink ref="AY53" r:id="rId230" display="https://twitter.com/a_bansal"/>
    <hyperlink ref="AY54" r:id="rId231" display="https://twitter.com/shantha05"/>
    <hyperlink ref="AY55" r:id="rId232" display="https://twitter.com/manusqlgeek"/>
    <hyperlink ref="AY56" r:id="rId233" display="https://twitter.com/the_d_mp"/>
  </hyperlinks>
  <printOptions/>
  <pageMargins left="0.7" right="0.7" top="0.75" bottom="0.75" header="0.3" footer="0.3"/>
  <pageSetup horizontalDpi="600" verticalDpi="600" orientation="portrait" r:id="rId238"/>
  <drawing r:id="rId237"/>
  <legacyDrawing r:id="rId235"/>
  <tableParts>
    <tablePart r:id="rId2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1307</v>
      </c>
      <c r="Z2" s="13" t="s">
        <v>1317</v>
      </c>
      <c r="AA2" s="13" t="s">
        <v>1351</v>
      </c>
      <c r="AB2" s="13" t="s">
        <v>1383</v>
      </c>
      <c r="AC2" s="13" t="s">
        <v>1448</v>
      </c>
      <c r="AD2" s="13" t="s">
        <v>1469</v>
      </c>
      <c r="AE2" s="13" t="s">
        <v>1472</v>
      </c>
      <c r="AF2" s="13" t="s">
        <v>1485</v>
      </c>
      <c r="AG2" s="118" t="s">
        <v>1782</v>
      </c>
      <c r="AH2" s="118" t="s">
        <v>1783</v>
      </c>
      <c r="AI2" s="118" t="s">
        <v>1784</v>
      </c>
      <c r="AJ2" s="118" t="s">
        <v>1785</v>
      </c>
      <c r="AK2" s="118" t="s">
        <v>1786</v>
      </c>
      <c r="AL2" s="118" t="s">
        <v>1787</v>
      </c>
      <c r="AM2" s="118" t="s">
        <v>1788</v>
      </c>
      <c r="AN2" s="118" t="s">
        <v>1789</v>
      </c>
      <c r="AO2" s="118" t="s">
        <v>1792</v>
      </c>
    </row>
    <row r="3" spans="1:41" ht="15">
      <c r="A3" s="87" t="s">
        <v>1271</v>
      </c>
      <c r="B3" s="65" t="s">
        <v>1277</v>
      </c>
      <c r="C3" s="65" t="s">
        <v>56</v>
      </c>
      <c r="D3" s="104"/>
      <c r="E3" s="103"/>
      <c r="F3" s="105" t="s">
        <v>1805</v>
      </c>
      <c r="G3" s="106"/>
      <c r="H3" s="106"/>
      <c r="I3" s="107">
        <v>3</v>
      </c>
      <c r="J3" s="108"/>
      <c r="K3" s="48">
        <v>11</v>
      </c>
      <c r="L3" s="48">
        <v>22</v>
      </c>
      <c r="M3" s="48">
        <v>20</v>
      </c>
      <c r="N3" s="48">
        <v>42</v>
      </c>
      <c r="O3" s="48">
        <v>2</v>
      </c>
      <c r="P3" s="49">
        <v>0.16666666666666666</v>
      </c>
      <c r="Q3" s="49">
        <v>0.2857142857142857</v>
      </c>
      <c r="R3" s="48">
        <v>1</v>
      </c>
      <c r="S3" s="48">
        <v>0</v>
      </c>
      <c r="T3" s="48">
        <v>11</v>
      </c>
      <c r="U3" s="48">
        <v>42</v>
      </c>
      <c r="V3" s="48">
        <v>3</v>
      </c>
      <c r="W3" s="49">
        <v>1.438017</v>
      </c>
      <c r="X3" s="49">
        <v>0.2545454545454545</v>
      </c>
      <c r="Y3" s="78" t="s">
        <v>386</v>
      </c>
      <c r="Z3" s="78" t="s">
        <v>389</v>
      </c>
      <c r="AA3" s="78" t="s">
        <v>1352</v>
      </c>
      <c r="AB3" s="84" t="s">
        <v>1384</v>
      </c>
      <c r="AC3" s="84" t="s">
        <v>1449</v>
      </c>
      <c r="AD3" s="84" t="s">
        <v>1470</v>
      </c>
      <c r="AE3" s="84" t="s">
        <v>1473</v>
      </c>
      <c r="AF3" s="84" t="s">
        <v>1486</v>
      </c>
      <c r="AG3" s="121">
        <v>25</v>
      </c>
      <c r="AH3" s="124">
        <v>3.434065934065934</v>
      </c>
      <c r="AI3" s="121">
        <v>1</v>
      </c>
      <c r="AJ3" s="124">
        <v>0.13736263736263737</v>
      </c>
      <c r="AK3" s="121">
        <v>0</v>
      </c>
      <c r="AL3" s="124">
        <v>0</v>
      </c>
      <c r="AM3" s="121">
        <v>702</v>
      </c>
      <c r="AN3" s="124">
        <v>96.42857142857143</v>
      </c>
      <c r="AO3" s="121">
        <v>728</v>
      </c>
    </row>
    <row r="4" spans="1:41" ht="15">
      <c r="A4" s="87" t="s">
        <v>1272</v>
      </c>
      <c r="B4" s="65" t="s">
        <v>1278</v>
      </c>
      <c r="C4" s="65" t="s">
        <v>56</v>
      </c>
      <c r="D4" s="110"/>
      <c r="E4" s="109"/>
      <c r="F4" s="111" t="s">
        <v>1806</v>
      </c>
      <c r="G4" s="112"/>
      <c r="H4" s="112"/>
      <c r="I4" s="113">
        <v>4</v>
      </c>
      <c r="J4" s="114"/>
      <c r="K4" s="48">
        <v>10</v>
      </c>
      <c r="L4" s="48">
        <v>12</v>
      </c>
      <c r="M4" s="48">
        <v>6</v>
      </c>
      <c r="N4" s="48">
        <v>18</v>
      </c>
      <c r="O4" s="48">
        <v>2</v>
      </c>
      <c r="P4" s="49">
        <v>0</v>
      </c>
      <c r="Q4" s="49">
        <v>0</v>
      </c>
      <c r="R4" s="48">
        <v>1</v>
      </c>
      <c r="S4" s="48">
        <v>0</v>
      </c>
      <c r="T4" s="48">
        <v>10</v>
      </c>
      <c r="U4" s="48">
        <v>18</v>
      </c>
      <c r="V4" s="48">
        <v>3</v>
      </c>
      <c r="W4" s="49">
        <v>1.6</v>
      </c>
      <c r="X4" s="49">
        <v>0.14444444444444443</v>
      </c>
      <c r="Y4" s="78"/>
      <c r="Z4" s="78"/>
      <c r="AA4" s="78" t="s">
        <v>1353</v>
      </c>
      <c r="AB4" s="84" t="s">
        <v>1385</v>
      </c>
      <c r="AC4" s="84" t="s">
        <v>1450</v>
      </c>
      <c r="AD4" s="84" t="s">
        <v>249</v>
      </c>
      <c r="AE4" s="84" t="s">
        <v>1474</v>
      </c>
      <c r="AF4" s="84" t="s">
        <v>1487</v>
      </c>
      <c r="AG4" s="121">
        <v>26</v>
      </c>
      <c r="AH4" s="124">
        <v>3.874813710879285</v>
      </c>
      <c r="AI4" s="121">
        <v>4</v>
      </c>
      <c r="AJ4" s="124">
        <v>0.5961251862891207</v>
      </c>
      <c r="AK4" s="121">
        <v>0</v>
      </c>
      <c r="AL4" s="124">
        <v>0</v>
      </c>
      <c r="AM4" s="121">
        <v>641</v>
      </c>
      <c r="AN4" s="124">
        <v>95.52906110283159</v>
      </c>
      <c r="AO4" s="121">
        <v>671</v>
      </c>
    </row>
    <row r="5" spans="1:41" ht="15">
      <c r="A5" s="87" t="s">
        <v>1273</v>
      </c>
      <c r="B5" s="65" t="s">
        <v>1279</v>
      </c>
      <c r="C5" s="65" t="s">
        <v>56</v>
      </c>
      <c r="D5" s="110"/>
      <c r="E5" s="109"/>
      <c r="F5" s="111" t="s">
        <v>1807</v>
      </c>
      <c r="G5" s="112"/>
      <c r="H5" s="112"/>
      <c r="I5" s="113">
        <v>5</v>
      </c>
      <c r="J5" s="114"/>
      <c r="K5" s="48">
        <v>10</v>
      </c>
      <c r="L5" s="48">
        <v>13</v>
      </c>
      <c r="M5" s="48">
        <v>7</v>
      </c>
      <c r="N5" s="48">
        <v>20</v>
      </c>
      <c r="O5" s="48">
        <v>0</v>
      </c>
      <c r="P5" s="49">
        <v>0</v>
      </c>
      <c r="Q5" s="49">
        <v>0</v>
      </c>
      <c r="R5" s="48">
        <v>1</v>
      </c>
      <c r="S5" s="48">
        <v>0</v>
      </c>
      <c r="T5" s="48">
        <v>10</v>
      </c>
      <c r="U5" s="48">
        <v>20</v>
      </c>
      <c r="V5" s="48">
        <v>4</v>
      </c>
      <c r="W5" s="49">
        <v>1.68</v>
      </c>
      <c r="X5" s="49">
        <v>0.17777777777777778</v>
      </c>
      <c r="Y5" s="78" t="s">
        <v>1308</v>
      </c>
      <c r="Z5" s="78" t="s">
        <v>388</v>
      </c>
      <c r="AA5" s="78" t="s">
        <v>1354</v>
      </c>
      <c r="AB5" s="84" t="s">
        <v>1386</v>
      </c>
      <c r="AC5" s="84" t="s">
        <v>1451</v>
      </c>
      <c r="AD5" s="84" t="s">
        <v>264</v>
      </c>
      <c r="AE5" s="84" t="s">
        <v>1475</v>
      </c>
      <c r="AF5" s="84" t="s">
        <v>1488</v>
      </c>
      <c r="AG5" s="121">
        <v>4</v>
      </c>
      <c r="AH5" s="124">
        <v>1.941747572815534</v>
      </c>
      <c r="AI5" s="121">
        <v>0</v>
      </c>
      <c r="AJ5" s="124">
        <v>0</v>
      </c>
      <c r="AK5" s="121">
        <v>0</v>
      </c>
      <c r="AL5" s="124">
        <v>0</v>
      </c>
      <c r="AM5" s="121">
        <v>202</v>
      </c>
      <c r="AN5" s="124">
        <v>98.05825242718447</v>
      </c>
      <c r="AO5" s="121">
        <v>206</v>
      </c>
    </row>
    <row r="6" spans="1:41" ht="15">
      <c r="A6" s="87" t="s">
        <v>1274</v>
      </c>
      <c r="B6" s="65" t="s">
        <v>1280</v>
      </c>
      <c r="C6" s="65" t="s">
        <v>56</v>
      </c>
      <c r="D6" s="110"/>
      <c r="E6" s="109"/>
      <c r="F6" s="111" t="s">
        <v>1808</v>
      </c>
      <c r="G6" s="112"/>
      <c r="H6" s="112"/>
      <c r="I6" s="113">
        <v>6</v>
      </c>
      <c r="J6" s="114"/>
      <c r="K6" s="48">
        <v>10</v>
      </c>
      <c r="L6" s="48">
        <v>10</v>
      </c>
      <c r="M6" s="48">
        <v>0</v>
      </c>
      <c r="N6" s="48">
        <v>10</v>
      </c>
      <c r="O6" s="48">
        <v>10</v>
      </c>
      <c r="P6" s="49" t="s">
        <v>1793</v>
      </c>
      <c r="Q6" s="49" t="s">
        <v>1793</v>
      </c>
      <c r="R6" s="48">
        <v>10</v>
      </c>
      <c r="S6" s="48">
        <v>10</v>
      </c>
      <c r="T6" s="48">
        <v>1</v>
      </c>
      <c r="U6" s="48">
        <v>1</v>
      </c>
      <c r="V6" s="48">
        <v>0</v>
      </c>
      <c r="W6" s="49">
        <v>0</v>
      </c>
      <c r="X6" s="49">
        <v>0</v>
      </c>
      <c r="Y6" s="78"/>
      <c r="Z6" s="78"/>
      <c r="AA6" s="78" t="s">
        <v>1355</v>
      </c>
      <c r="AB6" s="84" t="s">
        <v>1387</v>
      </c>
      <c r="AC6" s="84" t="s">
        <v>1452</v>
      </c>
      <c r="AD6" s="84"/>
      <c r="AE6" s="84"/>
      <c r="AF6" s="84" t="s">
        <v>1489</v>
      </c>
      <c r="AG6" s="121">
        <v>1</v>
      </c>
      <c r="AH6" s="124">
        <v>0.9174311926605505</v>
      </c>
      <c r="AI6" s="121">
        <v>0</v>
      </c>
      <c r="AJ6" s="124">
        <v>0</v>
      </c>
      <c r="AK6" s="121">
        <v>0</v>
      </c>
      <c r="AL6" s="124">
        <v>0</v>
      </c>
      <c r="AM6" s="121">
        <v>108</v>
      </c>
      <c r="AN6" s="124">
        <v>99.08256880733946</v>
      </c>
      <c r="AO6" s="121">
        <v>109</v>
      </c>
    </row>
    <row r="7" spans="1:41" ht="15">
      <c r="A7" s="87" t="s">
        <v>1275</v>
      </c>
      <c r="B7" s="65" t="s">
        <v>1281</v>
      </c>
      <c r="C7" s="65" t="s">
        <v>56</v>
      </c>
      <c r="D7" s="110"/>
      <c r="E7" s="109"/>
      <c r="F7" s="111" t="s">
        <v>1809</v>
      </c>
      <c r="G7" s="112"/>
      <c r="H7" s="112"/>
      <c r="I7" s="113">
        <v>7</v>
      </c>
      <c r="J7" s="114"/>
      <c r="K7" s="48">
        <v>8</v>
      </c>
      <c r="L7" s="48">
        <v>13</v>
      </c>
      <c r="M7" s="48">
        <v>0</v>
      </c>
      <c r="N7" s="48">
        <v>13</v>
      </c>
      <c r="O7" s="48">
        <v>0</v>
      </c>
      <c r="P7" s="49">
        <v>0.3</v>
      </c>
      <c r="Q7" s="49">
        <v>0.46153846153846156</v>
      </c>
      <c r="R7" s="48">
        <v>1</v>
      </c>
      <c r="S7" s="48">
        <v>0</v>
      </c>
      <c r="T7" s="48">
        <v>8</v>
      </c>
      <c r="U7" s="48">
        <v>13</v>
      </c>
      <c r="V7" s="48">
        <v>3</v>
      </c>
      <c r="W7" s="49">
        <v>1.65625</v>
      </c>
      <c r="X7" s="49">
        <v>0.23214285714285715</v>
      </c>
      <c r="Y7" s="78" t="s">
        <v>1309</v>
      </c>
      <c r="Z7" s="78" t="s">
        <v>389</v>
      </c>
      <c r="AA7" s="78" t="s">
        <v>1356</v>
      </c>
      <c r="AB7" s="84" t="s">
        <v>1388</v>
      </c>
      <c r="AC7" s="84" t="s">
        <v>1453</v>
      </c>
      <c r="AD7" s="84" t="s">
        <v>256</v>
      </c>
      <c r="AE7" s="84" t="s">
        <v>1476</v>
      </c>
      <c r="AF7" s="84" t="s">
        <v>1490</v>
      </c>
      <c r="AG7" s="121">
        <v>11</v>
      </c>
      <c r="AH7" s="124">
        <v>3.678929765886288</v>
      </c>
      <c r="AI7" s="121">
        <v>2</v>
      </c>
      <c r="AJ7" s="124">
        <v>0.6688963210702341</v>
      </c>
      <c r="AK7" s="121">
        <v>0</v>
      </c>
      <c r="AL7" s="124">
        <v>0</v>
      </c>
      <c r="AM7" s="121">
        <v>286</v>
      </c>
      <c r="AN7" s="124">
        <v>95.65217391304348</v>
      </c>
      <c r="AO7" s="121">
        <v>299</v>
      </c>
    </row>
    <row r="8" spans="1:41" ht="15">
      <c r="A8" s="87" t="s">
        <v>1276</v>
      </c>
      <c r="B8" s="65" t="s">
        <v>1282</v>
      </c>
      <c r="C8" s="65" t="s">
        <v>56</v>
      </c>
      <c r="D8" s="110"/>
      <c r="E8" s="109"/>
      <c r="F8" s="111" t="s">
        <v>1810</v>
      </c>
      <c r="G8" s="112"/>
      <c r="H8" s="112"/>
      <c r="I8" s="113">
        <v>8</v>
      </c>
      <c r="J8" s="114"/>
      <c r="K8" s="48">
        <v>5</v>
      </c>
      <c r="L8" s="48">
        <v>7</v>
      </c>
      <c r="M8" s="48">
        <v>5</v>
      </c>
      <c r="N8" s="48">
        <v>12</v>
      </c>
      <c r="O8" s="48">
        <v>5</v>
      </c>
      <c r="P8" s="49">
        <v>0.2</v>
      </c>
      <c r="Q8" s="49">
        <v>0.3333333333333333</v>
      </c>
      <c r="R8" s="48">
        <v>1</v>
      </c>
      <c r="S8" s="48">
        <v>0</v>
      </c>
      <c r="T8" s="48">
        <v>5</v>
      </c>
      <c r="U8" s="48">
        <v>12</v>
      </c>
      <c r="V8" s="48">
        <v>3</v>
      </c>
      <c r="W8" s="49">
        <v>1.28</v>
      </c>
      <c r="X8" s="49">
        <v>0.3</v>
      </c>
      <c r="Y8" s="78" t="s">
        <v>384</v>
      </c>
      <c r="Z8" s="78" t="s">
        <v>389</v>
      </c>
      <c r="AA8" s="78" t="s">
        <v>1357</v>
      </c>
      <c r="AB8" s="84" t="s">
        <v>1389</v>
      </c>
      <c r="AC8" s="84" t="s">
        <v>1454</v>
      </c>
      <c r="AD8" s="84" t="s">
        <v>1471</v>
      </c>
      <c r="AE8" s="84" t="s">
        <v>1477</v>
      </c>
      <c r="AF8" s="84" t="s">
        <v>1491</v>
      </c>
      <c r="AG8" s="121">
        <v>11</v>
      </c>
      <c r="AH8" s="124">
        <v>5.140186915887851</v>
      </c>
      <c r="AI8" s="121">
        <v>0</v>
      </c>
      <c r="AJ8" s="124">
        <v>0</v>
      </c>
      <c r="AK8" s="121">
        <v>0</v>
      </c>
      <c r="AL8" s="124">
        <v>0</v>
      </c>
      <c r="AM8" s="121">
        <v>203</v>
      </c>
      <c r="AN8" s="124">
        <v>94.85981308411215</v>
      </c>
      <c r="AO8" s="121">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1271</v>
      </c>
      <c r="B2" s="84" t="s">
        <v>249</v>
      </c>
      <c r="C2" s="78">
        <f>VLOOKUP(GroupVertices[[#This Row],[Vertex]],Vertices[],MATCH("ID",Vertices[[#Headers],[Vertex]:[Vertex Content Word Count]],0),FALSE)</f>
        <v>6</v>
      </c>
    </row>
    <row r="3" spans="1:3" ht="15">
      <c r="A3" s="78" t="s">
        <v>1271</v>
      </c>
      <c r="B3" s="84" t="s">
        <v>251</v>
      </c>
      <c r="C3" s="78">
        <f>VLOOKUP(GroupVertices[[#This Row],[Vertex]],Vertices[],MATCH("ID",Vertices[[#Headers],[Vertex]:[Vertex Content Word Count]],0),FALSE)</f>
        <v>56</v>
      </c>
    </row>
    <row r="4" spans="1:3" ht="15">
      <c r="A4" s="78" t="s">
        <v>1271</v>
      </c>
      <c r="B4" s="84" t="s">
        <v>254</v>
      </c>
      <c r="C4" s="78">
        <f>VLOOKUP(GroupVertices[[#This Row],[Vertex]],Vertices[],MATCH("ID",Vertices[[#Headers],[Vertex]:[Vertex Content Word Count]],0),FALSE)</f>
        <v>8</v>
      </c>
    </row>
    <row r="5" spans="1:3" ht="15">
      <c r="A5" s="78" t="s">
        <v>1271</v>
      </c>
      <c r="B5" s="84" t="s">
        <v>255</v>
      </c>
      <c r="C5" s="78">
        <f>VLOOKUP(GroupVertices[[#This Row],[Vertex]],Vertices[],MATCH("ID",Vertices[[#Headers],[Vertex]:[Vertex Content Word Count]],0),FALSE)</f>
        <v>9</v>
      </c>
    </row>
    <row r="6" spans="1:3" ht="15">
      <c r="A6" s="78" t="s">
        <v>1271</v>
      </c>
      <c r="B6" s="84" t="s">
        <v>245</v>
      </c>
      <c r="C6" s="78">
        <f>VLOOKUP(GroupVertices[[#This Row],[Vertex]],Vertices[],MATCH("ID",Vertices[[#Headers],[Vertex]:[Vertex Content Word Count]],0),FALSE)</f>
        <v>10</v>
      </c>
    </row>
    <row r="7" spans="1:3" ht="15">
      <c r="A7" s="78" t="s">
        <v>1271</v>
      </c>
      <c r="B7" s="84" t="s">
        <v>253</v>
      </c>
      <c r="C7" s="78">
        <f>VLOOKUP(GroupVertices[[#This Row],[Vertex]],Vertices[],MATCH("ID",Vertices[[#Headers],[Vertex]:[Vertex Content Word Count]],0),FALSE)</f>
        <v>55</v>
      </c>
    </row>
    <row r="8" spans="1:3" ht="15">
      <c r="A8" s="78" t="s">
        <v>1271</v>
      </c>
      <c r="B8" s="84" t="s">
        <v>244</v>
      </c>
      <c r="C8" s="78">
        <f>VLOOKUP(GroupVertices[[#This Row],[Vertex]],Vertices[],MATCH("ID",Vertices[[#Headers],[Vertex]:[Vertex Content Word Count]],0),FALSE)</f>
        <v>53</v>
      </c>
    </row>
    <row r="9" spans="1:3" ht="15">
      <c r="A9" s="78" t="s">
        <v>1271</v>
      </c>
      <c r="B9" s="84" t="s">
        <v>265</v>
      </c>
      <c r="C9" s="78">
        <f>VLOOKUP(GroupVertices[[#This Row],[Vertex]],Vertices[],MATCH("ID",Vertices[[#Headers],[Vertex]:[Vertex Content Word Count]],0),FALSE)</f>
        <v>54</v>
      </c>
    </row>
    <row r="10" spans="1:3" ht="15">
      <c r="A10" s="78" t="s">
        <v>1271</v>
      </c>
      <c r="B10" s="84" t="s">
        <v>250</v>
      </c>
      <c r="C10" s="78">
        <f>VLOOKUP(GroupVertices[[#This Row],[Vertex]],Vertices[],MATCH("ID",Vertices[[#Headers],[Vertex]:[Vertex Content Word Count]],0),FALSE)</f>
        <v>13</v>
      </c>
    </row>
    <row r="11" spans="1:3" ht="15">
      <c r="A11" s="78" t="s">
        <v>1271</v>
      </c>
      <c r="B11" s="84" t="s">
        <v>214</v>
      </c>
      <c r="C11" s="78">
        <f>VLOOKUP(GroupVertices[[#This Row],[Vertex]],Vertices[],MATCH("ID",Vertices[[#Headers],[Vertex]:[Vertex Content Word Count]],0),FALSE)</f>
        <v>12</v>
      </c>
    </row>
    <row r="12" spans="1:3" ht="15">
      <c r="A12" s="78" t="s">
        <v>1271</v>
      </c>
      <c r="B12" s="84" t="s">
        <v>213</v>
      </c>
      <c r="C12" s="78">
        <f>VLOOKUP(GroupVertices[[#This Row],[Vertex]],Vertices[],MATCH("ID",Vertices[[#Headers],[Vertex]:[Vertex Content Word Count]],0),FALSE)</f>
        <v>5</v>
      </c>
    </row>
    <row r="13" spans="1:3" ht="15">
      <c r="A13" s="78" t="s">
        <v>1272</v>
      </c>
      <c r="B13" s="84" t="s">
        <v>241</v>
      </c>
      <c r="C13" s="78">
        <f>VLOOKUP(GroupVertices[[#This Row],[Vertex]],Vertices[],MATCH("ID",Vertices[[#Headers],[Vertex]:[Vertex Content Word Count]],0),FALSE)</f>
        <v>11</v>
      </c>
    </row>
    <row r="14" spans="1:3" ht="15">
      <c r="A14" s="78" t="s">
        <v>1272</v>
      </c>
      <c r="B14" s="84" t="s">
        <v>242</v>
      </c>
      <c r="C14" s="78">
        <f>VLOOKUP(GroupVertices[[#This Row],[Vertex]],Vertices[],MATCH("ID",Vertices[[#Headers],[Vertex]:[Vertex Content Word Count]],0),FALSE)</f>
        <v>31</v>
      </c>
    </row>
    <row r="15" spans="1:3" ht="15">
      <c r="A15" s="78" t="s">
        <v>1272</v>
      </c>
      <c r="B15" s="84" t="s">
        <v>263</v>
      </c>
      <c r="C15" s="78">
        <f>VLOOKUP(GroupVertices[[#This Row],[Vertex]],Vertices[],MATCH("ID",Vertices[[#Headers],[Vertex]:[Vertex Content Word Count]],0),FALSE)</f>
        <v>51</v>
      </c>
    </row>
    <row r="16" spans="1:3" ht="15">
      <c r="A16" s="78" t="s">
        <v>1272</v>
      </c>
      <c r="B16" s="84" t="s">
        <v>262</v>
      </c>
      <c r="C16" s="78">
        <f>VLOOKUP(GroupVertices[[#This Row],[Vertex]],Vertices[],MATCH("ID",Vertices[[#Headers],[Vertex]:[Vertex Content Word Count]],0),FALSE)</f>
        <v>50</v>
      </c>
    </row>
    <row r="17" spans="1:3" ht="15">
      <c r="A17" s="78" t="s">
        <v>1272</v>
      </c>
      <c r="B17" s="84" t="s">
        <v>261</v>
      </c>
      <c r="C17" s="78">
        <f>VLOOKUP(GroupVertices[[#This Row],[Vertex]],Vertices[],MATCH("ID",Vertices[[#Headers],[Vertex]:[Vertex Content Word Count]],0),FALSE)</f>
        <v>49</v>
      </c>
    </row>
    <row r="18" spans="1:3" ht="15">
      <c r="A18" s="78" t="s">
        <v>1272</v>
      </c>
      <c r="B18" s="84" t="s">
        <v>260</v>
      </c>
      <c r="C18" s="78">
        <f>VLOOKUP(GroupVertices[[#This Row],[Vertex]],Vertices[],MATCH("ID",Vertices[[#Headers],[Vertex]:[Vertex Content Word Count]],0),FALSE)</f>
        <v>48</v>
      </c>
    </row>
    <row r="19" spans="1:3" ht="15">
      <c r="A19" s="78" t="s">
        <v>1272</v>
      </c>
      <c r="B19" s="84" t="s">
        <v>238</v>
      </c>
      <c r="C19" s="78">
        <f>VLOOKUP(GroupVertices[[#This Row],[Vertex]],Vertices[],MATCH("ID",Vertices[[#Headers],[Vertex]:[Vertex Content Word Count]],0),FALSE)</f>
        <v>47</v>
      </c>
    </row>
    <row r="20" spans="1:3" ht="15">
      <c r="A20" s="78" t="s">
        <v>1272</v>
      </c>
      <c r="B20" s="84" t="s">
        <v>237</v>
      </c>
      <c r="C20" s="78">
        <f>VLOOKUP(GroupVertices[[#This Row],[Vertex]],Vertices[],MATCH("ID",Vertices[[#Headers],[Vertex]:[Vertex Content Word Count]],0),FALSE)</f>
        <v>46</v>
      </c>
    </row>
    <row r="21" spans="1:3" ht="15">
      <c r="A21" s="78" t="s">
        <v>1272</v>
      </c>
      <c r="B21" s="84" t="s">
        <v>224</v>
      </c>
      <c r="C21" s="78">
        <f>VLOOKUP(GroupVertices[[#This Row],[Vertex]],Vertices[],MATCH("ID",Vertices[[#Headers],[Vertex]:[Vertex Content Word Count]],0),FALSE)</f>
        <v>30</v>
      </c>
    </row>
    <row r="22" spans="1:3" ht="15">
      <c r="A22" s="78" t="s">
        <v>1272</v>
      </c>
      <c r="B22" s="84" t="s">
        <v>215</v>
      </c>
      <c r="C22" s="78">
        <f>VLOOKUP(GroupVertices[[#This Row],[Vertex]],Vertices[],MATCH("ID",Vertices[[#Headers],[Vertex]:[Vertex Content Word Count]],0),FALSE)</f>
        <v>14</v>
      </c>
    </row>
    <row r="23" spans="1:3" ht="15">
      <c r="A23" s="78" t="s">
        <v>1273</v>
      </c>
      <c r="B23" s="84" t="s">
        <v>243</v>
      </c>
      <c r="C23" s="78">
        <f>VLOOKUP(GroupVertices[[#This Row],[Vertex]],Vertices[],MATCH("ID",Vertices[[#Headers],[Vertex]:[Vertex Content Word Count]],0),FALSE)</f>
        <v>7</v>
      </c>
    </row>
    <row r="24" spans="1:3" ht="15">
      <c r="A24" s="78" t="s">
        <v>1273</v>
      </c>
      <c r="B24" s="84" t="s">
        <v>264</v>
      </c>
      <c r="C24" s="78">
        <f>VLOOKUP(GroupVertices[[#This Row],[Vertex]],Vertices[],MATCH("ID",Vertices[[#Headers],[Vertex]:[Vertex Content Word Count]],0),FALSE)</f>
        <v>52</v>
      </c>
    </row>
    <row r="25" spans="1:3" ht="15">
      <c r="A25" s="78" t="s">
        <v>1273</v>
      </c>
      <c r="B25" s="84" t="s">
        <v>236</v>
      </c>
      <c r="C25" s="78">
        <f>VLOOKUP(GroupVertices[[#This Row],[Vertex]],Vertices[],MATCH("ID",Vertices[[#Headers],[Vertex]:[Vertex Content Word Count]],0),FALSE)</f>
        <v>45</v>
      </c>
    </row>
    <row r="26" spans="1:3" ht="15">
      <c r="A26" s="78" t="s">
        <v>1273</v>
      </c>
      <c r="B26" s="84" t="s">
        <v>256</v>
      </c>
      <c r="C26" s="78">
        <f>VLOOKUP(GroupVertices[[#This Row],[Vertex]],Vertices[],MATCH("ID",Vertices[[#Headers],[Vertex]:[Vertex Content Word Count]],0),FALSE)</f>
        <v>16</v>
      </c>
    </row>
    <row r="27" spans="1:3" ht="15">
      <c r="A27" s="78" t="s">
        <v>1273</v>
      </c>
      <c r="B27" s="84" t="s">
        <v>235</v>
      </c>
      <c r="C27" s="78">
        <f>VLOOKUP(GroupVertices[[#This Row],[Vertex]],Vertices[],MATCH("ID",Vertices[[#Headers],[Vertex]:[Vertex Content Word Count]],0),FALSE)</f>
        <v>44</v>
      </c>
    </row>
    <row r="28" spans="1:3" ht="15">
      <c r="A28" s="78" t="s">
        <v>1273</v>
      </c>
      <c r="B28" s="84" t="s">
        <v>252</v>
      </c>
      <c r="C28" s="78">
        <f>VLOOKUP(GroupVertices[[#This Row],[Vertex]],Vertices[],MATCH("ID",Vertices[[#Headers],[Vertex]:[Vertex Content Word Count]],0),FALSE)</f>
        <v>28</v>
      </c>
    </row>
    <row r="29" spans="1:3" ht="15">
      <c r="A29" s="78" t="s">
        <v>1273</v>
      </c>
      <c r="B29" s="84" t="s">
        <v>234</v>
      </c>
      <c r="C29" s="78">
        <f>VLOOKUP(GroupVertices[[#This Row],[Vertex]],Vertices[],MATCH("ID",Vertices[[#Headers],[Vertex]:[Vertex Content Word Count]],0),FALSE)</f>
        <v>43</v>
      </c>
    </row>
    <row r="30" spans="1:3" ht="15">
      <c r="A30" s="78" t="s">
        <v>1273</v>
      </c>
      <c r="B30" s="84" t="s">
        <v>222</v>
      </c>
      <c r="C30" s="78">
        <f>VLOOKUP(GroupVertices[[#This Row],[Vertex]],Vertices[],MATCH("ID",Vertices[[#Headers],[Vertex]:[Vertex Content Word Count]],0),FALSE)</f>
        <v>27</v>
      </c>
    </row>
    <row r="31" spans="1:3" ht="15">
      <c r="A31" s="78" t="s">
        <v>1273</v>
      </c>
      <c r="B31" s="84" t="s">
        <v>217</v>
      </c>
      <c r="C31" s="78">
        <f>VLOOKUP(GroupVertices[[#This Row],[Vertex]],Vertices[],MATCH("ID",Vertices[[#Headers],[Vertex]:[Vertex Content Word Count]],0),FALSE)</f>
        <v>17</v>
      </c>
    </row>
    <row r="32" spans="1:3" ht="15">
      <c r="A32" s="78" t="s">
        <v>1273</v>
      </c>
      <c r="B32" s="84" t="s">
        <v>216</v>
      </c>
      <c r="C32" s="78">
        <f>VLOOKUP(GroupVertices[[#This Row],[Vertex]],Vertices[],MATCH("ID",Vertices[[#Headers],[Vertex]:[Vertex Content Word Count]],0),FALSE)</f>
        <v>15</v>
      </c>
    </row>
    <row r="33" spans="1:3" ht="15">
      <c r="A33" s="78" t="s">
        <v>1274</v>
      </c>
      <c r="B33" s="84" t="s">
        <v>219</v>
      </c>
      <c r="C33" s="78">
        <f>VLOOKUP(GroupVertices[[#This Row],[Vertex]],Vertices[],MATCH("ID",Vertices[[#Headers],[Vertex]:[Vertex Content Word Count]],0),FALSE)</f>
        <v>20</v>
      </c>
    </row>
    <row r="34" spans="1:3" ht="15">
      <c r="A34" s="78" t="s">
        <v>1274</v>
      </c>
      <c r="B34" s="84" t="s">
        <v>223</v>
      </c>
      <c r="C34" s="78">
        <f>VLOOKUP(GroupVertices[[#This Row],[Vertex]],Vertices[],MATCH("ID",Vertices[[#Headers],[Vertex]:[Vertex Content Word Count]],0),FALSE)</f>
        <v>29</v>
      </c>
    </row>
    <row r="35" spans="1:3" ht="15">
      <c r="A35" s="78" t="s">
        <v>1274</v>
      </c>
      <c r="B35" s="84" t="s">
        <v>225</v>
      </c>
      <c r="C35" s="78">
        <f>VLOOKUP(GroupVertices[[#This Row],[Vertex]],Vertices[],MATCH("ID",Vertices[[#Headers],[Vertex]:[Vertex Content Word Count]],0),FALSE)</f>
        <v>32</v>
      </c>
    </row>
    <row r="36" spans="1:3" ht="15">
      <c r="A36" s="78" t="s">
        <v>1274</v>
      </c>
      <c r="B36" s="84" t="s">
        <v>227</v>
      </c>
      <c r="C36" s="78">
        <f>VLOOKUP(GroupVertices[[#This Row],[Vertex]],Vertices[],MATCH("ID",Vertices[[#Headers],[Vertex]:[Vertex Content Word Count]],0),FALSE)</f>
        <v>36</v>
      </c>
    </row>
    <row r="37" spans="1:3" ht="15">
      <c r="A37" s="78" t="s">
        <v>1274</v>
      </c>
      <c r="B37" s="84" t="s">
        <v>228</v>
      </c>
      <c r="C37" s="78">
        <f>VLOOKUP(GroupVertices[[#This Row],[Vertex]],Vertices[],MATCH("ID",Vertices[[#Headers],[Vertex]:[Vertex Content Word Count]],0),FALSE)</f>
        <v>37</v>
      </c>
    </row>
    <row r="38" spans="1:3" ht="15">
      <c r="A38" s="78" t="s">
        <v>1274</v>
      </c>
      <c r="B38" s="84" t="s">
        <v>229</v>
      </c>
      <c r="C38" s="78">
        <f>VLOOKUP(GroupVertices[[#This Row],[Vertex]],Vertices[],MATCH("ID",Vertices[[#Headers],[Vertex]:[Vertex Content Word Count]],0),FALSE)</f>
        <v>38</v>
      </c>
    </row>
    <row r="39" spans="1:3" ht="15">
      <c r="A39" s="78" t="s">
        <v>1274</v>
      </c>
      <c r="B39" s="84" t="s">
        <v>230</v>
      </c>
      <c r="C39" s="78">
        <f>VLOOKUP(GroupVertices[[#This Row],[Vertex]],Vertices[],MATCH("ID",Vertices[[#Headers],[Vertex]:[Vertex Content Word Count]],0),FALSE)</f>
        <v>39</v>
      </c>
    </row>
    <row r="40" spans="1:3" ht="15">
      <c r="A40" s="78" t="s">
        <v>1274</v>
      </c>
      <c r="B40" s="84" t="s">
        <v>231</v>
      </c>
      <c r="C40" s="78">
        <f>VLOOKUP(GroupVertices[[#This Row],[Vertex]],Vertices[],MATCH("ID",Vertices[[#Headers],[Vertex]:[Vertex Content Word Count]],0),FALSE)</f>
        <v>40</v>
      </c>
    </row>
    <row r="41" spans="1:3" ht="15">
      <c r="A41" s="78" t="s">
        <v>1274</v>
      </c>
      <c r="B41" s="84" t="s">
        <v>232</v>
      </c>
      <c r="C41" s="78">
        <f>VLOOKUP(GroupVertices[[#This Row],[Vertex]],Vertices[],MATCH("ID",Vertices[[#Headers],[Vertex]:[Vertex Content Word Count]],0),FALSE)</f>
        <v>41</v>
      </c>
    </row>
    <row r="42" spans="1:3" ht="15">
      <c r="A42" s="78" t="s">
        <v>1274</v>
      </c>
      <c r="B42" s="84" t="s">
        <v>233</v>
      </c>
      <c r="C42" s="78">
        <f>VLOOKUP(GroupVertices[[#This Row],[Vertex]],Vertices[],MATCH("ID",Vertices[[#Headers],[Vertex]:[Vertex Content Word Count]],0),FALSE)</f>
        <v>42</v>
      </c>
    </row>
    <row r="43" spans="1:3" ht="15">
      <c r="A43" s="78" t="s">
        <v>1275</v>
      </c>
      <c r="B43" s="84" t="s">
        <v>226</v>
      </c>
      <c r="C43" s="78">
        <f>VLOOKUP(GroupVertices[[#This Row],[Vertex]],Vertices[],MATCH("ID",Vertices[[#Headers],[Vertex]:[Vertex Content Word Count]],0),FALSE)</f>
        <v>33</v>
      </c>
    </row>
    <row r="44" spans="1:3" ht="15">
      <c r="A44" s="78" t="s">
        <v>1275</v>
      </c>
      <c r="B44" s="84" t="s">
        <v>246</v>
      </c>
      <c r="C44" s="78">
        <f>VLOOKUP(GroupVertices[[#This Row],[Vertex]],Vertices[],MATCH("ID",Vertices[[#Headers],[Vertex]:[Vertex Content Word Count]],0),FALSE)</f>
        <v>25</v>
      </c>
    </row>
    <row r="45" spans="1:3" ht="15">
      <c r="A45" s="78" t="s">
        <v>1275</v>
      </c>
      <c r="B45" s="84" t="s">
        <v>259</v>
      </c>
      <c r="C45" s="78">
        <f>VLOOKUP(GroupVertices[[#This Row],[Vertex]],Vertices[],MATCH("ID",Vertices[[#Headers],[Vertex]:[Vertex Content Word Count]],0),FALSE)</f>
        <v>35</v>
      </c>
    </row>
    <row r="46" spans="1:3" ht="15">
      <c r="A46" s="78" t="s">
        <v>1275</v>
      </c>
      <c r="B46" s="84" t="s">
        <v>258</v>
      </c>
      <c r="C46" s="78">
        <f>VLOOKUP(GroupVertices[[#This Row],[Vertex]],Vertices[],MATCH("ID",Vertices[[#Headers],[Vertex]:[Vertex Content Word Count]],0),FALSE)</f>
        <v>34</v>
      </c>
    </row>
    <row r="47" spans="1:3" ht="15">
      <c r="A47" s="78" t="s">
        <v>1275</v>
      </c>
      <c r="B47" s="84" t="s">
        <v>218</v>
      </c>
      <c r="C47" s="78">
        <f>VLOOKUP(GroupVertices[[#This Row],[Vertex]],Vertices[],MATCH("ID",Vertices[[#Headers],[Vertex]:[Vertex Content Word Count]],0),FALSE)</f>
        <v>18</v>
      </c>
    </row>
    <row r="48" spans="1:3" ht="15">
      <c r="A48" s="78" t="s">
        <v>1275</v>
      </c>
      <c r="B48" s="84" t="s">
        <v>247</v>
      </c>
      <c r="C48" s="78">
        <f>VLOOKUP(GroupVertices[[#This Row],[Vertex]],Vertices[],MATCH("ID",Vertices[[#Headers],[Vertex]:[Vertex Content Word Count]],0),FALSE)</f>
        <v>26</v>
      </c>
    </row>
    <row r="49" spans="1:3" ht="15">
      <c r="A49" s="78" t="s">
        <v>1275</v>
      </c>
      <c r="B49" s="84" t="s">
        <v>221</v>
      </c>
      <c r="C49" s="78">
        <f>VLOOKUP(GroupVertices[[#This Row],[Vertex]],Vertices[],MATCH("ID",Vertices[[#Headers],[Vertex]:[Vertex Content Word Count]],0),FALSE)</f>
        <v>24</v>
      </c>
    </row>
    <row r="50" spans="1:3" ht="15">
      <c r="A50" s="78" t="s">
        <v>1275</v>
      </c>
      <c r="B50" s="84" t="s">
        <v>257</v>
      </c>
      <c r="C50" s="78">
        <f>VLOOKUP(GroupVertices[[#This Row],[Vertex]],Vertices[],MATCH("ID",Vertices[[#Headers],[Vertex]:[Vertex Content Word Count]],0),FALSE)</f>
        <v>19</v>
      </c>
    </row>
    <row r="51" spans="1:3" ht="15">
      <c r="A51" s="78" t="s">
        <v>1276</v>
      </c>
      <c r="B51" s="84" t="s">
        <v>239</v>
      </c>
      <c r="C51" s="78">
        <f>VLOOKUP(GroupVertices[[#This Row],[Vertex]],Vertices[],MATCH("ID",Vertices[[#Headers],[Vertex]:[Vertex Content Word Count]],0),FALSE)</f>
        <v>23</v>
      </c>
    </row>
    <row r="52" spans="1:3" ht="15">
      <c r="A52" s="78" t="s">
        <v>1276</v>
      </c>
      <c r="B52" s="84" t="s">
        <v>240</v>
      </c>
      <c r="C52" s="78">
        <f>VLOOKUP(GroupVertices[[#This Row],[Vertex]],Vertices[],MATCH("ID",Vertices[[#Headers],[Vertex]:[Vertex Content Word Count]],0),FALSE)</f>
        <v>4</v>
      </c>
    </row>
    <row r="53" spans="1:3" ht="15">
      <c r="A53" s="78" t="s">
        <v>1276</v>
      </c>
      <c r="B53" s="84" t="s">
        <v>220</v>
      </c>
      <c r="C53" s="78">
        <f>VLOOKUP(GroupVertices[[#This Row],[Vertex]],Vertices[],MATCH("ID",Vertices[[#Headers],[Vertex]:[Vertex Content Word Count]],0),FALSE)</f>
        <v>21</v>
      </c>
    </row>
    <row r="54" spans="1:3" ht="15">
      <c r="A54" s="78" t="s">
        <v>1276</v>
      </c>
      <c r="B54" s="84" t="s">
        <v>248</v>
      </c>
      <c r="C54" s="78">
        <f>VLOOKUP(GroupVertices[[#This Row],[Vertex]],Vertices[],MATCH("ID",Vertices[[#Headers],[Vertex]:[Vertex Content Word Count]],0),FALSE)</f>
        <v>22</v>
      </c>
    </row>
    <row r="55" spans="1:3" ht="15">
      <c r="A55" s="78" t="s">
        <v>1276</v>
      </c>
      <c r="B55" s="84" t="s">
        <v>212</v>
      </c>
      <c r="C55"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1289</v>
      </c>
      <c r="B2" s="34" t="s">
        <v>1232</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39</v>
      </c>
      <c r="L2" s="37">
        <f>MIN(Vertices[Closeness Centrality])</f>
        <v>0</v>
      </c>
      <c r="M2" s="38">
        <f>COUNTIF(Vertices[Closeness Centrality],"&gt;= "&amp;L2)-COUNTIF(Vertices[Closeness Centrality],"&gt;="&amp;L3)</f>
        <v>10</v>
      </c>
      <c r="N2" s="37">
        <f>MIN(Vertices[Eigenvector Centrality])</f>
        <v>0</v>
      </c>
      <c r="O2" s="38">
        <f>COUNTIF(Vertices[Eigenvector Centrality],"&gt;= "&amp;N2)-COUNTIF(Vertices[Eigenvector Centrality],"&gt;="&amp;N3)</f>
        <v>10</v>
      </c>
      <c r="P2" s="37">
        <f>MIN(Vertices[PageRank])</f>
        <v>0.294404</v>
      </c>
      <c r="Q2" s="38">
        <f>COUNTIF(Vertices[PageRank],"&gt;= "&amp;P2)-COUNTIF(Vertices[PageRank],"&gt;="&amp;P3)</f>
        <v>7</v>
      </c>
      <c r="R2" s="37">
        <f>MIN(Vertices[Clustering Coefficient])</f>
        <v>0</v>
      </c>
      <c r="S2" s="43">
        <f>COUNTIF(Vertices[Clustering Coefficient],"&gt;= "&amp;R2)-COUNTIF(Vertices[Clustering Coefficient],"&gt;="&amp;R3)</f>
        <v>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0.41818181818181815</v>
      </c>
      <c r="I3" s="40">
        <f>COUNTIF(Vertices[Out-Degree],"&gt;= "&amp;H3)-COUNTIF(Vertices[Out-Degree],"&gt;="&amp;H4)</f>
        <v>0</v>
      </c>
      <c r="J3" s="39">
        <f aca="true" t="shared" si="4" ref="J3:J26">J2+($J$57-$J$2)/BinDivisor</f>
        <v>13.520303036363636</v>
      </c>
      <c r="K3" s="40">
        <f>COUNTIF(Vertices[Betweenness Centrality],"&gt;= "&amp;J3)-COUNTIF(Vertices[Betweenness Centrality],"&gt;="&amp;J4)</f>
        <v>2</v>
      </c>
      <c r="L3" s="39">
        <f aca="true" t="shared" si="5" ref="L3:L26">L2+($L$57-$L$2)/BinDivisor</f>
        <v>0.00031347272727272725</v>
      </c>
      <c r="M3" s="40">
        <f>COUNTIF(Vertices[Closeness Centrality],"&gt;= "&amp;L3)-COUNTIF(Vertices[Closeness Centrality],"&gt;="&amp;L4)</f>
        <v>0</v>
      </c>
      <c r="N3" s="39">
        <f aca="true" t="shared" si="6" ref="N3:N26">N2+($N$57-$N$2)/BinDivisor</f>
        <v>0.001487109090909091</v>
      </c>
      <c r="O3" s="40">
        <f>COUNTIF(Vertices[Eigenvector Centrality],"&gt;= "&amp;N3)-COUNTIF(Vertices[Eigenvector Centrality],"&gt;="&amp;N4)</f>
        <v>1</v>
      </c>
      <c r="P3" s="39">
        <f aca="true" t="shared" si="7" ref="P3:P26">P2+($P$57-$P$2)/BinDivisor</f>
        <v>0.36997154545454547</v>
      </c>
      <c r="Q3" s="40">
        <f>COUNTIF(Vertices[PageRank],"&gt;= "&amp;P3)-COUNTIF(Vertices[PageRank],"&gt;="&amp;P4)</f>
        <v>6</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0.4727272727272727</v>
      </c>
      <c r="G4" s="38">
        <f>COUNTIF(Vertices[In-Degree],"&gt;= "&amp;F4)-COUNTIF(Vertices[In-Degree],"&gt;="&amp;F5)</f>
        <v>0</v>
      </c>
      <c r="H4" s="37">
        <f t="shared" si="3"/>
        <v>0.8363636363636363</v>
      </c>
      <c r="I4" s="38">
        <f>COUNTIF(Vertices[Out-Degree],"&gt;= "&amp;H4)-COUNTIF(Vertices[Out-Degree],"&gt;="&amp;H5)</f>
        <v>20</v>
      </c>
      <c r="J4" s="37">
        <f t="shared" si="4"/>
        <v>27.04060607272727</v>
      </c>
      <c r="K4" s="38">
        <f>COUNTIF(Vertices[Betweenness Centrality],"&gt;= "&amp;J4)-COUNTIF(Vertices[Betweenness Centrality],"&gt;="&amp;J5)</f>
        <v>4</v>
      </c>
      <c r="L4" s="37">
        <f t="shared" si="5"/>
        <v>0.0006269454545454545</v>
      </c>
      <c r="M4" s="38">
        <f>COUNTIF(Vertices[Closeness Centrality],"&gt;= "&amp;L4)-COUNTIF(Vertices[Closeness Centrality],"&gt;="&amp;L5)</f>
        <v>0</v>
      </c>
      <c r="N4" s="37">
        <f t="shared" si="6"/>
        <v>0.002974218181818182</v>
      </c>
      <c r="O4" s="38">
        <f>COUNTIF(Vertices[Eigenvector Centrality],"&gt;= "&amp;N4)-COUNTIF(Vertices[Eigenvector Centrality],"&gt;="&amp;N5)</f>
        <v>8</v>
      </c>
      <c r="P4" s="37">
        <f t="shared" si="7"/>
        <v>0.44553909090909094</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0.7090909090909091</v>
      </c>
      <c r="G5" s="40">
        <f>COUNTIF(Vertices[In-Degree],"&gt;= "&amp;F5)-COUNTIF(Vertices[In-Degree],"&gt;="&amp;F6)</f>
        <v>0</v>
      </c>
      <c r="H5" s="39">
        <f t="shared" si="3"/>
        <v>1.2545454545454544</v>
      </c>
      <c r="I5" s="40">
        <f>COUNTIF(Vertices[Out-Degree],"&gt;= "&amp;H5)-COUNTIF(Vertices[Out-Degree],"&gt;="&amp;H6)</f>
        <v>0</v>
      </c>
      <c r="J5" s="39">
        <f t="shared" si="4"/>
        <v>40.56090910909091</v>
      </c>
      <c r="K5" s="40">
        <f>COUNTIF(Vertices[Betweenness Centrality],"&gt;= "&amp;J5)-COUNTIF(Vertices[Betweenness Centrality],"&gt;="&amp;J6)</f>
        <v>0</v>
      </c>
      <c r="L5" s="39">
        <f t="shared" si="5"/>
        <v>0.0009404181818181818</v>
      </c>
      <c r="M5" s="40">
        <f>COUNTIF(Vertices[Closeness Centrality],"&gt;= "&amp;L5)-COUNTIF(Vertices[Closeness Centrality],"&gt;="&amp;L6)</f>
        <v>0</v>
      </c>
      <c r="N5" s="39">
        <f t="shared" si="6"/>
        <v>0.004461327272727272</v>
      </c>
      <c r="O5" s="40">
        <f>COUNTIF(Vertices[Eigenvector Centrality],"&gt;= "&amp;N5)-COUNTIF(Vertices[Eigenvector Centrality],"&gt;="&amp;N6)</f>
        <v>0</v>
      </c>
      <c r="P5" s="39">
        <f t="shared" si="7"/>
        <v>0.5211066363636364</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116</v>
      </c>
      <c r="D6" s="32">
        <f t="shared" si="1"/>
        <v>0</v>
      </c>
      <c r="E6" s="3">
        <f>COUNTIF(Vertices[Degree],"&gt;= "&amp;D6)-COUNTIF(Vertices[Degree],"&gt;="&amp;D7)</f>
        <v>0</v>
      </c>
      <c r="F6" s="37">
        <f t="shared" si="2"/>
        <v>0.9454545454545454</v>
      </c>
      <c r="G6" s="38">
        <f>COUNTIF(Vertices[In-Degree],"&gt;= "&amp;F6)-COUNTIF(Vertices[In-Degree],"&gt;="&amp;F7)</f>
        <v>16</v>
      </c>
      <c r="H6" s="37">
        <f t="shared" si="3"/>
        <v>1.6727272727272726</v>
      </c>
      <c r="I6" s="38">
        <f>COUNTIF(Vertices[Out-Degree],"&gt;= "&amp;H6)-COUNTIF(Vertices[Out-Degree],"&gt;="&amp;H7)</f>
        <v>3</v>
      </c>
      <c r="J6" s="37">
        <f t="shared" si="4"/>
        <v>54.08121214545454</v>
      </c>
      <c r="K6" s="38">
        <f>COUNTIF(Vertices[Betweenness Centrality],"&gt;= "&amp;J6)-COUNTIF(Vertices[Betweenness Centrality],"&gt;="&amp;J7)</f>
        <v>1</v>
      </c>
      <c r="L6" s="37">
        <f t="shared" si="5"/>
        <v>0.001253890909090909</v>
      </c>
      <c r="M6" s="38">
        <f>COUNTIF(Vertices[Closeness Centrality],"&gt;= "&amp;L6)-COUNTIF(Vertices[Closeness Centrality],"&gt;="&amp;L7)</f>
        <v>0</v>
      </c>
      <c r="N6" s="37">
        <f t="shared" si="6"/>
        <v>0.005948436363636364</v>
      </c>
      <c r="O6" s="38">
        <f>COUNTIF(Vertices[Eigenvector Centrality],"&gt;= "&amp;N6)-COUNTIF(Vertices[Eigenvector Centrality],"&gt;="&amp;N7)</f>
        <v>2</v>
      </c>
      <c r="P6" s="37">
        <f t="shared" si="7"/>
        <v>0.5966741818181819</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171</v>
      </c>
      <c r="D7" s="32">
        <f t="shared" si="1"/>
        <v>0</v>
      </c>
      <c r="E7" s="3">
        <f>COUNTIF(Vertices[Degree],"&gt;= "&amp;D7)-COUNTIF(Vertices[Degree],"&gt;="&amp;D8)</f>
        <v>0</v>
      </c>
      <c r="F7" s="39">
        <f t="shared" si="2"/>
        <v>1.1818181818181819</v>
      </c>
      <c r="G7" s="40">
        <f>COUNTIF(Vertices[In-Degree],"&gt;= "&amp;F7)-COUNTIF(Vertices[In-Degree],"&gt;="&amp;F8)</f>
        <v>0</v>
      </c>
      <c r="H7" s="39">
        <f t="shared" si="3"/>
        <v>2.090909090909091</v>
      </c>
      <c r="I7" s="40">
        <f>COUNTIF(Vertices[Out-Degree],"&gt;= "&amp;H7)-COUNTIF(Vertices[Out-Degree],"&gt;="&amp;H8)</f>
        <v>0</v>
      </c>
      <c r="J7" s="39">
        <f t="shared" si="4"/>
        <v>67.60151518181817</v>
      </c>
      <c r="K7" s="40">
        <f>COUNTIF(Vertices[Betweenness Centrality],"&gt;= "&amp;J7)-COUNTIF(Vertices[Betweenness Centrality],"&gt;="&amp;J8)</f>
        <v>0</v>
      </c>
      <c r="L7" s="39">
        <f t="shared" si="5"/>
        <v>0.0015673636363636363</v>
      </c>
      <c r="M7" s="40">
        <f>COUNTIF(Vertices[Closeness Centrality],"&gt;= "&amp;L7)-COUNTIF(Vertices[Closeness Centrality],"&gt;="&amp;L8)</f>
        <v>0</v>
      </c>
      <c r="N7" s="39">
        <f t="shared" si="6"/>
        <v>0.007435545454545455</v>
      </c>
      <c r="O7" s="40">
        <f>COUNTIF(Vertices[Eigenvector Centrality],"&gt;= "&amp;N7)-COUNTIF(Vertices[Eigenvector Centrality],"&gt;="&amp;N8)</f>
        <v>1</v>
      </c>
      <c r="P7" s="39">
        <f t="shared" si="7"/>
        <v>0.6722417272727274</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287</v>
      </c>
      <c r="D8" s="32">
        <f t="shared" si="1"/>
        <v>0</v>
      </c>
      <c r="E8" s="3">
        <f>COUNTIF(Vertices[Degree],"&gt;= "&amp;D8)-COUNTIF(Vertices[Degree],"&gt;="&amp;D9)</f>
        <v>0</v>
      </c>
      <c r="F8" s="37">
        <f t="shared" si="2"/>
        <v>1.4181818181818182</v>
      </c>
      <c r="G8" s="38">
        <f>COUNTIF(Vertices[In-Degree],"&gt;= "&amp;F8)-COUNTIF(Vertices[In-Degree],"&gt;="&amp;F9)</f>
        <v>0</v>
      </c>
      <c r="H8" s="37">
        <f t="shared" si="3"/>
        <v>2.509090909090909</v>
      </c>
      <c r="I8" s="38">
        <f>COUNTIF(Vertices[Out-Degree],"&gt;= "&amp;H8)-COUNTIF(Vertices[Out-Degree],"&gt;="&amp;H9)</f>
        <v>0</v>
      </c>
      <c r="J8" s="37">
        <f t="shared" si="4"/>
        <v>81.1218182181818</v>
      </c>
      <c r="K8" s="38">
        <f>COUNTIF(Vertices[Betweenness Centrality],"&gt;= "&amp;J8)-COUNTIF(Vertices[Betweenness Centrality],"&gt;="&amp;J9)</f>
        <v>0</v>
      </c>
      <c r="L8" s="37">
        <f t="shared" si="5"/>
        <v>0.0018808363636363635</v>
      </c>
      <c r="M8" s="38">
        <f>COUNTIF(Vertices[Closeness Centrality],"&gt;= "&amp;L8)-COUNTIF(Vertices[Closeness Centrality],"&gt;="&amp;L9)</f>
        <v>0</v>
      </c>
      <c r="N8" s="37">
        <f t="shared" si="6"/>
        <v>0.008922654545454546</v>
      </c>
      <c r="O8" s="38">
        <f>COUNTIF(Vertices[Eigenvector Centrality],"&gt;= "&amp;N8)-COUNTIF(Vertices[Eigenvector Centrality],"&gt;="&amp;N9)</f>
        <v>0</v>
      </c>
      <c r="P8" s="37">
        <f t="shared" si="7"/>
        <v>0.7478092727272728</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1.6545454545454545</v>
      </c>
      <c r="G9" s="40">
        <f>COUNTIF(Vertices[In-Degree],"&gt;= "&amp;F9)-COUNTIF(Vertices[In-Degree],"&gt;="&amp;F10)</f>
        <v>0</v>
      </c>
      <c r="H9" s="39">
        <f t="shared" si="3"/>
        <v>2.927272727272727</v>
      </c>
      <c r="I9" s="40">
        <f>COUNTIF(Vertices[Out-Degree],"&gt;= "&amp;H9)-COUNTIF(Vertices[Out-Degree],"&gt;="&amp;H10)</f>
        <v>7</v>
      </c>
      <c r="J9" s="39">
        <f t="shared" si="4"/>
        <v>94.64212125454543</v>
      </c>
      <c r="K9" s="40">
        <f>COUNTIF(Vertices[Betweenness Centrality],"&gt;= "&amp;J9)-COUNTIF(Vertices[Betweenness Centrality],"&gt;="&amp;J10)</f>
        <v>0</v>
      </c>
      <c r="L9" s="39">
        <f t="shared" si="5"/>
        <v>0.0021943090909090908</v>
      </c>
      <c r="M9" s="40">
        <f>COUNTIF(Vertices[Closeness Centrality],"&gt;= "&amp;L9)-COUNTIF(Vertices[Closeness Centrality],"&gt;="&amp;L10)</f>
        <v>0</v>
      </c>
      <c r="N9" s="39">
        <f t="shared" si="6"/>
        <v>0.010409763636363638</v>
      </c>
      <c r="O9" s="40">
        <f>COUNTIF(Vertices[Eigenvector Centrality],"&gt;= "&amp;N9)-COUNTIF(Vertices[Eigenvector Centrality],"&gt;="&amp;N10)</f>
        <v>4</v>
      </c>
      <c r="P9" s="39">
        <f t="shared" si="7"/>
        <v>0.8233768181818183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19</v>
      </c>
      <c r="D10" s="32">
        <f t="shared" si="1"/>
        <v>0</v>
      </c>
      <c r="E10" s="3">
        <f>COUNTIF(Vertices[Degree],"&gt;= "&amp;D10)-COUNTIF(Vertices[Degree],"&gt;="&amp;D11)</f>
        <v>0</v>
      </c>
      <c r="F10" s="37">
        <f t="shared" si="2"/>
        <v>1.8909090909090909</v>
      </c>
      <c r="G10" s="38">
        <f>COUNTIF(Vertices[In-Degree],"&gt;= "&amp;F10)-COUNTIF(Vertices[In-Degree],"&gt;="&amp;F11)</f>
        <v>5</v>
      </c>
      <c r="H10" s="37">
        <f t="shared" si="3"/>
        <v>3.345454545454545</v>
      </c>
      <c r="I10" s="38">
        <f>COUNTIF(Vertices[Out-Degree],"&gt;= "&amp;H10)-COUNTIF(Vertices[Out-Degree],"&gt;="&amp;H11)</f>
        <v>0</v>
      </c>
      <c r="J10" s="37">
        <f t="shared" si="4"/>
        <v>108.16242429090906</v>
      </c>
      <c r="K10" s="38">
        <f>COUNTIF(Vertices[Betweenness Centrality],"&gt;= "&amp;J10)-COUNTIF(Vertices[Betweenness Centrality],"&gt;="&amp;J11)</f>
        <v>1</v>
      </c>
      <c r="L10" s="37">
        <f t="shared" si="5"/>
        <v>0.002507781818181818</v>
      </c>
      <c r="M10" s="38">
        <f>COUNTIF(Vertices[Closeness Centrality],"&gt;= "&amp;L10)-COUNTIF(Vertices[Closeness Centrality],"&gt;="&amp;L11)</f>
        <v>0</v>
      </c>
      <c r="N10" s="37">
        <f t="shared" si="6"/>
        <v>0.01189687272727273</v>
      </c>
      <c r="O10" s="38">
        <f>COUNTIF(Vertices[Eigenvector Centrality],"&gt;= "&amp;N10)-COUNTIF(Vertices[Eigenvector Centrality],"&gt;="&amp;N11)</f>
        <v>6</v>
      </c>
      <c r="P10" s="37">
        <f t="shared" si="7"/>
        <v>0.8989443636363638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2.1272727272727274</v>
      </c>
      <c r="G11" s="40">
        <f>COUNTIF(Vertices[In-Degree],"&gt;= "&amp;F11)-COUNTIF(Vertices[In-Degree],"&gt;="&amp;F12)</f>
        <v>0</v>
      </c>
      <c r="H11" s="39">
        <f t="shared" si="3"/>
        <v>3.763636363636363</v>
      </c>
      <c r="I11" s="40">
        <f>COUNTIF(Vertices[Out-Degree],"&gt;= "&amp;H11)-COUNTIF(Vertices[Out-Degree],"&gt;="&amp;H12)</f>
        <v>2</v>
      </c>
      <c r="J11" s="39">
        <f t="shared" si="4"/>
        <v>121.68272732727269</v>
      </c>
      <c r="K11" s="40">
        <f>COUNTIF(Vertices[Betweenness Centrality],"&gt;= "&amp;J11)-COUNTIF(Vertices[Betweenness Centrality],"&gt;="&amp;J12)</f>
        <v>0</v>
      </c>
      <c r="L11" s="39">
        <f t="shared" si="5"/>
        <v>0.0028212545454545453</v>
      </c>
      <c r="M11" s="40">
        <f>COUNTIF(Vertices[Closeness Centrality],"&gt;= "&amp;L11)-COUNTIF(Vertices[Closeness Centrality],"&gt;="&amp;L12)</f>
        <v>0</v>
      </c>
      <c r="N11" s="39">
        <f t="shared" si="6"/>
        <v>0.01338398181818182</v>
      </c>
      <c r="O11" s="40">
        <f>COUNTIF(Vertices[Eigenvector Centrality],"&gt;= "&amp;N11)-COUNTIF(Vertices[Eigenvector Centrality],"&gt;="&amp;N12)</f>
        <v>0</v>
      </c>
      <c r="P11" s="39">
        <f t="shared" si="7"/>
        <v>0.9745119090909092</v>
      </c>
      <c r="Q11" s="40">
        <f>COUNTIF(Vertices[PageRank],"&gt;= "&amp;P11)-COUNTIF(Vertices[PageRank],"&gt;="&amp;P12)</f>
        <v>11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0.1557377049180328</v>
      </c>
      <c r="D12" s="32">
        <f t="shared" si="1"/>
        <v>0</v>
      </c>
      <c r="E12" s="3">
        <f>COUNTIF(Vertices[Degree],"&gt;= "&amp;D12)-COUNTIF(Vertices[Degree],"&gt;="&amp;D13)</f>
        <v>0</v>
      </c>
      <c r="F12" s="37">
        <f t="shared" si="2"/>
        <v>2.3636363636363638</v>
      </c>
      <c r="G12" s="38">
        <f>COUNTIF(Vertices[In-Degree],"&gt;= "&amp;F12)-COUNTIF(Vertices[In-Degree],"&gt;="&amp;F13)</f>
        <v>0</v>
      </c>
      <c r="H12" s="37">
        <f t="shared" si="3"/>
        <v>4.181818181818181</v>
      </c>
      <c r="I12" s="38">
        <f>COUNTIF(Vertices[Out-Degree],"&gt;= "&amp;H12)-COUNTIF(Vertices[Out-Degree],"&gt;="&amp;H13)</f>
        <v>0</v>
      </c>
      <c r="J12" s="37">
        <f t="shared" si="4"/>
        <v>135.20303036363632</v>
      </c>
      <c r="K12" s="38">
        <f>COUNTIF(Vertices[Betweenness Centrality],"&gt;= "&amp;J12)-COUNTIF(Vertices[Betweenness Centrality],"&gt;="&amp;J13)</f>
        <v>0</v>
      </c>
      <c r="L12" s="37">
        <f t="shared" si="5"/>
        <v>0.0031347272727272725</v>
      </c>
      <c r="M12" s="38">
        <f>COUNTIF(Vertices[Closeness Centrality],"&gt;= "&amp;L12)-COUNTIF(Vertices[Closeness Centrality],"&gt;="&amp;L13)</f>
        <v>0</v>
      </c>
      <c r="N12" s="37">
        <f t="shared" si="6"/>
        <v>0.014871090909090912</v>
      </c>
      <c r="O12" s="38">
        <f>COUNTIF(Vertices[Eigenvector Centrality],"&gt;= "&amp;N12)-COUNTIF(Vertices[Eigenvector Centrality],"&gt;="&amp;N13)</f>
        <v>0</v>
      </c>
      <c r="P12" s="37">
        <f t="shared" si="7"/>
        <v>1.0500794545454546</v>
      </c>
      <c r="Q12" s="38">
        <f>COUNTIF(Vertices[PageRank],"&gt;= "&amp;P12)-COUNTIF(Vertices[PageRank],"&gt;="&amp;P13)</f>
        <v>2</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0.2695035460992908</v>
      </c>
      <c r="D13" s="32">
        <f t="shared" si="1"/>
        <v>0</v>
      </c>
      <c r="E13" s="3">
        <f>COUNTIF(Vertices[Degree],"&gt;= "&amp;D13)-COUNTIF(Vertices[Degree],"&gt;="&amp;D14)</f>
        <v>0</v>
      </c>
      <c r="F13" s="39">
        <f t="shared" si="2"/>
        <v>2.6</v>
      </c>
      <c r="G13" s="40">
        <f>COUNTIF(Vertices[In-Degree],"&gt;= "&amp;F13)-COUNTIF(Vertices[In-Degree],"&gt;="&amp;F14)</f>
        <v>0</v>
      </c>
      <c r="H13" s="39">
        <f t="shared" si="3"/>
        <v>4.599999999999999</v>
      </c>
      <c r="I13" s="40">
        <f>COUNTIF(Vertices[Out-Degree],"&gt;= "&amp;H13)-COUNTIF(Vertices[Out-Degree],"&gt;="&amp;H14)</f>
        <v>1</v>
      </c>
      <c r="J13" s="39">
        <f t="shared" si="4"/>
        <v>148.72333339999994</v>
      </c>
      <c r="K13" s="40">
        <f>COUNTIF(Vertices[Betweenness Centrality],"&gt;= "&amp;J13)-COUNTIF(Vertices[Betweenness Centrality],"&gt;="&amp;J14)</f>
        <v>2</v>
      </c>
      <c r="L13" s="39">
        <f t="shared" si="5"/>
        <v>0.0034482</v>
      </c>
      <c r="M13" s="40">
        <f>COUNTIF(Vertices[Closeness Centrality],"&gt;= "&amp;L13)-COUNTIF(Vertices[Closeness Centrality],"&gt;="&amp;L14)</f>
        <v>0</v>
      </c>
      <c r="N13" s="39">
        <f t="shared" si="6"/>
        <v>0.016358200000000003</v>
      </c>
      <c r="O13" s="40">
        <f>COUNTIF(Vertices[Eigenvector Centrality],"&gt;= "&amp;N13)-COUNTIF(Vertices[Eigenvector Centrality],"&gt;="&amp;N14)</f>
        <v>3</v>
      </c>
      <c r="P13" s="39">
        <f t="shared" si="7"/>
        <v>1.125647</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2.8363636363636364</v>
      </c>
      <c r="G14" s="38">
        <f>COUNTIF(Vertices[In-Degree],"&gt;= "&amp;F14)-COUNTIF(Vertices[In-Degree],"&gt;="&amp;F15)</f>
        <v>6</v>
      </c>
      <c r="H14" s="37">
        <f t="shared" si="3"/>
        <v>5.018181818181817</v>
      </c>
      <c r="I14" s="38">
        <f>COUNTIF(Vertices[Out-Degree],"&gt;= "&amp;H14)-COUNTIF(Vertices[Out-Degree],"&gt;="&amp;H15)</f>
        <v>0</v>
      </c>
      <c r="J14" s="37">
        <f t="shared" si="4"/>
        <v>162.24363643636357</v>
      </c>
      <c r="K14" s="38">
        <f>COUNTIF(Vertices[Betweenness Centrality],"&gt;= "&amp;J14)-COUNTIF(Vertices[Betweenness Centrality],"&gt;="&amp;J15)</f>
        <v>0</v>
      </c>
      <c r="L14" s="37">
        <f t="shared" si="5"/>
        <v>0.003761672727272727</v>
      </c>
      <c r="M14" s="38">
        <f>COUNTIF(Vertices[Closeness Centrality],"&gt;= "&amp;L14)-COUNTIF(Vertices[Closeness Centrality],"&gt;="&amp;L15)</f>
        <v>0</v>
      </c>
      <c r="N14" s="37">
        <f t="shared" si="6"/>
        <v>0.017845309090909093</v>
      </c>
      <c r="O14" s="38">
        <f>COUNTIF(Vertices[Eigenvector Centrality],"&gt;= "&amp;N14)-COUNTIF(Vertices[Eigenvector Centrality],"&gt;="&amp;N15)</f>
        <v>1</v>
      </c>
      <c r="P14" s="37">
        <f t="shared" si="7"/>
        <v>1.2012145454545455</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11</v>
      </c>
      <c r="D15" s="32">
        <f t="shared" si="1"/>
        <v>0</v>
      </c>
      <c r="E15" s="3">
        <f>COUNTIF(Vertices[Degree],"&gt;= "&amp;D15)-COUNTIF(Vertices[Degree],"&gt;="&amp;D16)</f>
        <v>0</v>
      </c>
      <c r="F15" s="39">
        <f t="shared" si="2"/>
        <v>3.0727272727272728</v>
      </c>
      <c r="G15" s="40">
        <f>COUNTIF(Vertices[In-Degree],"&gt;= "&amp;F15)-COUNTIF(Vertices[In-Degree],"&gt;="&amp;F16)</f>
        <v>0</v>
      </c>
      <c r="H15" s="39">
        <f t="shared" si="3"/>
        <v>5.436363636363635</v>
      </c>
      <c r="I15" s="40">
        <f>COUNTIF(Vertices[Out-Degree],"&gt;= "&amp;H15)-COUNTIF(Vertices[Out-Degree],"&gt;="&amp;H16)</f>
        <v>0</v>
      </c>
      <c r="J15" s="39">
        <f t="shared" si="4"/>
        <v>175.7639394727272</v>
      </c>
      <c r="K15" s="40">
        <f>COUNTIF(Vertices[Betweenness Centrality],"&gt;= "&amp;J15)-COUNTIF(Vertices[Betweenness Centrality],"&gt;="&amp;J16)</f>
        <v>0</v>
      </c>
      <c r="L15" s="39">
        <f t="shared" si="5"/>
        <v>0.004075145454545454</v>
      </c>
      <c r="M15" s="40">
        <f>COUNTIF(Vertices[Closeness Centrality],"&gt;= "&amp;L15)-COUNTIF(Vertices[Closeness Centrality],"&gt;="&amp;L16)</f>
        <v>0</v>
      </c>
      <c r="N15" s="39">
        <f t="shared" si="6"/>
        <v>0.019332418181818183</v>
      </c>
      <c r="O15" s="40">
        <f>COUNTIF(Vertices[Eigenvector Centrality],"&gt;= "&amp;N15)-COUNTIF(Vertices[Eigenvector Centrality],"&gt;="&amp;N16)</f>
        <v>0</v>
      </c>
      <c r="P15" s="39">
        <f t="shared" si="7"/>
        <v>1.276782090909091</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3.309090909090909</v>
      </c>
      <c r="G16" s="38">
        <f>COUNTIF(Vertices[In-Degree],"&gt;= "&amp;F16)-COUNTIF(Vertices[In-Degree],"&gt;="&amp;F17)</f>
        <v>0</v>
      </c>
      <c r="H16" s="37">
        <f t="shared" si="3"/>
        <v>5.854545454545453</v>
      </c>
      <c r="I16" s="38">
        <f>COUNTIF(Vertices[Out-Degree],"&gt;= "&amp;H16)-COUNTIF(Vertices[Out-Degree],"&gt;="&amp;H17)</f>
        <v>0</v>
      </c>
      <c r="J16" s="37">
        <f t="shared" si="4"/>
        <v>189.28424250909083</v>
      </c>
      <c r="K16" s="38">
        <f>COUNTIF(Vertices[Betweenness Centrality],"&gt;= "&amp;J16)-COUNTIF(Vertices[Betweenness Centrality],"&gt;="&amp;J17)</f>
        <v>1</v>
      </c>
      <c r="L16" s="37">
        <f t="shared" si="5"/>
        <v>0.004388618181818181</v>
      </c>
      <c r="M16" s="38">
        <f>COUNTIF(Vertices[Closeness Centrality],"&gt;= "&amp;L16)-COUNTIF(Vertices[Closeness Centrality],"&gt;="&amp;L17)</f>
        <v>0</v>
      </c>
      <c r="N16" s="37">
        <f t="shared" si="6"/>
        <v>0.020819527272727272</v>
      </c>
      <c r="O16" s="38">
        <f>COUNTIF(Vertices[Eigenvector Centrality],"&gt;= "&amp;N16)-COUNTIF(Vertices[Eigenvector Centrality],"&gt;="&amp;N17)</f>
        <v>1</v>
      </c>
      <c r="P16" s="37">
        <f t="shared" si="7"/>
        <v>1.3523496363636365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44</v>
      </c>
      <c r="D17" s="32">
        <f t="shared" si="1"/>
        <v>0</v>
      </c>
      <c r="E17" s="3">
        <f>COUNTIF(Vertices[Degree],"&gt;= "&amp;D17)-COUNTIF(Vertices[Degree],"&gt;="&amp;D18)</f>
        <v>0</v>
      </c>
      <c r="F17" s="39">
        <f t="shared" si="2"/>
        <v>3.5454545454545454</v>
      </c>
      <c r="G17" s="40">
        <f>COUNTIF(Vertices[In-Degree],"&gt;= "&amp;F17)-COUNTIF(Vertices[In-Degree],"&gt;="&amp;F18)</f>
        <v>0</v>
      </c>
      <c r="H17" s="39">
        <f t="shared" si="3"/>
        <v>6.272727272727271</v>
      </c>
      <c r="I17" s="40">
        <f>COUNTIF(Vertices[Out-Degree],"&gt;= "&amp;H17)-COUNTIF(Vertices[Out-Degree],"&gt;="&amp;H18)</f>
        <v>0</v>
      </c>
      <c r="J17" s="39">
        <f t="shared" si="4"/>
        <v>202.80454554545446</v>
      </c>
      <c r="K17" s="40">
        <f>COUNTIF(Vertices[Betweenness Centrality],"&gt;= "&amp;J17)-COUNTIF(Vertices[Betweenness Centrality],"&gt;="&amp;J18)</f>
        <v>0</v>
      </c>
      <c r="L17" s="39">
        <f t="shared" si="5"/>
        <v>0.0047020909090909075</v>
      </c>
      <c r="M17" s="40">
        <f>COUNTIF(Vertices[Closeness Centrality],"&gt;= "&amp;L17)-COUNTIF(Vertices[Closeness Centrality],"&gt;="&amp;L18)</f>
        <v>0</v>
      </c>
      <c r="N17" s="39">
        <f t="shared" si="6"/>
        <v>0.022306636363636362</v>
      </c>
      <c r="O17" s="40">
        <f>COUNTIF(Vertices[Eigenvector Centrality],"&gt;= "&amp;N17)-COUNTIF(Vertices[Eigenvector Centrality],"&gt;="&amp;N18)</f>
        <v>0</v>
      </c>
      <c r="P17" s="39">
        <f t="shared" si="7"/>
        <v>1.427917181818182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277</v>
      </c>
      <c r="D18" s="32">
        <f t="shared" si="1"/>
        <v>0</v>
      </c>
      <c r="E18" s="3">
        <f>COUNTIF(Vertices[Degree],"&gt;= "&amp;D18)-COUNTIF(Vertices[Degree],"&gt;="&amp;D19)</f>
        <v>0</v>
      </c>
      <c r="F18" s="37">
        <f t="shared" si="2"/>
        <v>3.7818181818181817</v>
      </c>
      <c r="G18" s="38">
        <f>COUNTIF(Vertices[In-Degree],"&gt;= "&amp;F18)-COUNTIF(Vertices[In-Degree],"&gt;="&amp;F19)</f>
        <v>3</v>
      </c>
      <c r="H18" s="37">
        <f t="shared" si="3"/>
        <v>6.690909090909089</v>
      </c>
      <c r="I18" s="38">
        <f>COUNTIF(Vertices[Out-Degree],"&gt;= "&amp;H18)-COUNTIF(Vertices[Out-Degree],"&gt;="&amp;H19)</f>
        <v>4</v>
      </c>
      <c r="J18" s="37">
        <f t="shared" si="4"/>
        <v>216.3248485818181</v>
      </c>
      <c r="K18" s="38">
        <f>COUNTIF(Vertices[Betweenness Centrality],"&gt;= "&amp;J18)-COUNTIF(Vertices[Betweenness Centrality],"&gt;="&amp;J19)</f>
        <v>0</v>
      </c>
      <c r="L18" s="37">
        <f t="shared" si="5"/>
        <v>0.005015563636363634</v>
      </c>
      <c r="M18" s="38">
        <f>COUNTIF(Vertices[Closeness Centrality],"&gt;= "&amp;L18)-COUNTIF(Vertices[Closeness Centrality],"&gt;="&amp;L19)</f>
        <v>0</v>
      </c>
      <c r="N18" s="37">
        <f t="shared" si="6"/>
        <v>0.02379374545454545</v>
      </c>
      <c r="O18" s="38">
        <f>COUNTIF(Vertices[Eigenvector Centrality],"&gt;= "&amp;N18)-COUNTIF(Vertices[Eigenvector Centrality],"&gt;="&amp;N19)</f>
        <v>0</v>
      </c>
      <c r="P18" s="37">
        <f t="shared" si="7"/>
        <v>1.5034847272727274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4.0181818181818185</v>
      </c>
      <c r="G19" s="40">
        <f>COUNTIF(Vertices[In-Degree],"&gt;= "&amp;F19)-COUNTIF(Vertices[In-Degree],"&gt;="&amp;F20)</f>
        <v>0</v>
      </c>
      <c r="H19" s="39">
        <f t="shared" si="3"/>
        <v>7.109090909090907</v>
      </c>
      <c r="I19" s="40">
        <f>COUNTIF(Vertices[Out-Degree],"&gt;= "&amp;H19)-COUNTIF(Vertices[Out-Degree],"&gt;="&amp;H20)</f>
        <v>0</v>
      </c>
      <c r="J19" s="39">
        <f t="shared" si="4"/>
        <v>229.84515161818172</v>
      </c>
      <c r="K19" s="40">
        <f>COUNTIF(Vertices[Betweenness Centrality],"&gt;= "&amp;J19)-COUNTIF(Vertices[Betweenness Centrality],"&gt;="&amp;J20)</f>
        <v>0</v>
      </c>
      <c r="L19" s="39">
        <f t="shared" si="5"/>
        <v>0.005329036363636361</v>
      </c>
      <c r="M19" s="40">
        <f>COUNTIF(Vertices[Closeness Centrality],"&gt;= "&amp;L19)-COUNTIF(Vertices[Closeness Centrality],"&gt;="&amp;L20)</f>
        <v>0</v>
      </c>
      <c r="N19" s="39">
        <f t="shared" si="6"/>
        <v>0.02528085454545454</v>
      </c>
      <c r="O19" s="40">
        <f>COUNTIF(Vertices[Eigenvector Centrality],"&gt;= "&amp;N19)-COUNTIF(Vertices[Eigenvector Centrality],"&gt;="&amp;N20)</f>
        <v>2</v>
      </c>
      <c r="P19" s="39">
        <f t="shared" si="7"/>
        <v>1.5790522727272729</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4.254545454545455</v>
      </c>
      <c r="G20" s="38">
        <f>COUNTIF(Vertices[In-Degree],"&gt;= "&amp;F20)-COUNTIF(Vertices[In-Degree],"&gt;="&amp;F21)</f>
        <v>0</v>
      </c>
      <c r="H20" s="37">
        <f t="shared" si="3"/>
        <v>7.527272727272725</v>
      </c>
      <c r="I20" s="38">
        <f>COUNTIF(Vertices[Out-Degree],"&gt;= "&amp;H20)-COUNTIF(Vertices[Out-Degree],"&gt;="&amp;H21)</f>
        <v>0</v>
      </c>
      <c r="J20" s="37">
        <f t="shared" si="4"/>
        <v>243.36545465454535</v>
      </c>
      <c r="K20" s="38">
        <f>COUNTIF(Vertices[Betweenness Centrality],"&gt;= "&amp;J20)-COUNTIF(Vertices[Betweenness Centrality],"&gt;="&amp;J21)</f>
        <v>1</v>
      </c>
      <c r="L20" s="37">
        <f t="shared" si="5"/>
        <v>0.005642509090909088</v>
      </c>
      <c r="M20" s="38">
        <f>COUNTIF(Vertices[Closeness Centrality],"&gt;= "&amp;L20)-COUNTIF(Vertices[Closeness Centrality],"&gt;="&amp;L21)</f>
        <v>0</v>
      </c>
      <c r="N20" s="37">
        <f t="shared" si="6"/>
        <v>0.02676796363636363</v>
      </c>
      <c r="O20" s="38">
        <f>COUNTIF(Vertices[Eigenvector Centrality],"&gt;= "&amp;N20)-COUNTIF(Vertices[Eigenvector Centrality],"&gt;="&amp;N21)</f>
        <v>1</v>
      </c>
      <c r="P20" s="37">
        <f t="shared" si="7"/>
        <v>1.6546198181818184</v>
      </c>
      <c r="Q20" s="38">
        <f>COUNTIF(Vertices[PageRank],"&gt;= "&amp;P20)-COUNTIF(Vertices[PageRank],"&gt;="&amp;P21)</f>
        <v>1</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2.229188</v>
      </c>
      <c r="D21" s="32">
        <f t="shared" si="1"/>
        <v>0</v>
      </c>
      <c r="E21" s="3">
        <f>COUNTIF(Vertices[Degree],"&gt;= "&amp;D21)-COUNTIF(Vertices[Degree],"&gt;="&amp;D22)</f>
        <v>0</v>
      </c>
      <c r="F21" s="39">
        <f t="shared" si="2"/>
        <v>4.490909090909091</v>
      </c>
      <c r="G21" s="40">
        <f>COUNTIF(Vertices[In-Degree],"&gt;= "&amp;F21)-COUNTIF(Vertices[In-Degree],"&gt;="&amp;F22)</f>
        <v>0</v>
      </c>
      <c r="H21" s="39">
        <f t="shared" si="3"/>
        <v>7.945454545454543</v>
      </c>
      <c r="I21" s="40">
        <f>COUNTIF(Vertices[Out-Degree],"&gt;= "&amp;H21)-COUNTIF(Vertices[Out-Degree],"&gt;="&amp;H22)</f>
        <v>1</v>
      </c>
      <c r="J21" s="39">
        <f t="shared" si="4"/>
        <v>256.885757690909</v>
      </c>
      <c r="K21" s="40">
        <f>COUNTIF(Vertices[Betweenness Centrality],"&gt;= "&amp;J21)-COUNTIF(Vertices[Betweenness Centrality],"&gt;="&amp;J22)</f>
        <v>1</v>
      </c>
      <c r="L21" s="39">
        <f t="shared" si="5"/>
        <v>0.005955981818181815</v>
      </c>
      <c r="M21" s="40">
        <f>COUNTIF(Vertices[Closeness Centrality],"&gt;= "&amp;L21)-COUNTIF(Vertices[Closeness Centrality],"&gt;="&amp;L22)</f>
        <v>0</v>
      </c>
      <c r="N21" s="39">
        <f t="shared" si="6"/>
        <v>0.02825507272727272</v>
      </c>
      <c r="O21" s="40">
        <f>COUNTIF(Vertices[Eigenvector Centrality],"&gt;= "&amp;N21)-COUNTIF(Vertices[Eigenvector Centrality],"&gt;="&amp;N22)</f>
        <v>1</v>
      </c>
      <c r="P21" s="39">
        <f t="shared" si="7"/>
        <v>1.7301873636363638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4.7272727272727275</v>
      </c>
      <c r="G22" s="38">
        <f>COUNTIF(Vertices[In-Degree],"&gt;= "&amp;F22)-COUNTIF(Vertices[In-Degree],"&gt;="&amp;F23)</f>
        <v>0</v>
      </c>
      <c r="H22" s="37">
        <f t="shared" si="3"/>
        <v>8.363636363636362</v>
      </c>
      <c r="I22" s="38">
        <f>COUNTIF(Vertices[Out-Degree],"&gt;= "&amp;H22)-COUNTIF(Vertices[Out-Degree],"&gt;="&amp;H23)</f>
        <v>0</v>
      </c>
      <c r="J22" s="37">
        <f t="shared" si="4"/>
        <v>270.40606072727263</v>
      </c>
      <c r="K22" s="38">
        <f>COUNTIF(Vertices[Betweenness Centrality],"&gt;= "&amp;J22)-COUNTIF(Vertices[Betweenness Centrality],"&gt;="&amp;J23)</f>
        <v>1</v>
      </c>
      <c r="L22" s="37">
        <f t="shared" si="5"/>
        <v>0.006269454545454542</v>
      </c>
      <c r="M22" s="38">
        <f>COUNTIF(Vertices[Closeness Centrality],"&gt;= "&amp;L22)-COUNTIF(Vertices[Closeness Centrality],"&gt;="&amp;L23)</f>
        <v>0</v>
      </c>
      <c r="N22" s="37">
        <f t="shared" si="6"/>
        <v>0.02974218181818181</v>
      </c>
      <c r="O22" s="38">
        <f>COUNTIF(Vertices[Eigenvector Centrality],"&gt;= "&amp;N22)-COUNTIF(Vertices[Eigenvector Centrality],"&gt;="&amp;N23)</f>
        <v>0</v>
      </c>
      <c r="P22" s="37">
        <f t="shared" si="7"/>
        <v>1.8057549090909093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0.049266247379454925</v>
      </c>
      <c r="D23" s="32">
        <f t="shared" si="1"/>
        <v>0</v>
      </c>
      <c r="E23" s="3">
        <f>COUNTIF(Vertices[Degree],"&gt;= "&amp;D23)-COUNTIF(Vertices[Degree],"&gt;="&amp;D24)</f>
        <v>0</v>
      </c>
      <c r="F23" s="39">
        <f t="shared" si="2"/>
        <v>4.963636363636364</v>
      </c>
      <c r="G23" s="40">
        <f>COUNTIF(Vertices[In-Degree],"&gt;= "&amp;F23)-COUNTIF(Vertices[In-Degree],"&gt;="&amp;F24)</f>
        <v>3</v>
      </c>
      <c r="H23" s="39">
        <f t="shared" si="3"/>
        <v>8.78181818181818</v>
      </c>
      <c r="I23" s="40">
        <f>COUNTIF(Vertices[Out-Degree],"&gt;= "&amp;H23)-COUNTIF(Vertices[Out-Degree],"&gt;="&amp;H24)</f>
        <v>0</v>
      </c>
      <c r="J23" s="39">
        <f t="shared" si="4"/>
        <v>283.9263637636363</v>
      </c>
      <c r="K23" s="40">
        <f>COUNTIF(Vertices[Betweenness Centrality],"&gt;= "&amp;J23)-COUNTIF(Vertices[Betweenness Centrality],"&gt;="&amp;J24)</f>
        <v>0</v>
      </c>
      <c r="L23" s="39">
        <f t="shared" si="5"/>
        <v>0.006582927272727268</v>
      </c>
      <c r="M23" s="40">
        <f>COUNTIF(Vertices[Closeness Centrality],"&gt;= "&amp;L23)-COUNTIF(Vertices[Closeness Centrality],"&gt;="&amp;L24)</f>
        <v>0</v>
      </c>
      <c r="N23" s="39">
        <f t="shared" si="6"/>
        <v>0.0312292909090909</v>
      </c>
      <c r="O23" s="40">
        <f>COUNTIF(Vertices[Eigenvector Centrality],"&gt;= "&amp;N23)-COUNTIF(Vertices[Eigenvector Centrality],"&gt;="&amp;N24)</f>
        <v>0</v>
      </c>
      <c r="P23" s="39">
        <f t="shared" si="7"/>
        <v>1.8813224545454548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1290</v>
      </c>
      <c r="B24" s="34">
        <v>0.219154</v>
      </c>
      <c r="D24" s="32">
        <f t="shared" si="1"/>
        <v>0</v>
      </c>
      <c r="E24" s="3">
        <f>COUNTIF(Vertices[Degree],"&gt;= "&amp;D24)-COUNTIF(Vertices[Degree],"&gt;="&amp;D25)</f>
        <v>0</v>
      </c>
      <c r="F24" s="37">
        <f t="shared" si="2"/>
        <v>5.2</v>
      </c>
      <c r="G24" s="38">
        <f>COUNTIF(Vertices[In-Degree],"&gt;= "&amp;F24)-COUNTIF(Vertices[In-Degree],"&gt;="&amp;F25)</f>
        <v>0</v>
      </c>
      <c r="H24" s="37">
        <f t="shared" si="3"/>
        <v>9.199999999999998</v>
      </c>
      <c r="I24" s="38">
        <f>COUNTIF(Vertices[Out-Degree],"&gt;= "&amp;H24)-COUNTIF(Vertices[Out-Degree],"&gt;="&amp;H25)</f>
        <v>0</v>
      </c>
      <c r="J24" s="37">
        <f t="shared" si="4"/>
        <v>297.44666679999995</v>
      </c>
      <c r="K24" s="38">
        <f>COUNTIF(Vertices[Betweenness Centrality],"&gt;= "&amp;J24)-COUNTIF(Vertices[Betweenness Centrality],"&gt;="&amp;J25)</f>
        <v>0</v>
      </c>
      <c r="L24" s="37">
        <f t="shared" si="5"/>
        <v>0.006896399999999995</v>
      </c>
      <c r="M24" s="38">
        <f>COUNTIF(Vertices[Closeness Centrality],"&gt;= "&amp;L24)-COUNTIF(Vertices[Closeness Centrality],"&gt;="&amp;L25)</f>
        <v>0</v>
      </c>
      <c r="N24" s="37">
        <f t="shared" si="6"/>
        <v>0.03271639999999999</v>
      </c>
      <c r="O24" s="38">
        <f>COUNTIF(Vertices[Eigenvector Centrality],"&gt;= "&amp;N24)-COUNTIF(Vertices[Eigenvector Centrality],"&gt;="&amp;N25)</f>
        <v>1</v>
      </c>
      <c r="P24" s="37">
        <f t="shared" si="7"/>
        <v>1.9568900000000002</v>
      </c>
      <c r="Q24" s="38">
        <f>COUNTIF(Vertices[PageRank],"&gt;= "&amp;P24)-COUNTIF(Vertices[PageRank],"&gt;="&amp;P25)</f>
        <v>1</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5.4363636363636365</v>
      </c>
      <c r="G25" s="40">
        <f>COUNTIF(Vertices[In-Degree],"&gt;= "&amp;F25)-COUNTIF(Vertices[In-Degree],"&gt;="&amp;F26)</f>
        <v>0</v>
      </c>
      <c r="H25" s="39">
        <f t="shared" si="3"/>
        <v>9.618181818181816</v>
      </c>
      <c r="I25" s="40">
        <f>COUNTIF(Vertices[Out-Degree],"&gt;= "&amp;H25)-COUNTIF(Vertices[Out-Degree],"&gt;="&amp;H26)</f>
        <v>1</v>
      </c>
      <c r="J25" s="39">
        <f t="shared" si="4"/>
        <v>310.9669698363636</v>
      </c>
      <c r="K25" s="40">
        <f>COUNTIF(Vertices[Betweenness Centrality],"&gt;= "&amp;J25)-COUNTIF(Vertices[Betweenness Centrality],"&gt;="&amp;J26)</f>
        <v>0</v>
      </c>
      <c r="L25" s="39">
        <f t="shared" si="5"/>
        <v>0.007209872727272722</v>
      </c>
      <c r="M25" s="40">
        <f>COUNTIF(Vertices[Closeness Centrality],"&gt;= "&amp;L25)-COUNTIF(Vertices[Closeness Centrality],"&gt;="&amp;L26)</f>
        <v>0</v>
      </c>
      <c r="N25" s="39">
        <f t="shared" si="6"/>
        <v>0.034203509090909086</v>
      </c>
      <c r="O25" s="40">
        <f>COUNTIF(Vertices[Eigenvector Centrality],"&gt;= "&amp;N25)-COUNTIF(Vertices[Eigenvector Centrality],"&gt;="&amp;N26)</f>
        <v>0</v>
      </c>
      <c r="P25" s="39">
        <f t="shared" si="7"/>
        <v>2.0324575454545455</v>
      </c>
      <c r="Q25" s="40">
        <f>COUNTIF(Vertices[PageRank],"&gt;= "&amp;P25)-COUNTIF(Vertices[PageRank],"&gt;="&amp;P26)</f>
        <v>2</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1291</v>
      </c>
      <c r="B26" s="34" t="s">
        <v>1292</v>
      </c>
      <c r="D26" s="32">
        <f t="shared" si="1"/>
        <v>0</v>
      </c>
      <c r="E26" s="3">
        <f>COUNTIF(Vertices[Degree],"&gt;= "&amp;D26)-COUNTIF(Vertices[Degree],"&gt;="&amp;D28)</f>
        <v>0</v>
      </c>
      <c r="F26" s="37">
        <f t="shared" si="2"/>
        <v>5.672727272727273</v>
      </c>
      <c r="G26" s="38">
        <f>COUNTIF(Vertices[In-Degree],"&gt;= "&amp;F26)-COUNTIF(Vertices[In-Degree],"&gt;="&amp;F28)</f>
        <v>0</v>
      </c>
      <c r="H26" s="37">
        <f t="shared" si="3"/>
        <v>10.036363636363633</v>
      </c>
      <c r="I26" s="38">
        <f>COUNTIF(Vertices[Out-Degree],"&gt;= "&amp;H26)-COUNTIF(Vertices[Out-Degree],"&gt;="&amp;H28)</f>
        <v>0</v>
      </c>
      <c r="J26" s="37">
        <f t="shared" si="4"/>
        <v>324.48727287272726</v>
      </c>
      <c r="K26" s="38">
        <f>COUNTIF(Vertices[Betweenness Centrality],"&gt;= "&amp;J26)-COUNTIF(Vertices[Betweenness Centrality],"&gt;="&amp;J28)</f>
        <v>0</v>
      </c>
      <c r="L26" s="37">
        <f t="shared" si="5"/>
        <v>0.007523345454545449</v>
      </c>
      <c r="M26" s="38">
        <f>COUNTIF(Vertices[Closeness Centrality],"&gt;= "&amp;L26)-COUNTIF(Vertices[Closeness Centrality],"&gt;="&amp;L28)</f>
        <v>1</v>
      </c>
      <c r="N26" s="37">
        <f t="shared" si="6"/>
        <v>0.03569061818181818</v>
      </c>
      <c r="O26" s="38">
        <f>COUNTIF(Vertices[Eigenvector Centrality],"&gt;= "&amp;N26)-COUNTIF(Vertices[Eigenvector Centrality],"&gt;="&amp;N28)</f>
        <v>2</v>
      </c>
      <c r="P26" s="37">
        <f t="shared" si="7"/>
        <v>2.108025090909091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-9</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-43</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10.454545454545451</v>
      </c>
      <c r="I28" s="40">
        <f>COUNTIF(Vertices[Out-Degree],"&gt;= "&amp;H28)-COUNTIF(Vertices[Out-Degree],"&gt;="&amp;H40)</f>
        <v>0</v>
      </c>
      <c r="J28" s="39">
        <f>J26+($J$57-$J$2)/BinDivisor</f>
        <v>338.0075759090909</v>
      </c>
      <c r="K28" s="40">
        <f>COUNTIF(Vertices[Betweenness Centrality],"&gt;= "&amp;J28)-COUNTIF(Vertices[Betweenness Centrality],"&gt;="&amp;J40)</f>
        <v>0</v>
      </c>
      <c r="L28" s="39">
        <f>L26+($L$57-$L$2)/BinDivisor</f>
        <v>0.007836818181818176</v>
      </c>
      <c r="M28" s="40">
        <f>COUNTIF(Vertices[Closeness Centrality],"&gt;= "&amp;L28)-COUNTIF(Vertices[Closeness Centrality],"&gt;="&amp;L40)</f>
        <v>6</v>
      </c>
      <c r="N28" s="39">
        <f>N26+($N$57-$N$2)/BinDivisor</f>
        <v>0.03717772727272727</v>
      </c>
      <c r="O28" s="40">
        <f>COUNTIF(Vertices[Eigenvector Centrality],"&gt;= "&amp;N28)-COUNTIF(Vertices[Eigenvector Centrality],"&gt;="&amp;N40)</f>
        <v>1</v>
      </c>
      <c r="P28" s="39">
        <f>P26+($P$57-$P$2)/BinDivisor</f>
        <v>2.1835926363636364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-37</v>
      </c>
      <c r="N38" s="61"/>
      <c r="O38" s="62">
        <f>COUNTIF(Vertices[Eigenvector Centrality],"&gt;= "&amp;N38)-COUNTIF(Vertices[Eigenvector Centrality],"&gt;="&amp;N40)</f>
        <v>-9</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-37</v>
      </c>
      <c r="N39" s="61"/>
      <c r="O39" s="62">
        <f>COUNTIF(Vertices[Eigenvector Centrality],"&gt;= "&amp;N39)-COUNTIF(Vertices[Eigenvector Centrality],"&gt;="&amp;N40)</f>
        <v>-9</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10.87272727272727</v>
      </c>
      <c r="I40" s="38">
        <f>COUNTIF(Vertices[Out-Degree],"&gt;= "&amp;H40)-COUNTIF(Vertices[Out-Degree],"&gt;="&amp;H41)</f>
        <v>1</v>
      </c>
      <c r="J40" s="37">
        <f>J28+($J$57-$J$2)/BinDivisor</f>
        <v>351.5278789454546</v>
      </c>
      <c r="K40" s="38">
        <f>COUNTIF(Vertices[Betweenness Centrality],"&gt;= "&amp;J40)-COUNTIF(Vertices[Betweenness Centrality],"&gt;="&amp;J41)</f>
        <v>0</v>
      </c>
      <c r="L40" s="37">
        <f>L28+($L$57-$L$2)/BinDivisor</f>
        <v>0.008150290909090903</v>
      </c>
      <c r="M40" s="38">
        <f>COUNTIF(Vertices[Closeness Centrality],"&gt;= "&amp;L40)-COUNTIF(Vertices[Closeness Centrality],"&gt;="&amp;L41)</f>
        <v>4</v>
      </c>
      <c r="N40" s="37">
        <f>N28+($N$57-$N$2)/BinDivisor</f>
        <v>0.038664836363636365</v>
      </c>
      <c r="O40" s="38">
        <f>COUNTIF(Vertices[Eigenvector Centrality],"&gt;= "&amp;N40)-COUNTIF(Vertices[Eigenvector Centrality],"&gt;="&amp;N41)</f>
        <v>2</v>
      </c>
      <c r="P40" s="37">
        <f>P28+($P$57-$P$2)/BinDivisor</f>
        <v>2.259160181818182</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11.290909090909087</v>
      </c>
      <c r="I41" s="40">
        <f>COUNTIF(Vertices[Out-Degree],"&gt;= "&amp;H41)-COUNTIF(Vertices[Out-Degree],"&gt;="&amp;H42)</f>
        <v>0</v>
      </c>
      <c r="J41" s="39">
        <f aca="true" t="shared" si="13" ref="J41:J56">J40+($J$57-$J$2)/BinDivisor</f>
        <v>365.04818198181823</v>
      </c>
      <c r="K41" s="40">
        <f>COUNTIF(Vertices[Betweenness Centrality],"&gt;= "&amp;J41)-COUNTIF(Vertices[Betweenness Centrality],"&gt;="&amp;J42)</f>
        <v>0</v>
      </c>
      <c r="L41" s="39">
        <f aca="true" t="shared" si="14" ref="L41:L56">L40+($L$57-$L$2)/BinDivisor</f>
        <v>0.00846376363636363</v>
      </c>
      <c r="M41" s="40">
        <f>COUNTIF(Vertices[Closeness Centrality],"&gt;= "&amp;L41)-COUNTIF(Vertices[Closeness Centrality],"&gt;="&amp;L42)</f>
        <v>0</v>
      </c>
      <c r="N41" s="39">
        <f aca="true" t="shared" si="15" ref="N41:N56">N40+($N$57-$N$2)/BinDivisor</f>
        <v>0.04015194545454546</v>
      </c>
      <c r="O41" s="40">
        <f>COUNTIF(Vertices[Eigenvector Centrality],"&gt;= "&amp;N41)-COUNTIF(Vertices[Eigenvector Centrality],"&gt;="&amp;N42)</f>
        <v>0</v>
      </c>
      <c r="P41" s="39">
        <f aca="true" t="shared" si="16" ref="P41:P56">P40+($P$57-$P$2)/BinDivisor</f>
        <v>2.3347277272727274</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11.709090909090905</v>
      </c>
      <c r="I42" s="38">
        <f>COUNTIF(Vertices[Out-Degree],"&gt;= "&amp;H42)-COUNTIF(Vertices[Out-Degree],"&gt;="&amp;H43)</f>
        <v>0</v>
      </c>
      <c r="J42" s="37">
        <f t="shared" si="13"/>
        <v>378.5684850181819</v>
      </c>
      <c r="K42" s="38">
        <f>COUNTIF(Vertices[Betweenness Centrality],"&gt;= "&amp;J42)-COUNTIF(Vertices[Betweenness Centrality],"&gt;="&amp;J43)</f>
        <v>0</v>
      </c>
      <c r="L42" s="37">
        <f t="shared" si="14"/>
        <v>0.008777236363636356</v>
      </c>
      <c r="M42" s="38">
        <f>COUNTIF(Vertices[Closeness Centrality],"&gt;= "&amp;L42)-COUNTIF(Vertices[Closeness Centrality],"&gt;="&amp;L43)</f>
        <v>0</v>
      </c>
      <c r="N42" s="37">
        <f t="shared" si="15"/>
        <v>0.04163905454545455</v>
      </c>
      <c r="O42" s="38">
        <f>COUNTIF(Vertices[Eigenvector Centrality],"&gt;= "&amp;N42)-COUNTIF(Vertices[Eigenvector Centrality],"&gt;="&amp;N43)</f>
        <v>0</v>
      </c>
      <c r="P42" s="37">
        <f t="shared" si="16"/>
        <v>2.410295272727273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12.127272727272723</v>
      </c>
      <c r="I43" s="40">
        <f>COUNTIF(Vertices[Out-Degree],"&gt;= "&amp;H43)-COUNTIF(Vertices[Out-Degree],"&gt;="&amp;H44)</f>
        <v>0</v>
      </c>
      <c r="J43" s="39">
        <f t="shared" si="13"/>
        <v>392.08878805454555</v>
      </c>
      <c r="K43" s="40">
        <f>COUNTIF(Vertices[Betweenness Centrality],"&gt;= "&amp;J43)-COUNTIF(Vertices[Betweenness Centrality],"&gt;="&amp;J44)</f>
        <v>0</v>
      </c>
      <c r="L43" s="39">
        <f t="shared" si="14"/>
        <v>0.009090709090909083</v>
      </c>
      <c r="M43" s="40">
        <f>COUNTIF(Vertices[Closeness Centrality],"&gt;= "&amp;L43)-COUNTIF(Vertices[Closeness Centrality],"&gt;="&amp;L44)</f>
        <v>4</v>
      </c>
      <c r="N43" s="39">
        <f t="shared" si="15"/>
        <v>0.043126163636363644</v>
      </c>
      <c r="O43" s="40">
        <f>COUNTIF(Vertices[Eigenvector Centrality],"&gt;= "&amp;N43)-COUNTIF(Vertices[Eigenvector Centrality],"&gt;="&amp;N44)</f>
        <v>2</v>
      </c>
      <c r="P43" s="39">
        <f t="shared" si="16"/>
        <v>2.4858628181818183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12.545454545454541</v>
      </c>
      <c r="I44" s="38">
        <f>COUNTIF(Vertices[Out-Degree],"&gt;= "&amp;H44)-COUNTIF(Vertices[Out-Degree],"&gt;="&amp;H45)</f>
        <v>0</v>
      </c>
      <c r="J44" s="37">
        <f t="shared" si="13"/>
        <v>405.6090910909092</v>
      </c>
      <c r="K44" s="38">
        <f>COUNTIF(Vertices[Betweenness Centrality],"&gt;= "&amp;J44)-COUNTIF(Vertices[Betweenness Centrality],"&gt;="&amp;J45)</f>
        <v>0</v>
      </c>
      <c r="L44" s="37">
        <f t="shared" si="14"/>
        <v>0.00940418181818181</v>
      </c>
      <c r="M44" s="38">
        <f>COUNTIF(Vertices[Closeness Centrality],"&gt;= "&amp;L44)-COUNTIF(Vertices[Closeness Centrality],"&gt;="&amp;L45)</f>
        <v>0</v>
      </c>
      <c r="N44" s="37">
        <f t="shared" si="15"/>
        <v>0.04461327272727274</v>
      </c>
      <c r="O44" s="38">
        <f>COUNTIF(Vertices[Eigenvector Centrality],"&gt;= "&amp;N44)-COUNTIF(Vertices[Eigenvector Centrality],"&gt;="&amp;N45)</f>
        <v>0</v>
      </c>
      <c r="P44" s="37">
        <f t="shared" si="16"/>
        <v>2.561430363636364</v>
      </c>
      <c r="Q44" s="38">
        <f>COUNTIF(Vertices[PageRank],"&gt;= "&amp;P44)-COUNTIF(Vertices[PageRank],"&gt;="&amp;P45)</f>
        <v>1</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12.96363636363636</v>
      </c>
      <c r="I45" s="40">
        <f>COUNTIF(Vertices[Out-Degree],"&gt;= "&amp;H45)-COUNTIF(Vertices[Out-Degree],"&gt;="&amp;H46)</f>
        <v>0</v>
      </c>
      <c r="J45" s="39">
        <f t="shared" si="13"/>
        <v>419.12939412727286</v>
      </c>
      <c r="K45" s="40">
        <f>COUNTIF(Vertices[Betweenness Centrality],"&gt;= "&amp;J45)-COUNTIF(Vertices[Betweenness Centrality],"&gt;="&amp;J46)</f>
        <v>0</v>
      </c>
      <c r="L45" s="39">
        <f t="shared" si="14"/>
        <v>0.009717654545454537</v>
      </c>
      <c r="M45" s="40">
        <f>COUNTIF(Vertices[Closeness Centrality],"&gt;= "&amp;L45)-COUNTIF(Vertices[Closeness Centrality],"&gt;="&amp;L46)</f>
        <v>0</v>
      </c>
      <c r="N45" s="39">
        <f t="shared" si="15"/>
        <v>0.04610038181818183</v>
      </c>
      <c r="O45" s="40">
        <f>COUNTIF(Vertices[Eigenvector Centrality],"&gt;= "&amp;N45)-COUNTIF(Vertices[Eigenvector Centrality],"&gt;="&amp;N46)</f>
        <v>0</v>
      </c>
      <c r="P45" s="39">
        <f t="shared" si="16"/>
        <v>2.6369979090909093</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13.381818181818177</v>
      </c>
      <c r="I46" s="38">
        <f>COUNTIF(Vertices[Out-Degree],"&gt;= "&amp;H46)-COUNTIF(Vertices[Out-Degree],"&gt;="&amp;H47)</f>
        <v>0</v>
      </c>
      <c r="J46" s="37">
        <f t="shared" si="13"/>
        <v>432.6496971636365</v>
      </c>
      <c r="K46" s="38">
        <f>COUNTIF(Vertices[Betweenness Centrality],"&gt;= "&amp;J46)-COUNTIF(Vertices[Betweenness Centrality],"&gt;="&amp;J47)</f>
        <v>0</v>
      </c>
      <c r="L46" s="37">
        <f t="shared" si="14"/>
        <v>0.010031127272727263</v>
      </c>
      <c r="M46" s="38">
        <f>COUNTIF(Vertices[Closeness Centrality],"&gt;= "&amp;L46)-COUNTIF(Vertices[Closeness Centrality],"&gt;="&amp;L47)</f>
        <v>3</v>
      </c>
      <c r="N46" s="37">
        <f t="shared" si="15"/>
        <v>0.047587490909090924</v>
      </c>
      <c r="O46" s="38">
        <f>COUNTIF(Vertices[Eigenvector Centrality],"&gt;= "&amp;N46)-COUNTIF(Vertices[Eigenvector Centrality],"&gt;="&amp;N47)</f>
        <v>1</v>
      </c>
      <c r="P46" s="37">
        <f t="shared" si="16"/>
        <v>2.7125654545454547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13.799999999999995</v>
      </c>
      <c r="I47" s="40">
        <f>COUNTIF(Vertices[Out-Degree],"&gt;= "&amp;H47)-COUNTIF(Vertices[Out-Degree],"&gt;="&amp;H48)</f>
        <v>0</v>
      </c>
      <c r="J47" s="39">
        <f t="shared" si="13"/>
        <v>446.1700002000002</v>
      </c>
      <c r="K47" s="40">
        <f>COUNTIF(Vertices[Betweenness Centrality],"&gt;= "&amp;J47)-COUNTIF(Vertices[Betweenness Centrality],"&gt;="&amp;J48)</f>
        <v>0</v>
      </c>
      <c r="L47" s="39">
        <f t="shared" si="14"/>
        <v>0.01034459999999999</v>
      </c>
      <c r="M47" s="40">
        <f>COUNTIF(Vertices[Closeness Centrality],"&gt;= "&amp;L47)-COUNTIF(Vertices[Closeness Centrality],"&gt;="&amp;L48)</f>
        <v>8</v>
      </c>
      <c r="N47" s="39">
        <f t="shared" si="15"/>
        <v>0.04907460000000002</v>
      </c>
      <c r="O47" s="40">
        <f>COUNTIF(Vertices[Eigenvector Centrality],"&gt;= "&amp;N47)-COUNTIF(Vertices[Eigenvector Centrality],"&gt;="&amp;N48)</f>
        <v>1</v>
      </c>
      <c r="P47" s="39">
        <f t="shared" si="16"/>
        <v>2.788133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14.218181818181813</v>
      </c>
      <c r="I48" s="38">
        <f>COUNTIF(Vertices[Out-Degree],"&gt;= "&amp;H48)-COUNTIF(Vertices[Out-Degree],"&gt;="&amp;H49)</f>
        <v>0</v>
      </c>
      <c r="J48" s="37">
        <f t="shared" si="13"/>
        <v>459.69030323636383</v>
      </c>
      <c r="K48" s="38">
        <f>COUNTIF(Vertices[Betweenness Centrality],"&gt;= "&amp;J48)-COUNTIF(Vertices[Betweenness Centrality],"&gt;="&amp;J49)</f>
        <v>0</v>
      </c>
      <c r="L48" s="37">
        <f t="shared" si="14"/>
        <v>0.010658072727272717</v>
      </c>
      <c r="M48" s="38">
        <f>COUNTIF(Vertices[Closeness Centrality],"&gt;= "&amp;L48)-COUNTIF(Vertices[Closeness Centrality],"&gt;="&amp;L49)</f>
        <v>2</v>
      </c>
      <c r="N48" s="37">
        <f t="shared" si="15"/>
        <v>0.05056170909090911</v>
      </c>
      <c r="O48" s="38">
        <f>COUNTIF(Vertices[Eigenvector Centrality],"&gt;= "&amp;N48)-COUNTIF(Vertices[Eigenvector Centrality],"&gt;="&amp;N49)</f>
        <v>0</v>
      </c>
      <c r="P48" s="37">
        <f t="shared" si="16"/>
        <v>2.8637005454545457</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14.636363636363631</v>
      </c>
      <c r="I49" s="40">
        <f>COUNTIF(Vertices[Out-Degree],"&gt;= "&amp;H49)-COUNTIF(Vertices[Out-Degree],"&gt;="&amp;H50)</f>
        <v>0</v>
      </c>
      <c r="J49" s="39">
        <f t="shared" si="13"/>
        <v>473.2106062727275</v>
      </c>
      <c r="K49" s="40">
        <f>COUNTIF(Vertices[Betweenness Centrality],"&gt;= "&amp;J49)-COUNTIF(Vertices[Betweenness Centrality],"&gt;="&amp;J50)</f>
        <v>0</v>
      </c>
      <c r="L49" s="39">
        <f t="shared" si="14"/>
        <v>0.010971545454545444</v>
      </c>
      <c r="M49" s="40">
        <f>COUNTIF(Vertices[Closeness Centrality],"&gt;= "&amp;L49)-COUNTIF(Vertices[Closeness Centrality],"&gt;="&amp;L50)</f>
        <v>3</v>
      </c>
      <c r="N49" s="39">
        <f t="shared" si="15"/>
        <v>0.0520488181818182</v>
      </c>
      <c r="O49" s="40">
        <f>COUNTIF(Vertices[Eigenvector Centrality],"&gt;= "&amp;N49)-COUNTIF(Vertices[Eigenvector Centrality],"&gt;="&amp;N50)</f>
        <v>0</v>
      </c>
      <c r="P49" s="39">
        <f t="shared" si="16"/>
        <v>2.939268090909091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15.05454545454545</v>
      </c>
      <c r="I50" s="38">
        <f>COUNTIF(Vertices[Out-Degree],"&gt;= "&amp;H50)-COUNTIF(Vertices[Out-Degree],"&gt;="&amp;H51)</f>
        <v>0</v>
      </c>
      <c r="J50" s="37">
        <f t="shared" si="13"/>
        <v>486.73090930909115</v>
      </c>
      <c r="K50" s="38">
        <f>COUNTIF(Vertices[Betweenness Centrality],"&gt;= "&amp;J50)-COUNTIF(Vertices[Betweenness Centrality],"&gt;="&amp;J51)</f>
        <v>0</v>
      </c>
      <c r="L50" s="37">
        <f t="shared" si="14"/>
        <v>0.01128501818181817</v>
      </c>
      <c r="M50" s="38">
        <f>COUNTIF(Vertices[Closeness Centrality],"&gt;= "&amp;L50)-COUNTIF(Vertices[Closeness Centrality],"&gt;="&amp;L51)</f>
        <v>3</v>
      </c>
      <c r="N50" s="37">
        <f t="shared" si="15"/>
        <v>0.053535927272727296</v>
      </c>
      <c r="O50" s="38">
        <f>COUNTIF(Vertices[Eigenvector Centrality],"&gt;= "&amp;N50)-COUNTIF(Vertices[Eigenvector Centrality],"&gt;="&amp;N51)</f>
        <v>1</v>
      </c>
      <c r="P50" s="37">
        <f t="shared" si="16"/>
        <v>3.0148356363636366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15.472727272727267</v>
      </c>
      <c r="I51" s="40">
        <f>COUNTIF(Vertices[Out-Degree],"&gt;= "&amp;H51)-COUNTIF(Vertices[Out-Degree],"&gt;="&amp;H52)</f>
        <v>0</v>
      </c>
      <c r="J51" s="39">
        <f t="shared" si="13"/>
        <v>500.2512123454548</v>
      </c>
      <c r="K51" s="40">
        <f>COUNTIF(Vertices[Betweenness Centrality],"&gt;= "&amp;J51)-COUNTIF(Vertices[Betweenness Centrality],"&gt;="&amp;J52)</f>
        <v>0</v>
      </c>
      <c r="L51" s="39">
        <f t="shared" si="14"/>
        <v>0.011598490909090898</v>
      </c>
      <c r="M51" s="40">
        <f>COUNTIF(Vertices[Closeness Centrality],"&gt;= "&amp;L51)-COUNTIF(Vertices[Closeness Centrality],"&gt;="&amp;L52)</f>
        <v>2</v>
      </c>
      <c r="N51" s="39">
        <f t="shared" si="15"/>
        <v>0.05502303636363639</v>
      </c>
      <c r="O51" s="40">
        <f>COUNTIF(Vertices[Eigenvector Centrality],"&gt;= "&amp;N51)-COUNTIF(Vertices[Eigenvector Centrality],"&gt;="&amp;N52)</f>
        <v>0</v>
      </c>
      <c r="P51" s="39">
        <f t="shared" si="16"/>
        <v>3.090403181818182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15.890909090909085</v>
      </c>
      <c r="I52" s="38">
        <f>COUNTIF(Vertices[Out-Degree],"&gt;= "&amp;H52)-COUNTIF(Vertices[Out-Degree],"&gt;="&amp;H53)</f>
        <v>0</v>
      </c>
      <c r="J52" s="37">
        <f t="shared" si="13"/>
        <v>513.7715153818184</v>
      </c>
      <c r="K52" s="38">
        <f>COUNTIF(Vertices[Betweenness Centrality],"&gt;= "&amp;J52)-COUNTIF(Vertices[Betweenness Centrality],"&gt;="&amp;J53)</f>
        <v>0</v>
      </c>
      <c r="L52" s="37">
        <f t="shared" si="14"/>
        <v>0.011911963636363624</v>
      </c>
      <c r="M52" s="38">
        <f>COUNTIF(Vertices[Closeness Centrality],"&gt;= "&amp;L52)-COUNTIF(Vertices[Closeness Centrality],"&gt;="&amp;L53)</f>
        <v>0</v>
      </c>
      <c r="N52" s="37">
        <f t="shared" si="15"/>
        <v>0.05651014545454548</v>
      </c>
      <c r="O52" s="38">
        <f>COUNTIF(Vertices[Eigenvector Centrality],"&gt;= "&amp;N52)-COUNTIF(Vertices[Eigenvector Centrality],"&gt;="&amp;N53)</f>
        <v>0</v>
      </c>
      <c r="P52" s="37">
        <f t="shared" si="16"/>
        <v>3.1659707272727275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16.309090909090905</v>
      </c>
      <c r="I53" s="40">
        <f>COUNTIF(Vertices[Out-Degree],"&gt;= "&amp;H53)-COUNTIF(Vertices[Out-Degree],"&gt;="&amp;H54)</f>
        <v>0</v>
      </c>
      <c r="J53" s="39">
        <f t="shared" si="13"/>
        <v>527.2918184181821</v>
      </c>
      <c r="K53" s="40">
        <f>COUNTIF(Vertices[Betweenness Centrality],"&gt;= "&amp;J53)-COUNTIF(Vertices[Betweenness Centrality],"&gt;="&amp;J54)</f>
        <v>0</v>
      </c>
      <c r="L53" s="39">
        <f t="shared" si="14"/>
        <v>0.012225436363636351</v>
      </c>
      <c r="M53" s="40">
        <f>COUNTIF(Vertices[Closeness Centrality],"&gt;= "&amp;L53)-COUNTIF(Vertices[Closeness Centrality],"&gt;="&amp;L54)</f>
        <v>2</v>
      </c>
      <c r="N53" s="39">
        <f t="shared" si="15"/>
        <v>0.057997254545454575</v>
      </c>
      <c r="O53" s="40">
        <f>COUNTIF(Vertices[Eigenvector Centrality],"&gt;= "&amp;N53)-COUNTIF(Vertices[Eigenvector Centrality],"&gt;="&amp;N54)</f>
        <v>0</v>
      </c>
      <c r="P53" s="39">
        <f t="shared" si="16"/>
        <v>3.241538272727273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16.727272727272723</v>
      </c>
      <c r="I54" s="38">
        <f>COUNTIF(Vertices[Out-Degree],"&gt;= "&amp;H54)-COUNTIF(Vertices[Out-Degree],"&gt;="&amp;H55)</f>
        <v>1</v>
      </c>
      <c r="J54" s="37">
        <f t="shared" si="13"/>
        <v>540.8121214545457</v>
      </c>
      <c r="K54" s="38">
        <f>COUNTIF(Vertices[Betweenness Centrality],"&gt;= "&amp;J54)-COUNTIF(Vertices[Betweenness Centrality],"&gt;="&amp;J55)</f>
        <v>0</v>
      </c>
      <c r="L54" s="37">
        <f t="shared" si="14"/>
        <v>0.012538909090909078</v>
      </c>
      <c r="M54" s="38">
        <f>COUNTIF(Vertices[Closeness Centrality],"&gt;= "&amp;L54)-COUNTIF(Vertices[Closeness Centrality],"&gt;="&amp;L55)</f>
        <v>4</v>
      </c>
      <c r="N54" s="37">
        <f t="shared" si="15"/>
        <v>0.05948436363636367</v>
      </c>
      <c r="O54" s="38">
        <f>COUNTIF(Vertices[Eigenvector Centrality],"&gt;= "&amp;N54)-COUNTIF(Vertices[Eigenvector Centrality],"&gt;="&amp;N55)</f>
        <v>0</v>
      </c>
      <c r="P54" s="37">
        <f t="shared" si="16"/>
        <v>3.3171058181818185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17.14545454545454</v>
      </c>
      <c r="I55" s="40">
        <f>COUNTIF(Vertices[Out-Degree],"&gt;= "&amp;H55)-COUNTIF(Vertices[Out-Degree],"&gt;="&amp;H56)</f>
        <v>0</v>
      </c>
      <c r="J55" s="39">
        <f t="shared" si="13"/>
        <v>554.3324244909094</v>
      </c>
      <c r="K55" s="40">
        <f>COUNTIF(Vertices[Betweenness Centrality],"&gt;= "&amp;J55)-COUNTIF(Vertices[Betweenness Centrality],"&gt;="&amp;J56)</f>
        <v>0</v>
      </c>
      <c r="L55" s="39">
        <f t="shared" si="14"/>
        <v>0.012852381818181805</v>
      </c>
      <c r="M55" s="40">
        <f>COUNTIF(Vertices[Closeness Centrality],"&gt;= "&amp;L55)-COUNTIF(Vertices[Closeness Centrality],"&gt;="&amp;L56)</f>
        <v>0</v>
      </c>
      <c r="N55" s="39">
        <f t="shared" si="15"/>
        <v>0.06097147272727276</v>
      </c>
      <c r="O55" s="40">
        <f>COUNTIF(Vertices[Eigenvector Centrality],"&gt;= "&amp;N55)-COUNTIF(Vertices[Eigenvector Centrality],"&gt;="&amp;N56)</f>
        <v>0</v>
      </c>
      <c r="P55" s="39">
        <f t="shared" si="16"/>
        <v>3.392673363636364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4</v>
      </c>
      <c r="H56" s="37">
        <f t="shared" si="12"/>
        <v>17.56363636363636</v>
      </c>
      <c r="I56" s="38">
        <f>COUNTIF(Vertices[Out-Degree],"&gt;= "&amp;H56)-COUNTIF(Vertices[Out-Degree],"&gt;="&amp;H57)</f>
        <v>0</v>
      </c>
      <c r="J56" s="37">
        <f t="shared" si="13"/>
        <v>567.852727527273</v>
      </c>
      <c r="K56" s="38">
        <f>COUNTIF(Vertices[Betweenness Centrality],"&gt;= "&amp;J56)-COUNTIF(Vertices[Betweenness Centrality],"&gt;="&amp;J57)</f>
        <v>0</v>
      </c>
      <c r="L56" s="37">
        <f t="shared" si="14"/>
        <v>0.013165854545454532</v>
      </c>
      <c r="M56" s="38">
        <f>COUNTIF(Vertices[Closeness Centrality],"&gt;= "&amp;L56)-COUNTIF(Vertices[Closeness Centrality],"&gt;="&amp;L57)</f>
        <v>1</v>
      </c>
      <c r="N56" s="37">
        <f t="shared" si="15"/>
        <v>0.062458581818181855</v>
      </c>
      <c r="O56" s="38">
        <f>COUNTIF(Vertices[Eigenvector Centrality],"&gt;= "&amp;N56)-COUNTIF(Vertices[Eigenvector Centrality],"&gt;="&amp;N57)</f>
        <v>1</v>
      </c>
      <c r="P56" s="37">
        <f t="shared" si="16"/>
        <v>3.4682409090909094</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23</v>
      </c>
      <c r="I57" s="42">
        <f>COUNTIF(Vertices[Out-Degree],"&gt;= "&amp;H57)-COUNTIF(Vertices[Out-Degree],"&gt;="&amp;H58)</f>
        <v>1</v>
      </c>
      <c r="J57" s="41">
        <f>MAX(Vertices[Betweenness Centrality])</f>
        <v>743.616667</v>
      </c>
      <c r="K57" s="42">
        <f>COUNTIF(Vertices[Betweenness Centrality],"&gt;= "&amp;J57)-COUNTIF(Vertices[Betweenness Centrality],"&gt;="&amp;J58)</f>
        <v>1</v>
      </c>
      <c r="L57" s="41">
        <f>MAX(Vertices[Closeness Centrality])</f>
        <v>0.017241</v>
      </c>
      <c r="M57" s="42">
        <f>COUNTIF(Vertices[Closeness Centrality],"&gt;= "&amp;L57)-COUNTIF(Vertices[Closeness Centrality],"&gt;="&amp;L58)</f>
        <v>1</v>
      </c>
      <c r="N57" s="41">
        <f>MAX(Vertices[Eigenvector Centrality])</f>
        <v>0.081791</v>
      </c>
      <c r="O57" s="42">
        <f>COUNTIF(Vertices[Eigenvector Centrality],"&gt;= "&amp;N57)-COUNTIF(Vertices[Eigenvector Centrality],"&gt;="&amp;N58)</f>
        <v>1</v>
      </c>
      <c r="P57" s="41">
        <f>MAX(Vertices[PageRank])</f>
        <v>4.450619</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2.9074074074074074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23</v>
      </c>
    </row>
    <row r="85" spans="1:2" ht="15">
      <c r="A85" s="33" t="s">
        <v>96</v>
      </c>
      <c r="B85" s="47">
        <f>_xlfn.IFERROR(AVERAGE(Vertices[Out-Degree]),NoMetricMessage)</f>
        <v>2.9074074074074074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743.616667</v>
      </c>
    </row>
    <row r="99" spans="1:2" ht="15">
      <c r="A99" s="33" t="s">
        <v>102</v>
      </c>
      <c r="B99" s="47">
        <f>_xlfn.IFERROR(AVERAGE(Vertices[Betweenness Centrality]),NoMetricMessage)</f>
        <v>45.29629627777777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0.017241</v>
      </c>
    </row>
    <row r="113" spans="1:2" ht="15">
      <c r="A113" s="33" t="s">
        <v>108</v>
      </c>
      <c r="B113" s="47">
        <f>_xlfn.IFERROR(AVERAGE(Vertices[Closeness Centrality]),NoMetricMessage)</f>
        <v>0.00853494444444445</v>
      </c>
    </row>
    <row r="114" spans="1:2" ht="15">
      <c r="A114" s="33" t="s">
        <v>109</v>
      </c>
      <c r="B114" s="47">
        <f>_xlfn.IFERROR(MEDIAN(Vertices[Closeness Centrality]),NoMetricMessage)</f>
        <v>0.010309</v>
      </c>
    </row>
    <row r="125" spans="1:2" ht="15">
      <c r="A125" s="33" t="s">
        <v>112</v>
      </c>
      <c r="B125" s="47">
        <f>IF(COUNT(Vertices[Eigenvector Centrality])&gt;0,N2,NoMetricMessage)</f>
        <v>0</v>
      </c>
    </row>
    <row r="126" spans="1:2" ht="15">
      <c r="A126" s="33" t="s">
        <v>113</v>
      </c>
      <c r="B126" s="47">
        <f>IF(COUNT(Vertices[Eigenvector Centrality])&gt;0,N57,NoMetricMessage)</f>
        <v>0.081791</v>
      </c>
    </row>
    <row r="127" spans="1:2" ht="15">
      <c r="A127" s="33" t="s">
        <v>114</v>
      </c>
      <c r="B127" s="47">
        <f>_xlfn.IFERROR(AVERAGE(Vertices[Eigenvector Centrality]),NoMetricMessage)</f>
        <v>0.018518537037037038</v>
      </c>
    </row>
    <row r="128" spans="1:2" ht="15">
      <c r="A128" s="33" t="s">
        <v>115</v>
      </c>
      <c r="B128" s="47">
        <f>_xlfn.IFERROR(MEDIAN(Vertices[Eigenvector Centrality]),NoMetricMessage)</f>
        <v>0.012429</v>
      </c>
    </row>
    <row r="139" spans="1:2" ht="15">
      <c r="A139" s="33" t="s">
        <v>140</v>
      </c>
      <c r="B139" s="47">
        <f>IF(COUNT(Vertices[PageRank])&gt;0,P2,NoMetricMessage)</f>
        <v>0.294404</v>
      </c>
    </row>
    <row r="140" spans="1:2" ht="15">
      <c r="A140" s="33" t="s">
        <v>141</v>
      </c>
      <c r="B140" s="47">
        <f>IF(COUNT(Vertices[PageRank])&gt;0,P57,NoMetricMessage)</f>
        <v>4.450619</v>
      </c>
    </row>
    <row r="141" spans="1:2" ht="15">
      <c r="A141" s="33" t="s">
        <v>142</v>
      </c>
      <c r="B141" s="47">
        <f>_xlfn.IFERROR(AVERAGE(Vertices[PageRank]),NoMetricMessage)</f>
        <v>0.9999903518518516</v>
      </c>
    </row>
    <row r="142" spans="1:2" ht="15">
      <c r="A142" s="33" t="s">
        <v>143</v>
      </c>
      <c r="B142" s="47">
        <f>_xlfn.IFERROR(MEDIAN(Vertices[PageRank]),NoMetricMessage)</f>
        <v>0.8802265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0.3030456773920826</v>
      </c>
    </row>
    <row r="156" spans="1:2" ht="15">
      <c r="A156" s="33" t="s">
        <v>121</v>
      </c>
      <c r="B156" s="47">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1234</v>
      </c>
      <c r="K7" s="13" t="s">
        <v>1235</v>
      </c>
    </row>
    <row r="8" spans="1:11" ht="409.5">
      <c r="A8"/>
      <c r="B8">
        <v>2</v>
      </c>
      <c r="C8">
        <v>2</v>
      </c>
      <c r="D8" t="s">
        <v>61</v>
      </c>
      <c r="E8" t="s">
        <v>61</v>
      </c>
      <c r="H8" t="s">
        <v>73</v>
      </c>
      <c r="J8" t="s">
        <v>1236</v>
      </c>
      <c r="K8" s="13" t="s">
        <v>1237</v>
      </c>
    </row>
    <row r="9" spans="1:11" ht="409.5">
      <c r="A9"/>
      <c r="B9">
        <v>3</v>
      </c>
      <c r="C9">
        <v>4</v>
      </c>
      <c r="D9" t="s">
        <v>62</v>
      </c>
      <c r="E9" t="s">
        <v>62</v>
      </c>
      <c r="H9" t="s">
        <v>74</v>
      </c>
      <c r="J9" t="s">
        <v>1238</v>
      </c>
      <c r="K9" s="102" t="s">
        <v>1239</v>
      </c>
    </row>
    <row r="10" spans="1:11" ht="409.5">
      <c r="A10"/>
      <c r="B10">
        <v>4</v>
      </c>
      <c r="D10" t="s">
        <v>63</v>
      </c>
      <c r="E10" t="s">
        <v>63</v>
      </c>
      <c r="H10" t="s">
        <v>75</v>
      </c>
      <c r="J10" t="s">
        <v>1240</v>
      </c>
      <c r="K10" s="13" t="s">
        <v>1241</v>
      </c>
    </row>
    <row r="11" spans="1:11" ht="15">
      <c r="A11"/>
      <c r="B11">
        <v>5</v>
      </c>
      <c r="D11" t="s">
        <v>46</v>
      </c>
      <c r="E11">
        <v>1</v>
      </c>
      <c r="H11" t="s">
        <v>76</v>
      </c>
      <c r="J11" t="s">
        <v>1242</v>
      </c>
      <c r="K11" t="s">
        <v>1243</v>
      </c>
    </row>
    <row r="12" spans="1:11" ht="15">
      <c r="A12"/>
      <c r="B12"/>
      <c r="D12" t="s">
        <v>64</v>
      </c>
      <c r="E12">
        <v>2</v>
      </c>
      <c r="H12">
        <v>0</v>
      </c>
      <c r="J12" t="s">
        <v>1244</v>
      </c>
      <c r="K12" t="s">
        <v>1245</v>
      </c>
    </row>
    <row r="13" spans="1:11" ht="15">
      <c r="A13"/>
      <c r="B13"/>
      <c r="D13">
        <v>1</v>
      </c>
      <c r="E13">
        <v>3</v>
      </c>
      <c r="H13">
        <v>1</v>
      </c>
      <c r="J13" t="s">
        <v>1246</v>
      </c>
      <c r="K13" t="s">
        <v>1247</v>
      </c>
    </row>
    <row r="14" spans="4:11" ht="15">
      <c r="D14">
        <v>2</v>
      </c>
      <c r="E14">
        <v>4</v>
      </c>
      <c r="H14">
        <v>2</v>
      </c>
      <c r="J14" t="s">
        <v>1248</v>
      </c>
      <c r="K14" t="s">
        <v>1249</v>
      </c>
    </row>
    <row r="15" spans="4:11" ht="15">
      <c r="D15">
        <v>3</v>
      </c>
      <c r="E15">
        <v>5</v>
      </c>
      <c r="H15">
        <v>3</v>
      </c>
      <c r="J15" t="s">
        <v>1250</v>
      </c>
      <c r="K15" t="s">
        <v>1251</v>
      </c>
    </row>
    <row r="16" spans="4:11" ht="15">
      <c r="D16">
        <v>4</v>
      </c>
      <c r="E16">
        <v>6</v>
      </c>
      <c r="H16">
        <v>4</v>
      </c>
      <c r="J16" t="s">
        <v>1252</v>
      </c>
      <c r="K16" t="s">
        <v>1253</v>
      </c>
    </row>
    <row r="17" spans="4:11" ht="15">
      <c r="D17">
        <v>5</v>
      </c>
      <c r="E17">
        <v>7</v>
      </c>
      <c r="H17">
        <v>5</v>
      </c>
      <c r="J17" t="s">
        <v>1254</v>
      </c>
      <c r="K17" t="s">
        <v>1255</v>
      </c>
    </row>
    <row r="18" spans="4:11" ht="15">
      <c r="D18">
        <v>6</v>
      </c>
      <c r="E18">
        <v>8</v>
      </c>
      <c r="H18">
        <v>6</v>
      </c>
      <c r="J18" t="s">
        <v>1256</v>
      </c>
      <c r="K18" t="s">
        <v>1257</v>
      </c>
    </row>
    <row r="19" spans="4:11" ht="15">
      <c r="D19">
        <v>7</v>
      </c>
      <c r="E19">
        <v>9</v>
      </c>
      <c r="H19">
        <v>7</v>
      </c>
      <c r="J19" t="s">
        <v>1258</v>
      </c>
      <c r="K19" t="s">
        <v>1259</v>
      </c>
    </row>
    <row r="20" spans="4:11" ht="15">
      <c r="D20">
        <v>8</v>
      </c>
      <c r="H20">
        <v>8</v>
      </c>
      <c r="J20" t="s">
        <v>1260</v>
      </c>
      <c r="K20" t="s">
        <v>1261</v>
      </c>
    </row>
    <row r="21" spans="4:11" ht="409.5">
      <c r="D21">
        <v>9</v>
      </c>
      <c r="H21">
        <v>9</v>
      </c>
      <c r="J21" t="s">
        <v>1262</v>
      </c>
      <c r="K21" s="13" t="s">
        <v>1263</v>
      </c>
    </row>
    <row r="22" spans="4:11" ht="409.5">
      <c r="D22">
        <v>10</v>
      </c>
      <c r="J22" t="s">
        <v>1264</v>
      </c>
      <c r="K22" s="13" t="s">
        <v>1265</v>
      </c>
    </row>
    <row r="23" spans="4:11" ht="409.5">
      <c r="D23">
        <v>11</v>
      </c>
      <c r="J23" t="s">
        <v>1266</v>
      </c>
      <c r="K23" s="13" t="s">
        <v>1267</v>
      </c>
    </row>
    <row r="24" spans="10:11" ht="409.5">
      <c r="J24" t="s">
        <v>1268</v>
      </c>
      <c r="K24" s="13" t="s">
        <v>1814</v>
      </c>
    </row>
    <row r="25" spans="10:11" ht="15">
      <c r="J25" t="s">
        <v>1269</v>
      </c>
      <c r="K25" t="b">
        <v>0</v>
      </c>
    </row>
    <row r="26" spans="10:11" ht="15">
      <c r="J26" t="s">
        <v>1811</v>
      </c>
      <c r="K26" t="s">
        <v>1812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1286</v>
      </c>
      <c r="B2" s="117" t="s">
        <v>1287</v>
      </c>
      <c r="C2" s="118" t="s">
        <v>1288</v>
      </c>
    </row>
    <row r="3" spans="1:3" ht="15">
      <c r="A3" s="116" t="s">
        <v>1271</v>
      </c>
      <c r="B3" s="116" t="s">
        <v>1271</v>
      </c>
      <c r="C3" s="34">
        <v>42</v>
      </c>
    </row>
    <row r="4" spans="1:3" ht="15">
      <c r="A4" s="116" t="s">
        <v>1271</v>
      </c>
      <c r="B4" s="116" t="s">
        <v>1272</v>
      </c>
      <c r="C4" s="34">
        <v>20</v>
      </c>
    </row>
    <row r="5" spans="1:3" ht="15">
      <c r="A5" s="116" t="s">
        <v>1271</v>
      </c>
      <c r="B5" s="116" t="s">
        <v>1273</v>
      </c>
      <c r="C5" s="34">
        <v>26</v>
      </c>
    </row>
    <row r="6" spans="1:3" ht="15">
      <c r="A6" s="116" t="s">
        <v>1271</v>
      </c>
      <c r="B6" s="116" t="s">
        <v>1275</v>
      </c>
      <c r="C6" s="34">
        <v>12</v>
      </c>
    </row>
    <row r="7" spans="1:3" ht="15">
      <c r="A7" s="116" t="s">
        <v>1271</v>
      </c>
      <c r="B7" s="116" t="s">
        <v>1276</v>
      </c>
      <c r="C7" s="34">
        <v>5</v>
      </c>
    </row>
    <row r="8" spans="1:3" ht="15">
      <c r="A8" s="116" t="s">
        <v>1272</v>
      </c>
      <c r="B8" s="116" t="s">
        <v>1271</v>
      </c>
      <c r="C8" s="34">
        <v>34</v>
      </c>
    </row>
    <row r="9" spans="1:3" ht="15">
      <c r="A9" s="116" t="s">
        <v>1272</v>
      </c>
      <c r="B9" s="116" t="s">
        <v>1272</v>
      </c>
      <c r="C9" s="34">
        <v>18</v>
      </c>
    </row>
    <row r="10" spans="1:3" ht="15">
      <c r="A10" s="116" t="s">
        <v>1272</v>
      </c>
      <c r="B10" s="116" t="s">
        <v>1273</v>
      </c>
      <c r="C10" s="34">
        <v>25</v>
      </c>
    </row>
    <row r="11" spans="1:3" ht="15">
      <c r="A11" s="116" t="s">
        <v>1272</v>
      </c>
      <c r="B11" s="116" t="s">
        <v>1275</v>
      </c>
      <c r="C11" s="34">
        <v>11</v>
      </c>
    </row>
    <row r="12" spans="1:3" ht="15">
      <c r="A12" s="116" t="s">
        <v>1272</v>
      </c>
      <c r="B12" s="116" t="s">
        <v>1276</v>
      </c>
      <c r="C12" s="34">
        <v>6</v>
      </c>
    </row>
    <row r="13" spans="1:3" ht="15">
      <c r="A13" s="116" t="s">
        <v>1273</v>
      </c>
      <c r="B13" s="116" t="s">
        <v>1271</v>
      </c>
      <c r="C13" s="34">
        <v>2</v>
      </c>
    </row>
    <row r="14" spans="1:3" ht="15">
      <c r="A14" s="116" t="s">
        <v>1273</v>
      </c>
      <c r="B14" s="116" t="s">
        <v>1272</v>
      </c>
      <c r="C14" s="34">
        <v>5</v>
      </c>
    </row>
    <row r="15" spans="1:3" ht="15">
      <c r="A15" s="116" t="s">
        <v>1273</v>
      </c>
      <c r="B15" s="116" t="s">
        <v>1273</v>
      </c>
      <c r="C15" s="34">
        <v>20</v>
      </c>
    </row>
    <row r="16" spans="1:3" ht="15">
      <c r="A16" s="116" t="s">
        <v>1274</v>
      </c>
      <c r="B16" s="116" t="s">
        <v>1274</v>
      </c>
      <c r="C16" s="34">
        <v>10</v>
      </c>
    </row>
    <row r="17" spans="1:3" ht="15">
      <c r="A17" s="116" t="s">
        <v>1275</v>
      </c>
      <c r="B17" s="116" t="s">
        <v>1271</v>
      </c>
      <c r="C17" s="34">
        <v>5</v>
      </c>
    </row>
    <row r="18" spans="1:3" ht="15">
      <c r="A18" s="116" t="s">
        <v>1275</v>
      </c>
      <c r="B18" s="116" t="s">
        <v>1272</v>
      </c>
      <c r="C18" s="34">
        <v>3</v>
      </c>
    </row>
    <row r="19" spans="1:3" ht="15">
      <c r="A19" s="116" t="s">
        <v>1275</v>
      </c>
      <c r="B19" s="116" t="s">
        <v>1273</v>
      </c>
      <c r="C19" s="34">
        <v>13</v>
      </c>
    </row>
    <row r="20" spans="1:3" ht="15">
      <c r="A20" s="116" t="s">
        <v>1275</v>
      </c>
      <c r="B20" s="116" t="s">
        <v>1275</v>
      </c>
      <c r="C20" s="34">
        <v>13</v>
      </c>
    </row>
    <row r="21" spans="1:3" ht="15">
      <c r="A21" s="116" t="s">
        <v>1276</v>
      </c>
      <c r="B21" s="116" t="s">
        <v>1271</v>
      </c>
      <c r="C21" s="34">
        <v>2</v>
      </c>
    </row>
    <row r="22" spans="1:3" ht="15">
      <c r="A22" s="116" t="s">
        <v>1276</v>
      </c>
      <c r="B22" s="116" t="s">
        <v>1272</v>
      </c>
      <c r="C22" s="34">
        <v>1</v>
      </c>
    </row>
    <row r="23" spans="1:3" ht="15">
      <c r="A23" s="116" t="s">
        <v>1276</v>
      </c>
      <c r="B23" s="116" t="s">
        <v>1273</v>
      </c>
      <c r="C23" s="34">
        <v>2</v>
      </c>
    </row>
    <row r="24" spans="1:3" ht="15">
      <c r="A24" s="116" t="s">
        <v>1276</v>
      </c>
      <c r="B24" s="116" t="s">
        <v>1276</v>
      </c>
      <c r="C24" s="34">
        <v>12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1293</v>
      </c>
      <c r="B1" s="13" t="s">
        <v>1294</v>
      </c>
      <c r="C1" s="13" t="s">
        <v>1295</v>
      </c>
      <c r="D1" s="13" t="s">
        <v>1297</v>
      </c>
      <c r="E1" s="78" t="s">
        <v>1296</v>
      </c>
      <c r="F1" s="78" t="s">
        <v>1299</v>
      </c>
      <c r="G1" s="13" t="s">
        <v>1298</v>
      </c>
      <c r="H1" s="13" t="s">
        <v>1301</v>
      </c>
      <c r="I1" s="78" t="s">
        <v>1300</v>
      </c>
      <c r="J1" s="78" t="s">
        <v>1303</v>
      </c>
      <c r="K1" s="13" t="s">
        <v>1302</v>
      </c>
      <c r="L1" s="13" t="s">
        <v>1305</v>
      </c>
      <c r="M1" s="13" t="s">
        <v>1304</v>
      </c>
      <c r="N1" s="13" t="s">
        <v>1306</v>
      </c>
    </row>
    <row r="2" spans="1:14" ht="15">
      <c r="A2" s="83" t="s">
        <v>386</v>
      </c>
      <c r="B2" s="78">
        <v>2</v>
      </c>
      <c r="C2" s="83" t="s">
        <v>386</v>
      </c>
      <c r="D2" s="78">
        <v>1</v>
      </c>
      <c r="E2" s="78"/>
      <c r="F2" s="78"/>
      <c r="G2" s="83" t="s">
        <v>382</v>
      </c>
      <c r="H2" s="78">
        <v>1</v>
      </c>
      <c r="I2" s="78"/>
      <c r="J2" s="78"/>
      <c r="K2" s="83" t="s">
        <v>385</v>
      </c>
      <c r="L2" s="78">
        <v>1</v>
      </c>
      <c r="M2" s="83" t="s">
        <v>384</v>
      </c>
      <c r="N2" s="78">
        <v>1</v>
      </c>
    </row>
    <row r="3" spans="1:14" ht="15">
      <c r="A3" s="83" t="s">
        <v>387</v>
      </c>
      <c r="B3" s="78">
        <v>1</v>
      </c>
      <c r="C3" s="78"/>
      <c r="D3" s="78"/>
      <c r="E3" s="78"/>
      <c r="F3" s="78"/>
      <c r="G3" s="83" t="s">
        <v>381</v>
      </c>
      <c r="H3" s="78">
        <v>1</v>
      </c>
      <c r="I3" s="78"/>
      <c r="J3" s="78"/>
      <c r="K3" s="83" t="s">
        <v>386</v>
      </c>
      <c r="L3" s="78">
        <v>1</v>
      </c>
      <c r="M3" s="78"/>
      <c r="N3" s="78"/>
    </row>
    <row r="4" spans="1:14" ht="15">
      <c r="A4" s="83" t="s">
        <v>385</v>
      </c>
      <c r="B4" s="78">
        <v>1</v>
      </c>
      <c r="C4" s="78"/>
      <c r="D4" s="78"/>
      <c r="E4" s="78"/>
      <c r="F4" s="78"/>
      <c r="G4" s="78"/>
      <c r="H4" s="78"/>
      <c r="I4" s="78"/>
      <c r="J4" s="78"/>
      <c r="K4" s="83" t="s">
        <v>387</v>
      </c>
      <c r="L4" s="78">
        <v>1</v>
      </c>
      <c r="M4" s="78"/>
      <c r="N4" s="78"/>
    </row>
    <row r="5" spans="1:14" ht="15">
      <c r="A5" s="83" t="s">
        <v>383</v>
      </c>
      <c r="B5" s="78">
        <v>1</v>
      </c>
      <c r="C5" s="78"/>
      <c r="D5" s="78"/>
      <c r="E5" s="78"/>
      <c r="F5" s="78"/>
      <c r="G5" s="78"/>
      <c r="H5" s="78"/>
      <c r="I5" s="78"/>
      <c r="J5" s="78"/>
      <c r="K5" s="83" t="s">
        <v>383</v>
      </c>
      <c r="L5" s="78">
        <v>1</v>
      </c>
      <c r="M5" s="78"/>
      <c r="N5" s="78"/>
    </row>
    <row r="6" spans="1:14" ht="15">
      <c r="A6" s="83" t="s">
        <v>384</v>
      </c>
      <c r="B6" s="78">
        <v>1</v>
      </c>
      <c r="C6" s="78"/>
      <c r="D6" s="78"/>
      <c r="E6" s="78"/>
      <c r="F6" s="78"/>
      <c r="G6" s="78"/>
      <c r="H6" s="78"/>
      <c r="I6" s="78"/>
      <c r="J6" s="78"/>
      <c r="K6" s="78"/>
      <c r="L6" s="78"/>
      <c r="M6" s="78"/>
      <c r="N6" s="78"/>
    </row>
    <row r="7" spans="1:14" ht="15">
      <c r="A7" s="83" t="s">
        <v>382</v>
      </c>
      <c r="B7" s="78">
        <v>1</v>
      </c>
      <c r="C7" s="78"/>
      <c r="D7" s="78"/>
      <c r="E7" s="78"/>
      <c r="F7" s="78"/>
      <c r="G7" s="78"/>
      <c r="H7" s="78"/>
      <c r="I7" s="78"/>
      <c r="J7" s="78"/>
      <c r="K7" s="78"/>
      <c r="L7" s="78"/>
      <c r="M7" s="78"/>
      <c r="N7" s="78"/>
    </row>
    <row r="8" spans="1:14" ht="15">
      <c r="A8" s="83" t="s">
        <v>381</v>
      </c>
      <c r="B8" s="78">
        <v>1</v>
      </c>
      <c r="C8" s="78"/>
      <c r="D8" s="78"/>
      <c r="E8" s="78"/>
      <c r="F8" s="78"/>
      <c r="G8" s="78"/>
      <c r="H8" s="78"/>
      <c r="I8" s="78"/>
      <c r="J8" s="78"/>
      <c r="K8" s="78"/>
      <c r="L8" s="78"/>
      <c r="M8" s="78"/>
      <c r="N8" s="78"/>
    </row>
    <row r="11" spans="1:14" ht="15" customHeight="1">
      <c r="A11" s="13" t="s">
        <v>1310</v>
      </c>
      <c r="B11" s="13" t="s">
        <v>1294</v>
      </c>
      <c r="C11" s="13" t="s">
        <v>1311</v>
      </c>
      <c r="D11" s="13" t="s">
        <v>1297</v>
      </c>
      <c r="E11" s="78" t="s">
        <v>1312</v>
      </c>
      <c r="F11" s="78" t="s">
        <v>1299</v>
      </c>
      <c r="G11" s="13" t="s">
        <v>1313</v>
      </c>
      <c r="H11" s="13" t="s">
        <v>1301</v>
      </c>
      <c r="I11" s="78" t="s">
        <v>1314</v>
      </c>
      <c r="J11" s="78" t="s">
        <v>1303</v>
      </c>
      <c r="K11" s="13" t="s">
        <v>1315</v>
      </c>
      <c r="L11" s="13" t="s">
        <v>1305</v>
      </c>
      <c r="M11" s="13" t="s">
        <v>1316</v>
      </c>
      <c r="N11" s="13" t="s">
        <v>1306</v>
      </c>
    </row>
    <row r="12" spans="1:14" ht="15">
      <c r="A12" s="78" t="s">
        <v>389</v>
      </c>
      <c r="B12" s="78">
        <v>6</v>
      </c>
      <c r="C12" s="78" t="s">
        <v>389</v>
      </c>
      <c r="D12" s="78">
        <v>1</v>
      </c>
      <c r="E12" s="78"/>
      <c r="F12" s="78"/>
      <c r="G12" s="78" t="s">
        <v>388</v>
      </c>
      <c r="H12" s="78">
        <v>2</v>
      </c>
      <c r="I12" s="78"/>
      <c r="J12" s="78"/>
      <c r="K12" s="78" t="s">
        <v>389</v>
      </c>
      <c r="L12" s="78">
        <v>4</v>
      </c>
      <c r="M12" s="78" t="s">
        <v>389</v>
      </c>
      <c r="N12" s="78">
        <v>1</v>
      </c>
    </row>
    <row r="13" spans="1:14" ht="15">
      <c r="A13" s="78" t="s">
        <v>388</v>
      </c>
      <c r="B13" s="78">
        <v>2</v>
      </c>
      <c r="C13" s="78"/>
      <c r="D13" s="78"/>
      <c r="E13" s="78"/>
      <c r="F13" s="78"/>
      <c r="G13" s="78"/>
      <c r="H13" s="78"/>
      <c r="I13" s="78"/>
      <c r="J13" s="78"/>
      <c r="K13" s="78"/>
      <c r="L13" s="78"/>
      <c r="M13" s="78"/>
      <c r="N13" s="78"/>
    </row>
    <row r="16" spans="1:14" ht="15" customHeight="1">
      <c r="A16" s="13" t="s">
        <v>1318</v>
      </c>
      <c r="B16" s="13" t="s">
        <v>1294</v>
      </c>
      <c r="C16" s="13" t="s">
        <v>1326</v>
      </c>
      <c r="D16" s="13" t="s">
        <v>1297</v>
      </c>
      <c r="E16" s="13" t="s">
        <v>1331</v>
      </c>
      <c r="F16" s="13" t="s">
        <v>1299</v>
      </c>
      <c r="G16" s="13" t="s">
        <v>1336</v>
      </c>
      <c r="H16" s="13" t="s">
        <v>1301</v>
      </c>
      <c r="I16" s="13" t="s">
        <v>1338</v>
      </c>
      <c r="J16" s="13" t="s">
        <v>1303</v>
      </c>
      <c r="K16" s="13" t="s">
        <v>1344</v>
      </c>
      <c r="L16" s="13" t="s">
        <v>1305</v>
      </c>
      <c r="M16" s="13" t="s">
        <v>1345</v>
      </c>
      <c r="N16" s="13" t="s">
        <v>1306</v>
      </c>
    </row>
    <row r="17" spans="1:14" ht="15">
      <c r="A17" s="78" t="s">
        <v>391</v>
      </c>
      <c r="B17" s="78">
        <v>150</v>
      </c>
      <c r="C17" s="78" t="s">
        <v>391</v>
      </c>
      <c r="D17" s="78">
        <v>49</v>
      </c>
      <c r="E17" s="78" t="s">
        <v>391</v>
      </c>
      <c r="F17" s="78">
        <v>45</v>
      </c>
      <c r="G17" s="78" t="s">
        <v>391</v>
      </c>
      <c r="H17" s="78">
        <v>13</v>
      </c>
      <c r="I17" s="78" t="s">
        <v>391</v>
      </c>
      <c r="J17" s="78">
        <v>10</v>
      </c>
      <c r="K17" s="78" t="s">
        <v>391</v>
      </c>
      <c r="L17" s="78">
        <v>19</v>
      </c>
      <c r="M17" s="78" t="s">
        <v>391</v>
      </c>
      <c r="N17" s="78">
        <v>14</v>
      </c>
    </row>
    <row r="18" spans="1:14" ht="15">
      <c r="A18" s="78" t="s">
        <v>256</v>
      </c>
      <c r="B18" s="78">
        <v>23</v>
      </c>
      <c r="C18" s="78" t="s">
        <v>256</v>
      </c>
      <c r="D18" s="78">
        <v>14</v>
      </c>
      <c r="E18" s="78" t="s">
        <v>256</v>
      </c>
      <c r="F18" s="78">
        <v>9</v>
      </c>
      <c r="G18" s="78" t="s">
        <v>1321</v>
      </c>
      <c r="H18" s="78">
        <v>6</v>
      </c>
      <c r="I18" s="78" t="s">
        <v>1319</v>
      </c>
      <c r="J18" s="78">
        <v>9</v>
      </c>
      <c r="K18" s="78" t="s">
        <v>1320</v>
      </c>
      <c r="L18" s="78">
        <v>8</v>
      </c>
      <c r="M18" s="78" t="s">
        <v>261</v>
      </c>
      <c r="N18" s="78">
        <v>8</v>
      </c>
    </row>
    <row r="19" spans="1:14" ht="15">
      <c r="A19" s="78" t="s">
        <v>261</v>
      </c>
      <c r="B19" s="78">
        <v>20</v>
      </c>
      <c r="C19" s="78" t="s">
        <v>261</v>
      </c>
      <c r="D19" s="78">
        <v>4</v>
      </c>
      <c r="E19" s="78" t="s">
        <v>261</v>
      </c>
      <c r="F19" s="78">
        <v>7</v>
      </c>
      <c r="G19" s="78" t="s">
        <v>1335</v>
      </c>
      <c r="H19" s="78">
        <v>4</v>
      </c>
      <c r="I19" s="78" t="s">
        <v>1323</v>
      </c>
      <c r="J19" s="78">
        <v>7</v>
      </c>
      <c r="K19" s="78"/>
      <c r="L19" s="78"/>
      <c r="M19" s="78" t="s">
        <v>1328</v>
      </c>
      <c r="N19" s="78">
        <v>3</v>
      </c>
    </row>
    <row r="20" spans="1:14" ht="15">
      <c r="A20" s="78" t="s">
        <v>1319</v>
      </c>
      <c r="B20" s="78">
        <v>13</v>
      </c>
      <c r="C20" s="78" t="s">
        <v>1327</v>
      </c>
      <c r="D20" s="78">
        <v>3</v>
      </c>
      <c r="E20" s="78" t="s">
        <v>1332</v>
      </c>
      <c r="F20" s="78">
        <v>5</v>
      </c>
      <c r="G20" s="78" t="s">
        <v>1322</v>
      </c>
      <c r="H20" s="78">
        <v>3</v>
      </c>
      <c r="I20" s="78" t="s">
        <v>1324</v>
      </c>
      <c r="J20" s="78">
        <v>7</v>
      </c>
      <c r="K20" s="78"/>
      <c r="L20" s="78"/>
      <c r="M20" s="78" t="s">
        <v>1319</v>
      </c>
      <c r="N20" s="78">
        <v>2</v>
      </c>
    </row>
    <row r="21" spans="1:14" ht="15">
      <c r="A21" s="78" t="s">
        <v>1320</v>
      </c>
      <c r="B21" s="78">
        <v>10</v>
      </c>
      <c r="C21" s="78" t="s">
        <v>1328</v>
      </c>
      <c r="D21" s="78">
        <v>2</v>
      </c>
      <c r="E21" s="78" t="s">
        <v>1322</v>
      </c>
      <c r="F21" s="78">
        <v>3</v>
      </c>
      <c r="G21" s="78" t="s">
        <v>1337</v>
      </c>
      <c r="H21" s="78">
        <v>2</v>
      </c>
      <c r="I21" s="78" t="s">
        <v>1325</v>
      </c>
      <c r="J21" s="78">
        <v>7</v>
      </c>
      <c r="K21" s="78"/>
      <c r="L21" s="78"/>
      <c r="M21" s="78" t="s">
        <v>1330</v>
      </c>
      <c r="N21" s="78">
        <v>2</v>
      </c>
    </row>
    <row r="22" spans="1:14" ht="15">
      <c r="A22" s="78" t="s">
        <v>1321</v>
      </c>
      <c r="B22" s="78">
        <v>9</v>
      </c>
      <c r="C22" s="78" t="s">
        <v>1320</v>
      </c>
      <c r="D22" s="78">
        <v>2</v>
      </c>
      <c r="E22" s="78" t="s">
        <v>1327</v>
      </c>
      <c r="F22" s="78">
        <v>2</v>
      </c>
      <c r="G22" s="78" t="s">
        <v>1327</v>
      </c>
      <c r="H22" s="78">
        <v>1</v>
      </c>
      <c r="I22" s="78" t="s">
        <v>1339</v>
      </c>
      <c r="J22" s="78">
        <v>7</v>
      </c>
      <c r="K22" s="78"/>
      <c r="L22" s="78"/>
      <c r="M22" s="78" t="s">
        <v>1346</v>
      </c>
      <c r="N22" s="78">
        <v>1</v>
      </c>
    </row>
    <row r="23" spans="1:14" ht="15">
      <c r="A23" s="78" t="s">
        <v>1322</v>
      </c>
      <c r="B23" s="78">
        <v>9</v>
      </c>
      <c r="C23" s="78" t="s">
        <v>1319</v>
      </c>
      <c r="D23" s="78">
        <v>2</v>
      </c>
      <c r="E23" s="78" t="s">
        <v>1333</v>
      </c>
      <c r="F23" s="78">
        <v>1</v>
      </c>
      <c r="G23" s="78"/>
      <c r="H23" s="78"/>
      <c r="I23" s="78" t="s">
        <v>1340</v>
      </c>
      <c r="J23" s="78">
        <v>7</v>
      </c>
      <c r="K23" s="78"/>
      <c r="L23" s="78"/>
      <c r="M23" s="78" t="s">
        <v>1347</v>
      </c>
      <c r="N23" s="78">
        <v>1</v>
      </c>
    </row>
    <row r="24" spans="1:14" ht="15">
      <c r="A24" s="78" t="s">
        <v>1323</v>
      </c>
      <c r="B24" s="78">
        <v>7</v>
      </c>
      <c r="C24" s="78" t="s">
        <v>1322</v>
      </c>
      <c r="D24" s="78">
        <v>2</v>
      </c>
      <c r="E24" s="78" t="s">
        <v>1334</v>
      </c>
      <c r="F24" s="78">
        <v>1</v>
      </c>
      <c r="G24" s="78"/>
      <c r="H24" s="78"/>
      <c r="I24" s="78" t="s">
        <v>1341</v>
      </c>
      <c r="J24" s="78">
        <v>7</v>
      </c>
      <c r="K24" s="78"/>
      <c r="L24" s="78"/>
      <c r="M24" s="78" t="s">
        <v>1348</v>
      </c>
      <c r="N24" s="78">
        <v>1</v>
      </c>
    </row>
    <row r="25" spans="1:14" ht="15">
      <c r="A25" s="78" t="s">
        <v>1324</v>
      </c>
      <c r="B25" s="78">
        <v>7</v>
      </c>
      <c r="C25" s="78" t="s">
        <v>1329</v>
      </c>
      <c r="D25" s="78">
        <v>2</v>
      </c>
      <c r="E25" s="78" t="s">
        <v>1321</v>
      </c>
      <c r="F25" s="78">
        <v>1</v>
      </c>
      <c r="G25" s="78"/>
      <c r="H25" s="78"/>
      <c r="I25" s="78" t="s">
        <v>1342</v>
      </c>
      <c r="J25" s="78">
        <v>7</v>
      </c>
      <c r="K25" s="78"/>
      <c r="L25" s="78"/>
      <c r="M25" s="78" t="s">
        <v>1349</v>
      </c>
      <c r="N25" s="78">
        <v>1</v>
      </c>
    </row>
    <row r="26" spans="1:14" ht="15">
      <c r="A26" s="78" t="s">
        <v>1325</v>
      </c>
      <c r="B26" s="78">
        <v>7</v>
      </c>
      <c r="C26" s="78" t="s">
        <v>1330</v>
      </c>
      <c r="D26" s="78">
        <v>1</v>
      </c>
      <c r="E26" s="78" t="s">
        <v>1335</v>
      </c>
      <c r="F26" s="78">
        <v>1</v>
      </c>
      <c r="G26" s="78"/>
      <c r="H26" s="78"/>
      <c r="I26" s="78" t="s">
        <v>1343</v>
      </c>
      <c r="J26" s="78">
        <v>7</v>
      </c>
      <c r="K26" s="78"/>
      <c r="L26" s="78"/>
      <c r="M26" s="78" t="s">
        <v>1350</v>
      </c>
      <c r="N26" s="78">
        <v>1</v>
      </c>
    </row>
    <row r="29" spans="1:14" ht="15" customHeight="1">
      <c r="A29" s="13" t="s">
        <v>1358</v>
      </c>
      <c r="B29" s="13" t="s">
        <v>1294</v>
      </c>
      <c r="C29" s="13" t="s">
        <v>1365</v>
      </c>
      <c r="D29" s="13" t="s">
        <v>1297</v>
      </c>
      <c r="E29" s="13" t="s">
        <v>1368</v>
      </c>
      <c r="F29" s="13" t="s">
        <v>1299</v>
      </c>
      <c r="G29" s="13" t="s">
        <v>1369</v>
      </c>
      <c r="H29" s="13" t="s">
        <v>1301</v>
      </c>
      <c r="I29" s="13" t="s">
        <v>1372</v>
      </c>
      <c r="J29" s="13" t="s">
        <v>1303</v>
      </c>
      <c r="K29" s="13" t="s">
        <v>1374</v>
      </c>
      <c r="L29" s="13" t="s">
        <v>1305</v>
      </c>
      <c r="M29" s="13" t="s">
        <v>1378</v>
      </c>
      <c r="N29" s="13" t="s">
        <v>1306</v>
      </c>
    </row>
    <row r="30" spans="1:14" ht="15">
      <c r="A30" s="84" t="s">
        <v>1359</v>
      </c>
      <c r="B30" s="84">
        <v>78</v>
      </c>
      <c r="C30" s="84" t="s">
        <v>391</v>
      </c>
      <c r="D30" s="84">
        <v>53</v>
      </c>
      <c r="E30" s="84" t="s">
        <v>391</v>
      </c>
      <c r="F30" s="84">
        <v>47</v>
      </c>
      <c r="G30" s="84" t="s">
        <v>391</v>
      </c>
      <c r="H30" s="84">
        <v>13</v>
      </c>
      <c r="I30" s="84" t="s">
        <v>391</v>
      </c>
      <c r="J30" s="84">
        <v>10</v>
      </c>
      <c r="K30" s="84" t="s">
        <v>391</v>
      </c>
      <c r="L30" s="84">
        <v>19</v>
      </c>
      <c r="M30" s="84" t="s">
        <v>391</v>
      </c>
      <c r="N30" s="84">
        <v>14</v>
      </c>
    </row>
    <row r="31" spans="1:14" ht="15">
      <c r="A31" s="84" t="s">
        <v>1360</v>
      </c>
      <c r="B31" s="84">
        <v>7</v>
      </c>
      <c r="C31" s="84" t="s">
        <v>256</v>
      </c>
      <c r="D31" s="84">
        <v>29</v>
      </c>
      <c r="E31" s="84" t="s">
        <v>256</v>
      </c>
      <c r="F31" s="84">
        <v>25</v>
      </c>
      <c r="G31" s="84" t="s">
        <v>256</v>
      </c>
      <c r="H31" s="84">
        <v>11</v>
      </c>
      <c r="I31" s="84" t="s">
        <v>1319</v>
      </c>
      <c r="J31" s="84">
        <v>9</v>
      </c>
      <c r="K31" s="84" t="s">
        <v>256</v>
      </c>
      <c r="L31" s="84">
        <v>13</v>
      </c>
      <c r="M31" s="84" t="s">
        <v>261</v>
      </c>
      <c r="N31" s="84">
        <v>8</v>
      </c>
    </row>
    <row r="32" spans="1:14" ht="15">
      <c r="A32" s="84" t="s">
        <v>1361</v>
      </c>
      <c r="B32" s="84">
        <v>0</v>
      </c>
      <c r="C32" s="84" t="s">
        <v>241</v>
      </c>
      <c r="D32" s="84">
        <v>17</v>
      </c>
      <c r="E32" s="84" t="s">
        <v>1364</v>
      </c>
      <c r="F32" s="84">
        <v>9</v>
      </c>
      <c r="G32" s="84" t="s">
        <v>1321</v>
      </c>
      <c r="H32" s="84">
        <v>6</v>
      </c>
      <c r="I32" s="84" t="s">
        <v>1323</v>
      </c>
      <c r="J32" s="84">
        <v>7</v>
      </c>
      <c r="K32" s="84" t="s">
        <v>1320</v>
      </c>
      <c r="L32" s="84">
        <v>8</v>
      </c>
      <c r="M32" s="84" t="s">
        <v>1364</v>
      </c>
      <c r="N32" s="84">
        <v>7</v>
      </c>
    </row>
    <row r="33" spans="1:14" ht="15">
      <c r="A33" s="84" t="s">
        <v>1362</v>
      </c>
      <c r="B33" s="84">
        <v>2142</v>
      </c>
      <c r="C33" s="84" t="s">
        <v>249</v>
      </c>
      <c r="D33" s="84">
        <v>15</v>
      </c>
      <c r="E33" s="84" t="s">
        <v>255</v>
      </c>
      <c r="F33" s="84">
        <v>9</v>
      </c>
      <c r="G33" s="84" t="s">
        <v>241</v>
      </c>
      <c r="H33" s="84">
        <v>4</v>
      </c>
      <c r="I33" s="84" t="s">
        <v>1324</v>
      </c>
      <c r="J33" s="84">
        <v>7</v>
      </c>
      <c r="K33" s="84" t="s">
        <v>246</v>
      </c>
      <c r="L33" s="84">
        <v>4</v>
      </c>
      <c r="M33" s="84" t="s">
        <v>1366</v>
      </c>
      <c r="N33" s="84">
        <v>6</v>
      </c>
    </row>
    <row r="34" spans="1:14" ht="15">
      <c r="A34" s="84" t="s">
        <v>1363</v>
      </c>
      <c r="B34" s="84">
        <v>2227</v>
      </c>
      <c r="C34" s="84" t="s">
        <v>1327</v>
      </c>
      <c r="D34" s="84">
        <v>13</v>
      </c>
      <c r="E34" s="84" t="s">
        <v>261</v>
      </c>
      <c r="F34" s="84">
        <v>9</v>
      </c>
      <c r="G34" s="84" t="s">
        <v>1370</v>
      </c>
      <c r="H34" s="84">
        <v>4</v>
      </c>
      <c r="I34" s="84" t="s">
        <v>1325</v>
      </c>
      <c r="J34" s="84">
        <v>7</v>
      </c>
      <c r="K34" s="84" t="s">
        <v>1321</v>
      </c>
      <c r="L34" s="84">
        <v>4</v>
      </c>
      <c r="M34" s="84" t="s">
        <v>1328</v>
      </c>
      <c r="N34" s="84">
        <v>5</v>
      </c>
    </row>
    <row r="35" spans="1:14" ht="15">
      <c r="A35" s="84" t="s">
        <v>391</v>
      </c>
      <c r="B35" s="84">
        <v>156</v>
      </c>
      <c r="C35" s="84" t="s">
        <v>255</v>
      </c>
      <c r="D35" s="84">
        <v>10</v>
      </c>
      <c r="E35" s="84" t="s">
        <v>245</v>
      </c>
      <c r="F35" s="84">
        <v>8</v>
      </c>
      <c r="G35" s="84" t="s">
        <v>1335</v>
      </c>
      <c r="H35" s="84">
        <v>4</v>
      </c>
      <c r="I35" s="84" t="s">
        <v>1339</v>
      </c>
      <c r="J35" s="84">
        <v>7</v>
      </c>
      <c r="K35" s="84" t="s">
        <v>1347</v>
      </c>
      <c r="L35" s="84">
        <v>4</v>
      </c>
      <c r="M35" s="84" t="s">
        <v>1379</v>
      </c>
      <c r="N35" s="84">
        <v>5</v>
      </c>
    </row>
    <row r="36" spans="1:14" ht="15">
      <c r="A36" s="84" t="s">
        <v>256</v>
      </c>
      <c r="B36" s="84">
        <v>79</v>
      </c>
      <c r="C36" s="84" t="s">
        <v>243</v>
      </c>
      <c r="D36" s="84">
        <v>10</v>
      </c>
      <c r="E36" s="84" t="s">
        <v>1332</v>
      </c>
      <c r="F36" s="84">
        <v>8</v>
      </c>
      <c r="G36" s="84" t="s">
        <v>1371</v>
      </c>
      <c r="H36" s="84">
        <v>4</v>
      </c>
      <c r="I36" s="84" t="s">
        <v>1373</v>
      </c>
      <c r="J36" s="84">
        <v>7</v>
      </c>
      <c r="K36" s="84" t="s">
        <v>1375</v>
      </c>
      <c r="L36" s="84">
        <v>4</v>
      </c>
      <c r="M36" s="84" t="s">
        <v>1380</v>
      </c>
      <c r="N36" s="84">
        <v>5</v>
      </c>
    </row>
    <row r="37" spans="1:14" ht="15">
      <c r="A37" s="84" t="s">
        <v>241</v>
      </c>
      <c r="B37" s="84">
        <v>29</v>
      </c>
      <c r="C37" s="84" t="s">
        <v>1366</v>
      </c>
      <c r="D37" s="84">
        <v>8</v>
      </c>
      <c r="E37" s="84" t="s">
        <v>226</v>
      </c>
      <c r="F37" s="84">
        <v>8</v>
      </c>
      <c r="G37" s="84" t="s">
        <v>243</v>
      </c>
      <c r="H37" s="84">
        <v>4</v>
      </c>
      <c r="I37" s="84" t="s">
        <v>1340</v>
      </c>
      <c r="J37" s="84">
        <v>7</v>
      </c>
      <c r="K37" s="84" t="s">
        <v>1366</v>
      </c>
      <c r="L37" s="84">
        <v>4</v>
      </c>
      <c r="M37" s="84" t="s">
        <v>1381</v>
      </c>
      <c r="N37" s="84">
        <v>5</v>
      </c>
    </row>
    <row r="38" spans="1:14" ht="15">
      <c r="A38" s="84" t="s">
        <v>249</v>
      </c>
      <c r="B38" s="84">
        <v>24</v>
      </c>
      <c r="C38" s="84" t="s">
        <v>1367</v>
      </c>
      <c r="D38" s="84">
        <v>8</v>
      </c>
      <c r="E38" s="84" t="s">
        <v>243</v>
      </c>
      <c r="F38" s="84">
        <v>7</v>
      </c>
      <c r="G38" s="84" t="s">
        <v>216</v>
      </c>
      <c r="H38" s="84">
        <v>4</v>
      </c>
      <c r="I38" s="84" t="s">
        <v>1341</v>
      </c>
      <c r="J38" s="84">
        <v>7</v>
      </c>
      <c r="K38" s="84" t="s">
        <v>1376</v>
      </c>
      <c r="L38" s="84">
        <v>4</v>
      </c>
      <c r="M38" s="84" t="s">
        <v>240</v>
      </c>
      <c r="N38" s="84">
        <v>4</v>
      </c>
    </row>
    <row r="39" spans="1:14" ht="15">
      <c r="A39" s="84" t="s">
        <v>1364</v>
      </c>
      <c r="B39" s="84">
        <v>24</v>
      </c>
      <c r="C39" s="84" t="s">
        <v>1364</v>
      </c>
      <c r="D39" s="84">
        <v>8</v>
      </c>
      <c r="E39" s="84" t="s">
        <v>1327</v>
      </c>
      <c r="F39" s="84">
        <v>7</v>
      </c>
      <c r="G39" s="84" t="s">
        <v>1322</v>
      </c>
      <c r="H39" s="84">
        <v>3</v>
      </c>
      <c r="I39" s="84" t="s">
        <v>1342</v>
      </c>
      <c r="J39" s="84">
        <v>7</v>
      </c>
      <c r="K39" s="84" t="s">
        <v>1377</v>
      </c>
      <c r="L39" s="84">
        <v>4</v>
      </c>
      <c r="M39" s="84" t="s">
        <v>1382</v>
      </c>
      <c r="N39" s="84">
        <v>4</v>
      </c>
    </row>
    <row r="42" spans="1:14" ht="15" customHeight="1">
      <c r="A42" s="13" t="s">
        <v>1390</v>
      </c>
      <c r="B42" s="13" t="s">
        <v>1294</v>
      </c>
      <c r="C42" s="13" t="s">
        <v>1401</v>
      </c>
      <c r="D42" s="13" t="s">
        <v>1297</v>
      </c>
      <c r="E42" s="13" t="s">
        <v>1405</v>
      </c>
      <c r="F42" s="13" t="s">
        <v>1299</v>
      </c>
      <c r="G42" s="13" t="s">
        <v>1412</v>
      </c>
      <c r="H42" s="13" t="s">
        <v>1301</v>
      </c>
      <c r="I42" s="13" t="s">
        <v>1421</v>
      </c>
      <c r="J42" s="13" t="s">
        <v>1303</v>
      </c>
      <c r="K42" s="13" t="s">
        <v>1431</v>
      </c>
      <c r="L42" s="13" t="s">
        <v>1305</v>
      </c>
      <c r="M42" s="13" t="s">
        <v>1440</v>
      </c>
      <c r="N42" s="13" t="s">
        <v>1306</v>
      </c>
    </row>
    <row r="43" spans="1:14" ht="15">
      <c r="A43" s="84" t="s">
        <v>1391</v>
      </c>
      <c r="B43" s="84">
        <v>45</v>
      </c>
      <c r="C43" s="84" t="s">
        <v>1391</v>
      </c>
      <c r="D43" s="84">
        <v>15</v>
      </c>
      <c r="E43" s="84" t="s">
        <v>1391</v>
      </c>
      <c r="F43" s="84">
        <v>14</v>
      </c>
      <c r="G43" s="84" t="s">
        <v>1391</v>
      </c>
      <c r="H43" s="84">
        <v>5</v>
      </c>
      <c r="I43" s="84" t="s">
        <v>1422</v>
      </c>
      <c r="J43" s="84">
        <v>7</v>
      </c>
      <c r="K43" s="84" t="s">
        <v>1391</v>
      </c>
      <c r="L43" s="84">
        <v>11</v>
      </c>
      <c r="M43" s="84" t="s">
        <v>1394</v>
      </c>
      <c r="N43" s="84">
        <v>5</v>
      </c>
    </row>
    <row r="44" spans="1:14" ht="15">
      <c r="A44" s="84" t="s">
        <v>1392</v>
      </c>
      <c r="B44" s="84">
        <v>21</v>
      </c>
      <c r="C44" s="84" t="s">
        <v>1392</v>
      </c>
      <c r="D44" s="84">
        <v>11</v>
      </c>
      <c r="E44" s="84" t="s">
        <v>1392</v>
      </c>
      <c r="F44" s="84">
        <v>7</v>
      </c>
      <c r="G44" s="84" t="s">
        <v>1413</v>
      </c>
      <c r="H44" s="84">
        <v>4</v>
      </c>
      <c r="I44" s="84" t="s">
        <v>1423</v>
      </c>
      <c r="J44" s="84">
        <v>7</v>
      </c>
      <c r="K44" s="84" t="s">
        <v>1432</v>
      </c>
      <c r="L44" s="84">
        <v>4</v>
      </c>
      <c r="M44" s="84" t="s">
        <v>1397</v>
      </c>
      <c r="N44" s="84">
        <v>5</v>
      </c>
    </row>
    <row r="45" spans="1:14" ht="15">
      <c r="A45" s="84" t="s">
        <v>1393</v>
      </c>
      <c r="B45" s="84">
        <v>15</v>
      </c>
      <c r="C45" s="84" t="s">
        <v>1395</v>
      </c>
      <c r="D45" s="84">
        <v>6</v>
      </c>
      <c r="E45" s="84" t="s">
        <v>1395</v>
      </c>
      <c r="F45" s="84">
        <v>6</v>
      </c>
      <c r="G45" s="84" t="s">
        <v>1414</v>
      </c>
      <c r="H45" s="84">
        <v>4</v>
      </c>
      <c r="I45" s="84" t="s">
        <v>1424</v>
      </c>
      <c r="J45" s="84">
        <v>7</v>
      </c>
      <c r="K45" s="84" t="s">
        <v>1433</v>
      </c>
      <c r="L45" s="84">
        <v>4</v>
      </c>
      <c r="M45" s="84" t="s">
        <v>1399</v>
      </c>
      <c r="N45" s="84">
        <v>4</v>
      </c>
    </row>
    <row r="46" spans="1:14" ht="15">
      <c r="A46" s="84" t="s">
        <v>1394</v>
      </c>
      <c r="B46" s="84">
        <v>15</v>
      </c>
      <c r="C46" s="84" t="s">
        <v>1400</v>
      </c>
      <c r="D46" s="84">
        <v>6</v>
      </c>
      <c r="E46" s="84" t="s">
        <v>1398</v>
      </c>
      <c r="F46" s="84">
        <v>6</v>
      </c>
      <c r="G46" s="84" t="s">
        <v>1415</v>
      </c>
      <c r="H46" s="84">
        <v>4</v>
      </c>
      <c r="I46" s="84" t="s">
        <v>1425</v>
      </c>
      <c r="J46" s="84">
        <v>7</v>
      </c>
      <c r="K46" s="84" t="s">
        <v>1394</v>
      </c>
      <c r="L46" s="84">
        <v>4</v>
      </c>
      <c r="M46" s="84" t="s">
        <v>1441</v>
      </c>
      <c r="N46" s="84">
        <v>3</v>
      </c>
    </row>
    <row r="47" spans="1:14" ht="15">
      <c r="A47" s="84" t="s">
        <v>1395</v>
      </c>
      <c r="B47" s="84">
        <v>14</v>
      </c>
      <c r="C47" s="84" t="s">
        <v>1396</v>
      </c>
      <c r="D47" s="84">
        <v>6</v>
      </c>
      <c r="E47" s="84" t="s">
        <v>1406</v>
      </c>
      <c r="F47" s="84">
        <v>5</v>
      </c>
      <c r="G47" s="84" t="s">
        <v>1416</v>
      </c>
      <c r="H47" s="84">
        <v>4</v>
      </c>
      <c r="I47" s="84" t="s">
        <v>1393</v>
      </c>
      <c r="J47" s="84">
        <v>7</v>
      </c>
      <c r="K47" s="84" t="s">
        <v>1434</v>
      </c>
      <c r="L47" s="84">
        <v>4</v>
      </c>
      <c r="M47" s="84" t="s">
        <v>1442</v>
      </c>
      <c r="N47" s="84">
        <v>3</v>
      </c>
    </row>
    <row r="48" spans="1:14" ht="15">
      <c r="A48" s="84" t="s">
        <v>1396</v>
      </c>
      <c r="B48" s="84">
        <v>13</v>
      </c>
      <c r="C48" s="84" t="s">
        <v>1394</v>
      </c>
      <c r="D48" s="84">
        <v>5</v>
      </c>
      <c r="E48" s="84" t="s">
        <v>1407</v>
      </c>
      <c r="F48" s="84">
        <v>5</v>
      </c>
      <c r="G48" s="84" t="s">
        <v>1417</v>
      </c>
      <c r="H48" s="84">
        <v>4</v>
      </c>
      <c r="I48" s="84" t="s">
        <v>1426</v>
      </c>
      <c r="J48" s="84">
        <v>7</v>
      </c>
      <c r="K48" s="84" t="s">
        <v>1435</v>
      </c>
      <c r="L48" s="84">
        <v>4</v>
      </c>
      <c r="M48" s="84" t="s">
        <v>1443</v>
      </c>
      <c r="N48" s="84">
        <v>3</v>
      </c>
    </row>
    <row r="49" spans="1:14" ht="15">
      <c r="A49" s="84" t="s">
        <v>1397</v>
      </c>
      <c r="B49" s="84">
        <v>11</v>
      </c>
      <c r="C49" s="84" t="s">
        <v>1397</v>
      </c>
      <c r="D49" s="84">
        <v>5</v>
      </c>
      <c r="E49" s="84" t="s">
        <v>1408</v>
      </c>
      <c r="F49" s="84">
        <v>5</v>
      </c>
      <c r="G49" s="84" t="s">
        <v>1418</v>
      </c>
      <c r="H49" s="84">
        <v>3</v>
      </c>
      <c r="I49" s="84" t="s">
        <v>1427</v>
      </c>
      <c r="J49" s="84">
        <v>7</v>
      </c>
      <c r="K49" s="84" t="s">
        <v>1436</v>
      </c>
      <c r="L49" s="84">
        <v>4</v>
      </c>
      <c r="M49" s="84" t="s">
        <v>1444</v>
      </c>
      <c r="N49" s="84">
        <v>3</v>
      </c>
    </row>
    <row r="50" spans="1:14" ht="15">
      <c r="A50" s="84" t="s">
        <v>1398</v>
      </c>
      <c r="B50" s="84">
        <v>9</v>
      </c>
      <c r="C50" s="84" t="s">
        <v>1402</v>
      </c>
      <c r="D50" s="84">
        <v>5</v>
      </c>
      <c r="E50" s="84" t="s">
        <v>1409</v>
      </c>
      <c r="F50" s="84">
        <v>5</v>
      </c>
      <c r="G50" s="84" t="s">
        <v>1419</v>
      </c>
      <c r="H50" s="84">
        <v>3</v>
      </c>
      <c r="I50" s="84" t="s">
        <v>1428</v>
      </c>
      <c r="J50" s="84">
        <v>7</v>
      </c>
      <c r="K50" s="84" t="s">
        <v>1437</v>
      </c>
      <c r="L50" s="84">
        <v>4</v>
      </c>
      <c r="M50" s="84" t="s">
        <v>1445</v>
      </c>
      <c r="N50" s="84">
        <v>3</v>
      </c>
    </row>
    <row r="51" spans="1:14" ht="15">
      <c r="A51" s="84" t="s">
        <v>1399</v>
      </c>
      <c r="B51" s="84">
        <v>8</v>
      </c>
      <c r="C51" s="84" t="s">
        <v>1403</v>
      </c>
      <c r="D51" s="84">
        <v>4</v>
      </c>
      <c r="E51" s="84" t="s">
        <v>1410</v>
      </c>
      <c r="F51" s="84">
        <v>5</v>
      </c>
      <c r="G51" s="84" t="s">
        <v>1420</v>
      </c>
      <c r="H51" s="84">
        <v>3</v>
      </c>
      <c r="I51" s="84" t="s">
        <v>1429</v>
      </c>
      <c r="J51" s="84">
        <v>7</v>
      </c>
      <c r="K51" s="84" t="s">
        <v>1438</v>
      </c>
      <c r="L51" s="84">
        <v>4</v>
      </c>
      <c r="M51" s="84" t="s">
        <v>1446</v>
      </c>
      <c r="N51" s="84">
        <v>3</v>
      </c>
    </row>
    <row r="52" spans="1:14" ht="15">
      <c r="A52" s="84" t="s">
        <v>1400</v>
      </c>
      <c r="B52" s="84">
        <v>7</v>
      </c>
      <c r="C52" s="84" t="s">
        <v>1404</v>
      </c>
      <c r="D52" s="84">
        <v>4</v>
      </c>
      <c r="E52" s="84" t="s">
        <v>1411</v>
      </c>
      <c r="F52" s="84">
        <v>5</v>
      </c>
      <c r="G52" s="84" t="s">
        <v>1393</v>
      </c>
      <c r="H52" s="84">
        <v>3</v>
      </c>
      <c r="I52" s="84" t="s">
        <v>1430</v>
      </c>
      <c r="J52" s="84">
        <v>7</v>
      </c>
      <c r="K52" s="84" t="s">
        <v>1439</v>
      </c>
      <c r="L52" s="84">
        <v>4</v>
      </c>
      <c r="M52" s="84" t="s">
        <v>1447</v>
      </c>
      <c r="N52" s="84">
        <v>3</v>
      </c>
    </row>
    <row r="55" spans="1:14" ht="15" customHeight="1">
      <c r="A55" s="13" t="s">
        <v>1455</v>
      </c>
      <c r="B55" s="13" t="s">
        <v>1294</v>
      </c>
      <c r="C55" s="13" t="s">
        <v>1457</v>
      </c>
      <c r="D55" s="13" t="s">
        <v>1297</v>
      </c>
      <c r="E55" s="13" t="s">
        <v>1458</v>
      </c>
      <c r="F55" s="13" t="s">
        <v>1299</v>
      </c>
      <c r="G55" s="13" t="s">
        <v>1461</v>
      </c>
      <c r="H55" s="13" t="s">
        <v>1301</v>
      </c>
      <c r="I55" s="78" t="s">
        <v>1463</v>
      </c>
      <c r="J55" s="78" t="s">
        <v>1303</v>
      </c>
      <c r="K55" s="13" t="s">
        <v>1465</v>
      </c>
      <c r="L55" s="13" t="s">
        <v>1305</v>
      </c>
      <c r="M55" s="13" t="s">
        <v>1467</v>
      </c>
      <c r="N55" s="13" t="s">
        <v>1306</v>
      </c>
    </row>
    <row r="56" spans="1:14" ht="15">
      <c r="A56" s="78" t="s">
        <v>256</v>
      </c>
      <c r="B56" s="78">
        <v>5</v>
      </c>
      <c r="C56" s="78" t="s">
        <v>255</v>
      </c>
      <c r="D56" s="78">
        <v>3</v>
      </c>
      <c r="E56" s="78" t="s">
        <v>249</v>
      </c>
      <c r="F56" s="78">
        <v>1</v>
      </c>
      <c r="G56" s="78" t="s">
        <v>264</v>
      </c>
      <c r="H56" s="78">
        <v>1</v>
      </c>
      <c r="I56" s="78"/>
      <c r="J56" s="78"/>
      <c r="K56" s="78" t="s">
        <v>256</v>
      </c>
      <c r="L56" s="78">
        <v>5</v>
      </c>
      <c r="M56" s="78" t="s">
        <v>239</v>
      </c>
      <c r="N56" s="78">
        <v>1</v>
      </c>
    </row>
    <row r="57" spans="1:14" ht="15">
      <c r="A57" s="78" t="s">
        <v>249</v>
      </c>
      <c r="B57" s="78">
        <v>3</v>
      </c>
      <c r="C57" s="78" t="s">
        <v>254</v>
      </c>
      <c r="D57" s="78">
        <v>2</v>
      </c>
      <c r="E57" s="78"/>
      <c r="F57" s="78"/>
      <c r="G57" s="78"/>
      <c r="H57" s="78"/>
      <c r="I57" s="78"/>
      <c r="J57" s="78"/>
      <c r="K57" s="78"/>
      <c r="L57" s="78"/>
      <c r="M57" s="78" t="s">
        <v>249</v>
      </c>
      <c r="N57" s="78">
        <v>1</v>
      </c>
    </row>
    <row r="58" spans="1:14" ht="15">
      <c r="A58" s="78" t="s">
        <v>255</v>
      </c>
      <c r="B58" s="78">
        <v>3</v>
      </c>
      <c r="C58" s="78" t="s">
        <v>241</v>
      </c>
      <c r="D58" s="78">
        <v>2</v>
      </c>
      <c r="E58" s="78"/>
      <c r="F58" s="78"/>
      <c r="G58" s="78"/>
      <c r="H58" s="78"/>
      <c r="I58" s="78"/>
      <c r="J58" s="78"/>
      <c r="K58" s="78"/>
      <c r="L58" s="78"/>
      <c r="M58" s="78"/>
      <c r="N58" s="78"/>
    </row>
    <row r="59" spans="1:14" ht="15">
      <c r="A59" s="78" t="s">
        <v>241</v>
      </c>
      <c r="B59" s="78">
        <v>2</v>
      </c>
      <c r="C59" s="78" t="s">
        <v>265</v>
      </c>
      <c r="D59" s="78">
        <v>1</v>
      </c>
      <c r="E59" s="78"/>
      <c r="F59" s="78"/>
      <c r="G59" s="78"/>
      <c r="H59" s="78"/>
      <c r="I59" s="78"/>
      <c r="J59" s="78"/>
      <c r="K59" s="78"/>
      <c r="L59" s="78"/>
      <c r="M59" s="78"/>
      <c r="N59" s="78"/>
    </row>
    <row r="60" spans="1:14" ht="15">
      <c r="A60" s="78" t="s">
        <v>254</v>
      </c>
      <c r="B60" s="78">
        <v>2</v>
      </c>
      <c r="C60" s="78" t="s">
        <v>249</v>
      </c>
      <c r="D60" s="78">
        <v>1</v>
      </c>
      <c r="E60" s="78"/>
      <c r="F60" s="78"/>
      <c r="G60" s="78"/>
      <c r="H60" s="78"/>
      <c r="I60" s="78"/>
      <c r="J60" s="78"/>
      <c r="K60" s="78"/>
      <c r="L60" s="78"/>
      <c r="M60" s="78"/>
      <c r="N60" s="78"/>
    </row>
    <row r="61" spans="1:14" ht="15">
      <c r="A61" s="78" t="s">
        <v>265</v>
      </c>
      <c r="B61" s="78">
        <v>1</v>
      </c>
      <c r="C61" s="78" t="s">
        <v>244</v>
      </c>
      <c r="D61" s="78">
        <v>1</v>
      </c>
      <c r="E61" s="78"/>
      <c r="F61" s="78"/>
      <c r="G61" s="78"/>
      <c r="H61" s="78"/>
      <c r="I61" s="78"/>
      <c r="J61" s="78"/>
      <c r="K61" s="78"/>
      <c r="L61" s="78"/>
      <c r="M61" s="78"/>
      <c r="N61" s="78"/>
    </row>
    <row r="62" spans="1:14" ht="15">
      <c r="A62" s="78" t="s">
        <v>244</v>
      </c>
      <c r="B62" s="78">
        <v>1</v>
      </c>
      <c r="C62" s="78"/>
      <c r="D62" s="78"/>
      <c r="E62" s="78"/>
      <c r="F62" s="78"/>
      <c r="G62" s="78"/>
      <c r="H62" s="78"/>
      <c r="I62" s="78"/>
      <c r="J62" s="78"/>
      <c r="K62" s="78"/>
      <c r="L62" s="78"/>
      <c r="M62" s="78"/>
      <c r="N62" s="78"/>
    </row>
    <row r="63" spans="1:14" ht="15">
      <c r="A63" s="78" t="s">
        <v>264</v>
      </c>
      <c r="B63" s="78">
        <v>1</v>
      </c>
      <c r="C63" s="78"/>
      <c r="D63" s="78"/>
      <c r="E63" s="78"/>
      <c r="F63" s="78"/>
      <c r="G63" s="78"/>
      <c r="H63" s="78"/>
      <c r="I63" s="78"/>
      <c r="J63" s="78"/>
      <c r="K63" s="78"/>
      <c r="L63" s="78"/>
      <c r="M63" s="78"/>
      <c r="N63" s="78"/>
    </row>
    <row r="64" spans="1:14" ht="15">
      <c r="A64" s="78" t="s">
        <v>239</v>
      </c>
      <c r="B64" s="78">
        <v>1</v>
      </c>
      <c r="C64" s="78"/>
      <c r="D64" s="78"/>
      <c r="E64" s="78"/>
      <c r="F64" s="78"/>
      <c r="G64" s="78"/>
      <c r="H64" s="78"/>
      <c r="I64" s="78"/>
      <c r="J64" s="78"/>
      <c r="K64" s="78"/>
      <c r="L64" s="78"/>
      <c r="M64" s="78"/>
      <c r="N64" s="78"/>
    </row>
    <row r="67" spans="1:14" ht="15" customHeight="1">
      <c r="A67" s="13" t="s">
        <v>1456</v>
      </c>
      <c r="B67" s="13" t="s">
        <v>1294</v>
      </c>
      <c r="C67" s="13" t="s">
        <v>1459</v>
      </c>
      <c r="D67" s="13" t="s">
        <v>1297</v>
      </c>
      <c r="E67" s="13" t="s">
        <v>1460</v>
      </c>
      <c r="F67" s="13" t="s">
        <v>1299</v>
      </c>
      <c r="G67" s="13" t="s">
        <v>1462</v>
      </c>
      <c r="H67" s="13" t="s">
        <v>1301</v>
      </c>
      <c r="I67" s="78" t="s">
        <v>1464</v>
      </c>
      <c r="J67" s="78" t="s">
        <v>1303</v>
      </c>
      <c r="K67" s="13" t="s">
        <v>1466</v>
      </c>
      <c r="L67" s="13" t="s">
        <v>1305</v>
      </c>
      <c r="M67" s="13" t="s">
        <v>1468</v>
      </c>
      <c r="N67" s="13" t="s">
        <v>1306</v>
      </c>
    </row>
    <row r="68" spans="1:14" ht="15">
      <c r="A68" s="78" t="s">
        <v>256</v>
      </c>
      <c r="B68" s="78">
        <v>51</v>
      </c>
      <c r="C68" s="78" t="s">
        <v>241</v>
      </c>
      <c r="D68" s="78">
        <v>15</v>
      </c>
      <c r="E68" s="78" t="s">
        <v>256</v>
      </c>
      <c r="F68" s="78">
        <v>16</v>
      </c>
      <c r="G68" s="78" t="s">
        <v>256</v>
      </c>
      <c r="H68" s="78">
        <v>11</v>
      </c>
      <c r="I68" s="78"/>
      <c r="J68" s="78"/>
      <c r="K68" s="78" t="s">
        <v>256</v>
      </c>
      <c r="L68" s="78">
        <v>8</v>
      </c>
      <c r="M68" s="78" t="s">
        <v>240</v>
      </c>
      <c r="N68" s="78">
        <v>4</v>
      </c>
    </row>
    <row r="69" spans="1:14" ht="15">
      <c r="A69" s="78" t="s">
        <v>241</v>
      </c>
      <c r="B69" s="78">
        <v>27</v>
      </c>
      <c r="C69" s="78" t="s">
        <v>256</v>
      </c>
      <c r="D69" s="78">
        <v>15</v>
      </c>
      <c r="E69" s="78" t="s">
        <v>255</v>
      </c>
      <c r="F69" s="78">
        <v>9</v>
      </c>
      <c r="G69" s="78" t="s">
        <v>241</v>
      </c>
      <c r="H69" s="78">
        <v>4</v>
      </c>
      <c r="I69" s="78"/>
      <c r="J69" s="78"/>
      <c r="K69" s="78" t="s">
        <v>246</v>
      </c>
      <c r="L69" s="78">
        <v>4</v>
      </c>
      <c r="M69" s="78" t="s">
        <v>255</v>
      </c>
      <c r="N69" s="78">
        <v>1</v>
      </c>
    </row>
    <row r="70" spans="1:14" ht="15">
      <c r="A70" s="78" t="s">
        <v>243</v>
      </c>
      <c r="B70" s="78">
        <v>22</v>
      </c>
      <c r="C70" s="78" t="s">
        <v>249</v>
      </c>
      <c r="D70" s="78">
        <v>14</v>
      </c>
      <c r="E70" s="78" t="s">
        <v>245</v>
      </c>
      <c r="F70" s="78">
        <v>8</v>
      </c>
      <c r="G70" s="78" t="s">
        <v>243</v>
      </c>
      <c r="H70" s="78">
        <v>4</v>
      </c>
      <c r="I70" s="78"/>
      <c r="J70" s="78"/>
      <c r="K70" s="78" t="s">
        <v>218</v>
      </c>
      <c r="L70" s="78">
        <v>3</v>
      </c>
      <c r="M70" s="78" t="s">
        <v>243</v>
      </c>
      <c r="N70" s="78">
        <v>1</v>
      </c>
    </row>
    <row r="71" spans="1:14" ht="15">
      <c r="A71" s="78" t="s">
        <v>249</v>
      </c>
      <c r="B71" s="78">
        <v>21</v>
      </c>
      <c r="C71" s="78" t="s">
        <v>243</v>
      </c>
      <c r="D71" s="78">
        <v>10</v>
      </c>
      <c r="E71" s="78" t="s">
        <v>226</v>
      </c>
      <c r="F71" s="78">
        <v>8</v>
      </c>
      <c r="G71" s="78" t="s">
        <v>252</v>
      </c>
      <c r="H71" s="78">
        <v>3</v>
      </c>
      <c r="I71" s="78"/>
      <c r="J71" s="78"/>
      <c r="K71" s="78" t="s">
        <v>249</v>
      </c>
      <c r="L71" s="78">
        <v>2</v>
      </c>
      <c r="M71" s="78" t="s">
        <v>241</v>
      </c>
      <c r="N71" s="78">
        <v>1</v>
      </c>
    </row>
    <row r="72" spans="1:14" ht="15">
      <c r="A72" s="78" t="s">
        <v>255</v>
      </c>
      <c r="B72" s="78">
        <v>20</v>
      </c>
      <c r="C72" s="78" t="s">
        <v>226</v>
      </c>
      <c r="D72" s="78">
        <v>8</v>
      </c>
      <c r="E72" s="78" t="s">
        <v>243</v>
      </c>
      <c r="F72" s="78">
        <v>7</v>
      </c>
      <c r="G72" s="78" t="s">
        <v>255</v>
      </c>
      <c r="H72" s="78">
        <v>2</v>
      </c>
      <c r="I72" s="78"/>
      <c r="J72" s="78"/>
      <c r="K72" s="78" t="s">
        <v>241</v>
      </c>
      <c r="L72" s="78">
        <v>2</v>
      </c>
      <c r="M72" s="78" t="s">
        <v>256</v>
      </c>
      <c r="N72" s="78">
        <v>1</v>
      </c>
    </row>
    <row r="73" spans="1:14" ht="15">
      <c r="A73" s="78" t="s">
        <v>226</v>
      </c>
      <c r="B73" s="78">
        <v>17</v>
      </c>
      <c r="C73" s="78" t="s">
        <v>255</v>
      </c>
      <c r="D73" s="78">
        <v>7</v>
      </c>
      <c r="E73" s="78" t="s">
        <v>242</v>
      </c>
      <c r="F73" s="78">
        <v>7</v>
      </c>
      <c r="G73" s="78" t="s">
        <v>242</v>
      </c>
      <c r="H73" s="78">
        <v>1</v>
      </c>
      <c r="I73" s="78"/>
      <c r="J73" s="78"/>
      <c r="K73" s="78" t="s">
        <v>259</v>
      </c>
      <c r="L73" s="78">
        <v>1</v>
      </c>
      <c r="M73" s="78" t="s">
        <v>239</v>
      </c>
      <c r="N73" s="78">
        <v>1</v>
      </c>
    </row>
    <row r="74" spans="1:14" ht="15">
      <c r="A74" s="78" t="s">
        <v>245</v>
      </c>
      <c r="B74" s="78">
        <v>12</v>
      </c>
      <c r="C74" s="78" t="s">
        <v>254</v>
      </c>
      <c r="D74" s="78">
        <v>5</v>
      </c>
      <c r="E74" s="78" t="s">
        <v>241</v>
      </c>
      <c r="F74" s="78">
        <v>5</v>
      </c>
      <c r="G74" s="78" t="s">
        <v>216</v>
      </c>
      <c r="H74" s="78">
        <v>1</v>
      </c>
      <c r="I74" s="78"/>
      <c r="J74" s="78"/>
      <c r="K74" s="78" t="s">
        <v>260</v>
      </c>
      <c r="L74" s="78">
        <v>1</v>
      </c>
      <c r="M74" s="78" t="s">
        <v>248</v>
      </c>
      <c r="N74" s="78">
        <v>1</v>
      </c>
    </row>
    <row r="75" spans="1:14" ht="15">
      <c r="A75" s="78" t="s">
        <v>240</v>
      </c>
      <c r="B75" s="78">
        <v>12</v>
      </c>
      <c r="C75" s="78" t="s">
        <v>240</v>
      </c>
      <c r="D75" s="78">
        <v>4</v>
      </c>
      <c r="E75" s="78" t="s">
        <v>249</v>
      </c>
      <c r="F75" s="78">
        <v>5</v>
      </c>
      <c r="G75" s="78"/>
      <c r="H75" s="78"/>
      <c r="I75" s="78"/>
      <c r="J75" s="78"/>
      <c r="K75" s="78" t="s">
        <v>255</v>
      </c>
      <c r="L75" s="78">
        <v>1</v>
      </c>
      <c r="M75" s="78"/>
      <c r="N75" s="78"/>
    </row>
    <row r="76" spans="1:14" ht="15">
      <c r="A76" s="78" t="s">
        <v>242</v>
      </c>
      <c r="B76" s="78">
        <v>11</v>
      </c>
      <c r="C76" s="78" t="s">
        <v>245</v>
      </c>
      <c r="D76" s="78">
        <v>4</v>
      </c>
      <c r="E76" s="78" t="s">
        <v>240</v>
      </c>
      <c r="F76" s="78">
        <v>4</v>
      </c>
      <c r="G76" s="78"/>
      <c r="H76" s="78"/>
      <c r="I76" s="78"/>
      <c r="J76" s="78"/>
      <c r="K76" s="78" t="s">
        <v>254</v>
      </c>
      <c r="L76" s="78">
        <v>1</v>
      </c>
      <c r="M76" s="78"/>
      <c r="N76" s="78"/>
    </row>
    <row r="77" spans="1:14" ht="15">
      <c r="A77" s="78" t="s">
        <v>254</v>
      </c>
      <c r="B77" s="78">
        <v>10</v>
      </c>
      <c r="C77" s="78" t="s">
        <v>250</v>
      </c>
      <c r="D77" s="78">
        <v>3</v>
      </c>
      <c r="E77" s="78" t="s">
        <v>254</v>
      </c>
      <c r="F77" s="78">
        <v>4</v>
      </c>
      <c r="G77" s="78"/>
      <c r="H77" s="78"/>
      <c r="I77" s="78"/>
      <c r="J77" s="78"/>
      <c r="K77" s="78" t="s">
        <v>258</v>
      </c>
      <c r="L77" s="78">
        <v>1</v>
      </c>
      <c r="M77" s="78"/>
      <c r="N77" s="78"/>
    </row>
    <row r="80" spans="1:14" ht="15" customHeight="1">
      <c r="A80" s="13" t="s">
        <v>1478</v>
      </c>
      <c r="B80" s="13" t="s">
        <v>1294</v>
      </c>
      <c r="C80" s="13" t="s">
        <v>1479</v>
      </c>
      <c r="D80" s="13" t="s">
        <v>1297</v>
      </c>
      <c r="E80" s="13" t="s">
        <v>1480</v>
      </c>
      <c r="F80" s="13" t="s">
        <v>1299</v>
      </c>
      <c r="G80" s="13" t="s">
        <v>1481</v>
      </c>
      <c r="H80" s="13" t="s">
        <v>1301</v>
      </c>
      <c r="I80" s="13" t="s">
        <v>1482</v>
      </c>
      <c r="J80" s="13" t="s">
        <v>1303</v>
      </c>
      <c r="K80" s="13" t="s">
        <v>1483</v>
      </c>
      <c r="L80" s="13" t="s">
        <v>1305</v>
      </c>
      <c r="M80" s="13" t="s">
        <v>1484</v>
      </c>
      <c r="N80" s="13" t="s">
        <v>1306</v>
      </c>
    </row>
    <row r="81" spans="1:14" ht="15">
      <c r="A81" s="115" t="s">
        <v>220</v>
      </c>
      <c r="B81" s="78">
        <v>633483</v>
      </c>
      <c r="C81" s="115" t="s">
        <v>213</v>
      </c>
      <c r="D81" s="78">
        <v>69806</v>
      </c>
      <c r="E81" s="115" t="s">
        <v>237</v>
      </c>
      <c r="F81" s="78">
        <v>16112</v>
      </c>
      <c r="G81" s="115" t="s">
        <v>217</v>
      </c>
      <c r="H81" s="78">
        <v>171338</v>
      </c>
      <c r="I81" s="115" t="s">
        <v>227</v>
      </c>
      <c r="J81" s="78">
        <v>17715</v>
      </c>
      <c r="K81" s="115" t="s">
        <v>258</v>
      </c>
      <c r="L81" s="78">
        <v>9515</v>
      </c>
      <c r="M81" s="115" t="s">
        <v>220</v>
      </c>
      <c r="N81" s="78">
        <v>633483</v>
      </c>
    </row>
    <row r="82" spans="1:14" ht="15">
      <c r="A82" s="115" t="s">
        <v>217</v>
      </c>
      <c r="B82" s="78">
        <v>171338</v>
      </c>
      <c r="C82" s="115" t="s">
        <v>244</v>
      </c>
      <c r="D82" s="78">
        <v>17340</v>
      </c>
      <c r="E82" s="115" t="s">
        <v>241</v>
      </c>
      <c r="F82" s="78">
        <v>15205</v>
      </c>
      <c r="G82" s="115" t="s">
        <v>234</v>
      </c>
      <c r="H82" s="78">
        <v>56417</v>
      </c>
      <c r="I82" s="115" t="s">
        <v>219</v>
      </c>
      <c r="J82" s="78">
        <v>6568</v>
      </c>
      <c r="K82" s="115" t="s">
        <v>246</v>
      </c>
      <c r="L82" s="78">
        <v>5059</v>
      </c>
      <c r="M82" s="115" t="s">
        <v>240</v>
      </c>
      <c r="N82" s="78">
        <v>2639</v>
      </c>
    </row>
    <row r="83" spans="1:14" ht="15">
      <c r="A83" s="115" t="s">
        <v>213</v>
      </c>
      <c r="B83" s="78">
        <v>69806</v>
      </c>
      <c r="C83" s="115" t="s">
        <v>254</v>
      </c>
      <c r="D83" s="78">
        <v>16926</v>
      </c>
      <c r="E83" s="115" t="s">
        <v>242</v>
      </c>
      <c r="F83" s="78">
        <v>14079</v>
      </c>
      <c r="G83" s="115" t="s">
        <v>222</v>
      </c>
      <c r="H83" s="78">
        <v>29400</v>
      </c>
      <c r="I83" s="115" t="s">
        <v>228</v>
      </c>
      <c r="J83" s="78">
        <v>6451</v>
      </c>
      <c r="K83" s="115" t="s">
        <v>221</v>
      </c>
      <c r="L83" s="78">
        <v>4693</v>
      </c>
      <c r="M83" s="115" t="s">
        <v>239</v>
      </c>
      <c r="N83" s="78">
        <v>836</v>
      </c>
    </row>
    <row r="84" spans="1:14" ht="15">
      <c r="A84" s="115" t="s">
        <v>234</v>
      </c>
      <c r="B84" s="78">
        <v>56417</v>
      </c>
      <c r="C84" s="115" t="s">
        <v>253</v>
      </c>
      <c r="D84" s="78">
        <v>4529</v>
      </c>
      <c r="E84" s="115" t="s">
        <v>262</v>
      </c>
      <c r="F84" s="78">
        <v>2767</v>
      </c>
      <c r="G84" s="115" t="s">
        <v>235</v>
      </c>
      <c r="H84" s="78">
        <v>23876</v>
      </c>
      <c r="I84" s="115" t="s">
        <v>223</v>
      </c>
      <c r="J84" s="78">
        <v>1659</v>
      </c>
      <c r="K84" s="115" t="s">
        <v>257</v>
      </c>
      <c r="L84" s="78">
        <v>4650</v>
      </c>
      <c r="M84" s="115" t="s">
        <v>248</v>
      </c>
      <c r="N84" s="78">
        <v>331</v>
      </c>
    </row>
    <row r="85" spans="1:14" ht="15">
      <c r="A85" s="115" t="s">
        <v>222</v>
      </c>
      <c r="B85" s="78">
        <v>29400</v>
      </c>
      <c r="C85" s="115" t="s">
        <v>249</v>
      </c>
      <c r="D85" s="78">
        <v>4310</v>
      </c>
      <c r="E85" s="115" t="s">
        <v>238</v>
      </c>
      <c r="F85" s="78">
        <v>2473</v>
      </c>
      <c r="G85" s="115" t="s">
        <v>216</v>
      </c>
      <c r="H85" s="78">
        <v>3218</v>
      </c>
      <c r="I85" s="115" t="s">
        <v>229</v>
      </c>
      <c r="J85" s="78">
        <v>1230</v>
      </c>
      <c r="K85" s="115" t="s">
        <v>218</v>
      </c>
      <c r="L85" s="78">
        <v>3552</v>
      </c>
      <c r="M85" s="115" t="s">
        <v>212</v>
      </c>
      <c r="N85" s="78">
        <v>150</v>
      </c>
    </row>
    <row r="86" spans="1:14" ht="15">
      <c r="A86" s="115" t="s">
        <v>235</v>
      </c>
      <c r="B86" s="78">
        <v>23876</v>
      </c>
      <c r="C86" s="115" t="s">
        <v>255</v>
      </c>
      <c r="D86" s="78">
        <v>3413</v>
      </c>
      <c r="E86" s="115" t="s">
        <v>215</v>
      </c>
      <c r="F86" s="78">
        <v>1211</v>
      </c>
      <c r="G86" s="115" t="s">
        <v>236</v>
      </c>
      <c r="H86" s="78">
        <v>2437</v>
      </c>
      <c r="I86" s="115" t="s">
        <v>230</v>
      </c>
      <c r="J86" s="78">
        <v>1223</v>
      </c>
      <c r="K86" s="115" t="s">
        <v>226</v>
      </c>
      <c r="L86" s="78">
        <v>3184</v>
      </c>
      <c r="M86" s="115"/>
      <c r="N86" s="78"/>
    </row>
    <row r="87" spans="1:14" ht="15">
      <c r="A87" s="115" t="s">
        <v>227</v>
      </c>
      <c r="B87" s="78">
        <v>17715</v>
      </c>
      <c r="C87" s="115" t="s">
        <v>250</v>
      </c>
      <c r="D87" s="78">
        <v>3057</v>
      </c>
      <c r="E87" s="115" t="s">
        <v>224</v>
      </c>
      <c r="F87" s="78">
        <v>1132</v>
      </c>
      <c r="G87" s="115" t="s">
        <v>243</v>
      </c>
      <c r="H87" s="78">
        <v>1133</v>
      </c>
      <c r="I87" s="115" t="s">
        <v>232</v>
      </c>
      <c r="J87" s="78">
        <v>947</v>
      </c>
      <c r="K87" s="115" t="s">
        <v>247</v>
      </c>
      <c r="L87" s="78">
        <v>1232</v>
      </c>
      <c r="M87" s="115"/>
      <c r="N87" s="78"/>
    </row>
    <row r="88" spans="1:14" ht="15">
      <c r="A88" s="115" t="s">
        <v>244</v>
      </c>
      <c r="B88" s="78">
        <v>17340</v>
      </c>
      <c r="C88" s="115" t="s">
        <v>265</v>
      </c>
      <c r="D88" s="78">
        <v>2271</v>
      </c>
      <c r="E88" s="115" t="s">
        <v>260</v>
      </c>
      <c r="F88" s="78">
        <v>272</v>
      </c>
      <c r="G88" s="115" t="s">
        <v>252</v>
      </c>
      <c r="H88" s="78">
        <v>683</v>
      </c>
      <c r="I88" s="115" t="s">
        <v>233</v>
      </c>
      <c r="J88" s="78">
        <v>880</v>
      </c>
      <c r="K88" s="115" t="s">
        <v>259</v>
      </c>
      <c r="L88" s="78">
        <v>637</v>
      </c>
      <c r="M88" s="115"/>
      <c r="N88" s="78"/>
    </row>
    <row r="89" spans="1:14" ht="15">
      <c r="A89" s="115" t="s">
        <v>254</v>
      </c>
      <c r="B89" s="78">
        <v>16926</v>
      </c>
      <c r="C89" s="115" t="s">
        <v>214</v>
      </c>
      <c r="D89" s="78">
        <v>473</v>
      </c>
      <c r="E89" s="115" t="s">
        <v>261</v>
      </c>
      <c r="F89" s="78">
        <v>0</v>
      </c>
      <c r="G89" s="115" t="s">
        <v>256</v>
      </c>
      <c r="H89" s="78">
        <v>500</v>
      </c>
      <c r="I89" s="115" t="s">
        <v>231</v>
      </c>
      <c r="J89" s="78">
        <v>787</v>
      </c>
      <c r="K89" s="115"/>
      <c r="L89" s="78"/>
      <c r="M89" s="115"/>
      <c r="N89" s="78"/>
    </row>
    <row r="90" spans="1:14" ht="15">
      <c r="A90" s="115" t="s">
        <v>237</v>
      </c>
      <c r="B90" s="78">
        <v>16112</v>
      </c>
      <c r="C90" s="115" t="s">
        <v>245</v>
      </c>
      <c r="D90" s="78">
        <v>397</v>
      </c>
      <c r="E90" s="115" t="s">
        <v>263</v>
      </c>
      <c r="F90" s="78">
        <v>0</v>
      </c>
      <c r="G90" s="115" t="s">
        <v>264</v>
      </c>
      <c r="H90" s="78">
        <v>288</v>
      </c>
      <c r="I90" s="115" t="s">
        <v>225</v>
      </c>
      <c r="J90" s="78">
        <v>585</v>
      </c>
      <c r="K90" s="115"/>
      <c r="L90" s="78"/>
      <c r="M90" s="115"/>
      <c r="N90" s="78"/>
    </row>
  </sheetData>
  <hyperlinks>
    <hyperlink ref="A2" r:id="rId1" display="https://twitter.com/DifinityConf/status/1095845348889821185"/>
    <hyperlink ref="A3" r:id="rId2" display="https://twitter.com/DifinityConf/status/1094718022084947968"/>
    <hyperlink ref="A4" r:id="rId3" display="https://twitter.com/DifinityConf/status/1096227930341064705"/>
    <hyperlink ref="A5" r:id="rId4" display="https://twitter.com/sqlmelody/status/1097587772662079488"/>
    <hyperlink ref="A6" r:id="rId5" display="https://twitter.com/marc_smith/status/1097533449080991744"/>
    <hyperlink ref="A7" r:id="rId6" display="http://difinity.co.nz/?utm_campaign=Events&amp;utm_content=84890501&amp;utm_medium=social&amp;utm_source=twitter&amp;hss_channel=tw-187906124"/>
    <hyperlink ref="A8" r:id="rId7" display="http://difinity.co.nz/?utm_campaign=Events&amp;utm_content=84890500&amp;utm_medium=social&amp;utm_source=twitter&amp;hss_channel=tw-187906124"/>
    <hyperlink ref="C2" r:id="rId8" display="https://twitter.com/DifinityConf/status/1095845348889821185"/>
    <hyperlink ref="G2" r:id="rId9" display="http://difinity.co.nz/?utm_campaign=Events&amp;utm_content=84890501&amp;utm_medium=social&amp;utm_source=twitter&amp;hss_channel=tw-187906124"/>
    <hyperlink ref="G3" r:id="rId10" display="http://difinity.co.nz/?utm_campaign=Events&amp;utm_content=84890500&amp;utm_medium=social&amp;utm_source=twitter&amp;hss_channel=tw-187906124"/>
    <hyperlink ref="K2" r:id="rId11" display="https://twitter.com/DifinityConf/status/1096227930341064705"/>
    <hyperlink ref="K3" r:id="rId12" display="https://twitter.com/DifinityConf/status/1095845348889821185"/>
    <hyperlink ref="K4" r:id="rId13" display="https://twitter.com/DifinityConf/status/1094718022084947968"/>
    <hyperlink ref="K5" r:id="rId14" display="https://twitter.com/sqlmelody/status/1097587772662079488"/>
    <hyperlink ref="M2" r:id="rId15" display="https://twitter.com/marc_smith/status/1097533449080991744"/>
  </hyperlinks>
  <printOptions/>
  <pageMargins left="0.7" right="0.7" top="0.75" bottom="0.75" header="0.3" footer="0.3"/>
  <pageSetup orientation="portrait" paperSize="9"/>
  <tableParts>
    <tablePart r:id="rId18"/>
    <tablePart r:id="rId19"/>
    <tablePart r:id="rId22"/>
    <tablePart r:id="rId23"/>
    <tablePart r:id="rId16"/>
    <tablePart r:id="rId21"/>
    <tablePart r:id="rId20"/>
    <tablePart r:id="rId1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2019-02-19T19:09:50Z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