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<sst xmlns="http://schemas.openxmlformats.org/spreadsheetml/2006/main" count="12356" uniqueCount="2830">
  <si>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</si>
  <si>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</si>
  <si>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</si>
  <si>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</si>
  <si>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</si>
  <si>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</si>
  <si>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</si>
  <si>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</si>
  <si>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</si>
  <si>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</si>
  <si>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</si>
  <si>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</si>
  <si>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</si>
  <si>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</si>
  <si>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</si>
  <si>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</si>
  <si>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</si>
  <si>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</si>
  <si>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</si>
  <si>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</si>
  <si>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</si>
  <si>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</si>
  <si>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</si>
  <si>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</si>
  <si>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</si>
  <si>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</si>
  <si>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</si>
  <si>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</si>
  <si>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</si>
  <si>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</si>
  <si>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</si>
  <si>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</si>
  <si>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</si>
  <si>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</si>
  <si>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</si>
  <si>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</si>
  <si>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</si>
  <si>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</si>
  <si>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</si>
  <si>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</si>
  <si>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</si>
  <si>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</si>
  <si>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</si>
  <si>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</si>
  <si>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</si>
  <si>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</si>
  <si>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</si>
  <si>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</si>
  <si>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</si>
  <si>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</si>
  <si>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</si>
  <si>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</si>
  <si>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</si>
  <si>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</si>
  <si>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</si>
  <si>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</si>
  <si>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</si>
  <si>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</si>
  <si>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</si>
  <si>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</si>
  <si>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</si>
  <si>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</si>
  <si>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</si>
  <si>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</si>
  <si>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</si>
  <si>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</si>
  <si>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</si>
  <si>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</si>
  <si>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</si>
  <si>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</si>
  <si>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</si>
  <si>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</si>
  <si>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</si>
  <si>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</si>
  <si>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</si>
  <si>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</si>
  <si>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</si>
  <si>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</si>
  <si>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</si>
  <si>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</si>
  <si>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</si>
  <si>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</si>
  <si>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</si>
  <si>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</si>
  <si>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</si>
  <si>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</si>
  <si>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</si>
  <si>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</si>
  <si>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</si>
  <si>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</si>
  <si>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</si>
  <si>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</si>
  <si>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</si>
  <si>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</si>
  <si>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</si>
  <si>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</si>
  <si>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</si>
  <si>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</si>
  <si>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</si>
  <si>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</si>
  <si>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</si>
  <si>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</si>
  <si>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</si>
  <si>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</si>
  <si>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</si>
  <si>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</si>
  <si>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</si>
  <si>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</si>
  <si>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</si>
  <si>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</si>
  <si>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</si>
  <si>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</si>
  <si>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</si>
  <si>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</si>
  <si>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</si>
  <si>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</si>
  <si>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</si>
  <si>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</si>
  <si>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</si>
  <si>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</si>
  <si>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</si>
  <si>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</si>
  <si>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</si>
  <si>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</si>
  <si>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</si>
  <si>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</si>
  <si>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</si>
  <si>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</si>
  <si>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</si>
  <si>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</si>
  <si>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</si>
  <si>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</si>
  <si>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</si>
  <si>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</si>
  <si>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</si>
  <si>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</si>
  <si>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</si>
  <si>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</si>
  <si>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</si>
  <si>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</si>
  <si>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</si>
  <si>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</si>
  <si>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</si>
  <si>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</si>
  <si>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</si>
  <si>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</si>
  <si>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</si>
  <si>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</si>
  <si>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</si>
  <si>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</si>
  <si>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</si>
  <si>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</si>
  <si>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</si>
  <si>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</si>
  <si>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</si>
  <si>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</si>
  <si>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</si>
  <si>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</si>
  <si>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</si>
  <si>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</si>
  <si>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</si>
  <si>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</si>
  <si>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</si>
  <si>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</si>
  <si>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</si>
  <si>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</si>
  <si>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</si>
  <si>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</si>
  <si>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</si>
  <si>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</si>
  <si>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</si>
  <si>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</si>
  <si>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</si>
  <si>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</si>
  <si>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</si>
  <si>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</si>
  <si>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</si>
  <si>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</si>
  <si>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</si>
  <si>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</si>
  <si>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</si>
  <si>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</si>
  <si>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</si>
  <si>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</si>
  <si>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</si>
  <si>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</si>
  <si>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</si>
  <si>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</si>
  <si>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</si>
  <si>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</si>
  <si>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</si>
  <si>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</si>
  <si>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</si>
  <si>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</si>
  <si>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</si>
  <si>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</si>
  <si>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</si>
  <si>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</si>
  <si>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</si>
  <si>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</si>
  <si>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</si>
  <si>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</si>
  <si>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</si>
  <si>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</si>
  <si>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</si>
  <si>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</si>
  <si>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</si>
  <si>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</si>
  <si>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</si>
  <si>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</si>
  <si>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</si>
  <si>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</si>
  <si>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lionsylvia</t>
  </si>
  <si>
    <t>sotondsn</t>
  </si>
  <si>
    <t>dsnforumuk</t>
  </si>
  <si>
    <t>chris_magz</t>
  </si>
  <si>
    <t>drpatrickholmes</t>
  </si>
  <si>
    <t>innovationzed</t>
  </si>
  <si>
    <t>richard_bouaoun</t>
  </si>
  <si>
    <t>javidurio</t>
  </si>
  <si>
    <t>solargames</t>
  </si>
  <si>
    <t>a_e_bullock</t>
  </si>
  <si>
    <t>hpillminster</t>
  </si>
  <si>
    <t>insulcheck</t>
  </si>
  <si>
    <t>pharmrj</t>
  </si>
  <si>
    <t>blakelyadrian</t>
  </si>
  <si>
    <t>lifescandi</t>
  </si>
  <si>
    <t>susannepathuis</t>
  </si>
  <si>
    <t>tandemjobs</t>
  </si>
  <si>
    <t>jicristi</t>
  </si>
  <si>
    <t>56mimihoward</t>
  </si>
  <si>
    <t>gaynorb1</t>
  </si>
  <si>
    <t>jberian</t>
  </si>
  <si>
    <t>sweetercherise</t>
  </si>
  <si>
    <t>cesconmarzia</t>
  </si>
  <si>
    <t>ispad_org</t>
  </si>
  <si>
    <t>kellyclose</t>
  </si>
  <si>
    <t>diabetescamping</t>
  </si>
  <si>
    <t>sstrumello</t>
  </si>
  <si>
    <t>openaps</t>
  </si>
  <si>
    <t>rtwernotwaiting</t>
  </si>
  <si>
    <t>othmar_moser</t>
  </si>
  <si>
    <t>ommccarthy</t>
  </si>
  <si>
    <t>mydiabetemarket</t>
  </si>
  <si>
    <t>freevees</t>
  </si>
  <si>
    <t>messeberlin</t>
  </si>
  <si>
    <t>monamonaelise</t>
  </si>
  <si>
    <t>caring_mobile</t>
  </si>
  <si>
    <t>datadrivencare</t>
  </si>
  <si>
    <t>dkipractice</t>
  </si>
  <si>
    <t>dr_zhenya</t>
  </si>
  <si>
    <t>diabetesetnous</t>
  </si>
  <si>
    <t>tinytiernan</t>
  </si>
  <si>
    <t>patrici49625372</t>
  </si>
  <si>
    <t>mhaeberli</t>
  </si>
  <si>
    <t>johnnosta</t>
  </si>
  <si>
    <t>diabeloop</t>
  </si>
  <si>
    <t>marc_diabeloop</t>
  </si>
  <si>
    <t>marlenemonnot</t>
  </si>
  <si>
    <t>andvianna</t>
  </si>
  <si>
    <t>antillonendop</t>
  </si>
  <si>
    <t>miguelunavaz</t>
  </si>
  <si>
    <t>socialdiabetes</t>
  </si>
  <si>
    <t>odilas</t>
  </si>
  <si>
    <t>dulcesitosmios</t>
  </si>
  <si>
    <t>horrzitou</t>
  </si>
  <si>
    <t>defymed_</t>
  </si>
  <si>
    <t>ciberdem</t>
  </si>
  <si>
    <t>isabelramis1</t>
  </si>
  <si>
    <t>thejohnbernard</t>
  </si>
  <si>
    <t>grumpy_pumper</t>
  </si>
  <si>
    <t>tandemdiabetes</t>
  </si>
  <si>
    <t>hotmilkmedia</t>
  </si>
  <si>
    <t>diasend</t>
  </si>
  <si>
    <t>insulclock</t>
  </si>
  <si>
    <t>5dess</t>
  </si>
  <si>
    <t>dcarbohydrated</t>
  </si>
  <si>
    <t>spkingdiabetes</t>
  </si>
  <si>
    <t>saludhealthinfo</t>
  </si>
  <si>
    <t>admetsys</t>
  </si>
  <si>
    <t>diab_matters</t>
  </si>
  <si>
    <t>prof_k_barnard</t>
  </si>
  <si>
    <t>accuchek_us</t>
  </si>
  <si>
    <t>gavbew</t>
  </si>
  <si>
    <t>anitatatatoton4</t>
  </si>
  <si>
    <t>diabnext</t>
  </si>
  <si>
    <t>drhja</t>
  </si>
  <si>
    <t>dreameddiabetes</t>
  </si>
  <si>
    <t>recoverygal21</t>
  </si>
  <si>
    <t>maximilianhuebl</t>
  </si>
  <si>
    <t>chitraendocrine</t>
  </si>
  <si>
    <t>janespeight</t>
  </si>
  <si>
    <t>attdconf</t>
  </si>
  <si>
    <t>liebertpub</t>
  </si>
  <si>
    <t>springerime</t>
  </si>
  <si>
    <t>marcelogonzalez</t>
  </si>
  <si>
    <t>jhallrecruiter</t>
  </si>
  <si>
    <t>t1bionic</t>
  </si>
  <si>
    <t>renzas</t>
  </si>
  <si>
    <t>parthaskar</t>
  </si>
  <si>
    <t>tbattelino</t>
  </si>
  <si>
    <t>bsugrtrampoline</t>
  </si>
  <si>
    <t>jdrfresearch</t>
  </si>
  <si>
    <t>aaronjkowalski</t>
  </si>
  <si>
    <t>grattonilab</t>
  </si>
  <si>
    <t>aminfiberlin</t>
  </si>
  <si>
    <t>dr_kevinlee</t>
  </si>
  <si>
    <t>nerdabetic</t>
  </si>
  <si>
    <t>heykaleido</t>
  </si>
  <si>
    <t>att</t>
  </si>
  <si>
    <t>expas_easd</t>
  </si>
  <si>
    <t>1paulcoker</t>
  </si>
  <si>
    <t>mcriddell1</t>
  </si>
  <si>
    <t>drucymru</t>
  </si>
  <si>
    <t>max_eckstein</t>
  </si>
  <si>
    <t>bracken_rich</t>
  </si>
  <si>
    <t>sanveliance</t>
  </si>
  <si>
    <t>erikhuneker</t>
  </si>
  <si>
    <t>lsintegrates</t>
  </si>
  <si>
    <t>b3cnewswire</t>
  </si>
  <si>
    <t>medtronicca</t>
  </si>
  <si>
    <t>mdt_diabetes</t>
  </si>
  <si>
    <t>danamlewis</t>
  </si>
  <si>
    <t>jdrf</t>
  </si>
  <si>
    <t>karthik2k2</t>
  </si>
  <si>
    <t>lifeforachild</t>
  </si>
  <si>
    <t>bmj_latest</t>
  </si>
  <si>
    <t>medangelco</t>
  </si>
  <si>
    <t>diabetesqld</t>
  </si>
  <si>
    <t>girl0ninsulin</t>
  </si>
  <si>
    <t>linnbee</t>
  </si>
  <si>
    <t>Mentions</t>
  </si>
  <si>
    <t>Replies to</t>
  </si>
  <si>
    <t>RT @ispad_org: Save the Date for the ISPAD Symposium @ the #ATTD2019 on the topic of Diabetes Technology in Pediatrics: ISPAD Guidelines Up…</t>
  </si>
  <si>
    <t>RT @chris_magz: If anyone who injects insulin is going to be in Berlin for #ATTD2019 @ATTDconf and would like to go to an event around Inje…</t>
  </si>
  <si>
    <t>If anyone who injects insulin is going to be in Berlin for #ATTD2019 @ATTDconf and would like to go to an event around Injection technique, lipos, needles etc then email Peter on the document #GBDoc #diabetes #T1D #T2D #insulin #injections https://t.co/3uipRZpqS9</t>
  </si>
  <si>
    <t>Come talk with us at @ATTDconf in Berlin next week and see a demo of our Insulcheck Connect. An Insulin pen add on that collects pen data that improve treatment and enhance user engagement! #ATTD2019 https://t.co/zoNMR9vAcf</t>
  </si>
  <si>
    <t>RT @Defymed_: We will be in Berlin for #ATTD2019
With a 5 min e-poster session on friday 22: Preclinical validation of a cell encapsulation…</t>
  </si>
  <si>
    <t>RT @insulcheck: Come talk with us at @ATTDconf in Berlin next week and see a demo of our Insulcheck Connect. An Insulin pen add on that col…</t>
  </si>
  <si>
    <t>Le @ATTDconf à Berlin arrive la semaine prochaine! _xD83C__xDDE9__xD83C__xDDEA_ #ATTD2019
https://t.co/q8LAYxVBuX</t>
  </si>
  <si>
    <t>RT @SolarGames: Le @ATTDconf à Berlin arrive la semaine prochaine! _xD83C__xDDE9__xD83C__xDDEA_ #ATTD2019
https://t.co/q8LAYxVBuX</t>
  </si>
  <si>
    <t>Come talk with us at @ATTDconf in Berlin next week and see a demo of our Insulcheck Connect. An Insulin pen add on that collects pen data that improve treatment and enhance user engagement! #ATTD2019 https://t.co/80kLxTCpEo</t>
  </si>
  <si>
    <t>RT @DreaMedDiabetes: As a physician, you guide your patients to use calculators to make sure they get the right insulin dose, why shouldn't…</t>
  </si>
  <si>
    <t>RT @DreaMedDiabetes: Optimizing insulin therapy is easier to keep on target when you can see the unseen. Meet us at #ATTD2019 to learn more…</t>
  </si>
  <si>
    <t>RT @DreaMedDiabetes: As with most things in life, insulin management is easier when you can see all the moving pieces. Visit #34 to see the…</t>
  </si>
  <si>
    <t>RT @DreaMedDiabetes: Help your patients by providing real-time support for their insulin therapy no matter where they are. Meet us #34 at #…</t>
  </si>
  <si>
    <t>RT @DreaMedDiabetes: As a physician, you wouldn’t check a heartbeat without a stethoscope. Why should you optimize your patient's insulin w…</t>
  </si>
  <si>
    <t>RT @ATTDconf: 5 days until #ATTD2019! Participate in the leading international forum to present and discuss the latest innovations in the f…</t>
  </si>
  <si>
    <t>We’re off to Berlin for @ATTDconf! This conference is your opportunity to stay up to date and hear the latest advances in our field. Drop by booth 18 during the conference to learn about the t:slim X2™ insulin pump w/ Basal-IQ™ technology! https://t.co/yvpDLns1d8 #ATTD2019</t>
  </si>
  <si>
    <t>RT @MarceloGonzalez: Hola Santiago! Junto a mi #diabetes estamos de regreso en la ciudad... por un par de días nada más. _xD83E__xDD2A_ 
Siguiente parad…</t>
  </si>
  <si>
    <t>RT @RenzaS: Beginning the long, long trek to Berlin for #ATTD2019. Follow the hashtag for the latest. https://t.co/JeaFf0vWit</t>
  </si>
  <si>
    <t>RT @parthaskar: To the umpteenth request to “meet for a coffee at #ATTD2019” - am not there as it’s half term
And I need a break from the…</t>
  </si>
  <si>
    <t>RT @DreaMedDiabetes: Help your patients by providing real-time support for their #insulin therapy no matter where they are. Meet us at @ATT…</t>
  </si>
  <si>
    <t>Save the Date for the ISPAD Symposium @ the #ATTD2019 on the topic of Diabetes Technology in Pediatrics: ISPAD Guidelines Update and the Future! 
The Symposium will be held in the CityCube Berlin, Hall A1 on Saturday, 23 Feb, 10:30-11:30 a.m.
We look forward to seeing you there! https://t.co/OQ3HTbzKnl</t>
  </si>
  <si>
    <t>RT @dr_kevinlee: Following @RenzaS closely for the #attd2019 #medconference tweets, looking forward to hearing the latest D tech, apps, dev…</t>
  </si>
  <si>
    <t>RT @T1Bionic: Keep your eyes on research at the Advanced Technologies &amp;amp; Treatments for Diabetes conference that's about to start in Berlin.…</t>
  </si>
  <si>
    <t>Berlin Calling #ATTD2019. Looking forward to show some data about the Libre Flash GM system around physical exercise @bracken_rich @Max_Eckstein @DRUCymru @MCRiddell1 @1Paulcoker @OMMcCarthy @ExPAS_EASD @5Dess https://t.co/SBNKY4fHvP</t>
  </si>
  <si>
    <t>RT @othmar_moser: Berlin Calling #ATTD2019. Looking forward to show some data about the Libre Flash GM system around physical exercise @bra…</t>
  </si>
  <si>
    <t>RT @DreaMedDiabetes: Optimizing #insulin therapy is easier to keep on target when you can see the unseen. Meet us at #ATTD2019 to learn mor…</t>
  </si>
  <si>
    <t>Guten Morgen zum #Wochenausblick. Die Asia Apparel Expo empfängt Bekleidungseinkäufer _xD83D__xDC57_, auf dem #ATTD2019 im #CityCube werden neue Therapieformen für #Diabetis diskutiert _xD83E__xDD7C_ und für alle, die hoch hinaus wollen: die Pilot Expo lädt zum großen Recruiting. ✈️ #Gastgeber https://t.co/h6HjmFr2Vs</t>
  </si>
  <si>
    <t>RT @MesseBerlin: Guten Morgen zum #Wochenausblick. Die Asia Apparel Expo empfängt Bekleidungseinkäufer _xD83D__xDC57_, auf dem #ATTD2019 im #CityCube we…</t>
  </si>
  <si>
    <t>RT @socialdiabetes: Looking forward to meeting everyone at #ATTD2019 in #Berlin! Get in touch if you would like to connect! #diabetes #mhea…</t>
  </si>
  <si>
    <t>RT @ATTDconf: Only 3 days left until #ATTD2019! Would you like access to the speakers’ presentations? Do you want to ask the speakers quest…</t>
  </si>
  <si>
    <t>Our team is off to Berlin for @ATTDconf _xD83D__xDEEB_
Catch up with @ErikHuneker @marc_diabeloop @MarleneMonnot or @Sanveliance ☕ Le'ts talk about closing the loop in #diabetes management.
#ATTD2019</t>
  </si>
  <si>
    <t>RT @Diabeloop: Our team is off to Berlin for @ATTDconf _xD83D__xDEEB_
Catch up with @ErikHuneker @marc_diabeloop @MarleneMonnot or @Sanveliance ☕ Le'ts…</t>
  </si>
  <si>
    <t>Tudo pronto para o #attd2019. Embarcando para Berlin para trazer informações sobre os avanços em tratamentos e tecnologias para o Diabetes!! em GRU Airport -… https://t.co/3tzNqni7Du</t>
  </si>
  <si>
    <t>#ATTD2019 Ready to begin another adventure. A long trip from Mexico City. The best Diabetes Meeting!!!!! https://t.co/JTRVBwkU49</t>
  </si>
  <si>
    <t>RT @Insulclock: See you in Berlin at the @ATTDconf ?
Reservation meeting in hola@insulclock.com
#attd2019 #insulinpen https://t.co/gH0fug2E…</t>
  </si>
  <si>
    <t>Looking forward to meeting everyone at #ATTD2019 in #Berlin! Get in touch if you would like to connect! #diabetes #mhealth
https://t.co/KFh1G7Glmr</t>
  </si>
  <si>
    <t>RT @ATTDconf: The 12th International Conference on Advanced Technologies &amp;amp; Treatments for #Diabetes #ATTD2019 will take place in 2 days! En…</t>
  </si>
  <si>
    <t>We will be in Berlin for #ATTD2019
With a 5 min e-poster session on friday 22: Preclinical validation of a cell encapsulation device to treat rype 1 diabetes.
Hope to see you there!
https://t.co/I9EN1asWWC</t>
  </si>
  <si>
    <t>In three days we will be at #ATTD2019! Very exciting!
#innvoation #diabete #treatment #T1D #T2D #conference #science #MailPan #ExOlin https://t.co/zFIjHOQV7F</t>
  </si>
  <si>
    <t>See you tomorrow #ATTD2019
#innovation #diabetes #science #technology #nextgeneration #networking #MailPan #ExOlin #Berlin https://t.co/5DCcKXjdww</t>
  </si>
  <si>
    <t>20 febrero ➡️ 12th International Conference on Advanced Technologies &amp;amp; Treatments for Diabetes #ATTD2019 https://t.co/2ydXajeR7t https://t.co/qtCxyIpt8n</t>
  </si>
  <si>
    <t>RT @ciberdem: 20 febrero ➡️ 12th International Conference on Advanced Technologies &amp;amp; Treatments for Diabetes #ATTD2019 https://t.co/2ydXaje…</t>
  </si>
  <si>
    <t>This week #Dexcom are at the #ATTD2019 conference in Berlin. Looking forward to meeting with our Distributor Partners today, then kicking-off our show booth and unleashing Branding around the event tomorrow. Thursday will see us host a keynote industry symposium. #CGM https://t.co/6mQd8ThLHQ</t>
  </si>
  <si>
    <t>RT @thejohnbernard: This week #Dexcom are at the #ATTD2019 conference in Berlin. Looking forward to meeting with our Distributor Partners t…</t>
  </si>
  <si>
    <t>We’re off to Berlin for @ATTDconf ! This conference is your opportunity to stay up to date and hear the latest advances in our field. Drop by booth 18 during the conference to learn about the t:slim X2™ insulin pump w/ Basal-IQ™ technology! https://t.co/eHAIc9oO9J #ATTD2019</t>
  </si>
  <si>
    <t>RT @TandemDiabetes: We’re off to Berlin for @ATTDconf ! This conference is your opportunity to stay up to date and hear the latest advances…</t>
  </si>
  <si>
    <t>RSP Systems to Exhibit Its Cutting-Edge Non-Invasive Glucose Monitor, #GlucoBeam at #ATTD2019 https://t.co/AlALfcqGBs @B3Cnewswire @LSIntegrates @ATTDconf #diagnostics</t>
  </si>
  <si>
    <t>Glooko's Annual Diabetes Report for 2018 is here! Get your copy from our website and get insights generated from 14,838,813,956 data points. Or if attending @ATTDconf in Berlin this week – stop by our booth for the report. https://t.co/Yr9vYClO79 #glooko #diasend #DOC #ATTD2019 https://t.co/oMBIIF3xqI</t>
  </si>
  <si>
    <t>See you in Berlin at the @ATTDconf ?
Reservation meeting in hola@insulclock.com
#attd2019 #insulinpen https://t.co/gH0fug2EeY</t>
  </si>
  <si>
    <t>@aaronjkowalski See you att #ATTD2019?
https://t.co/7S4JWN7Avb https://t.co/nAyFVqUksK</t>
  </si>
  <si>
    <t>See you tomorrow at #attd2019
If you want to meet Insulclock, please contact us by e-mail hola@insulclock.com
https://t.co/7S4JWN7Avb
ATTD 2019 https://t.co/0tek8BMv6R</t>
  </si>
  <si>
    <t>Sugars were stable during tonight’s tough #jiujitsu training. Now, fuel time. #670G
Sad to be missing #ATTD2019 this year!! I’ll be following along from Melbourne, Australia _xD83C__xDDE6__xD83C__xDDFA__xD83D__xDE0A_
@MDT_Diabetes ⁦@MedtronicCA⁩ ⁦@ATTDconf⁩ https://t.co/LmnJqi6ApR</t>
  </si>
  <si>
    <t>RT @dcarbohydrated: Getting our poster ready for #ATTD2019 @ATTDconf btw big thanks @danamlewis for #photographyencouraged graphics to use…</t>
  </si>
  <si>
    <t>Getting our poster ready for #ATTD2019 @ATTDconf btw big thanks @danamlewis for #photographyencouraged graphics to use at conf slides&amp;amp;posters: https://t.co/yqljzWT9t4</t>
  </si>
  <si>
    <t>RT @5Dess: Sugars were stable during tonight’s tough #jiujitsu training. Now, fuel time. #670G
Sad to be missing #ATTD2019 this year!! I’l…</t>
  </si>
  <si>
    <t>Off to Berlin for #ATTD2019 - excited to see so many colleagues, collaborators and friends.</t>
  </si>
  <si>
    <t>Come see us at @ATTDconf #ATTD2019 in #Berlin this week as we present on the “Improving the Standard of Care through Inpatient Automated Glycemic Control” w/ counterbalancing treatment on Thursday, Feb 21st. #ArtificialPancreas https://t.co/Zb5hB8v12H</t>
  </si>
  <si>
    <t>https://t.co/yrhq8qqVhV Last-minute session planning for #ATTD2019_xD83E__xDD14_@Diab_Matters has your back with 8 session picks from Advisory Board member @Prof_K_Barnard #DiabetesTech #diabetes #InsulinPumps #T1D #T2D #Hyperglycemia #Hypoglycemia #Insulin https://t.co/jQUJ1OqWXn</t>
  </si>
  <si>
    <t>RT @LiebertPub: Are you a Diabetologist, Endocrinologist, or healthcare professional interested in #Diabetes? Join us in Berlin at #ATTD201…</t>
  </si>
  <si>
    <t>RT @Diab_Matters: https://t.co/yrhq8qqVhV Last-minute session planning for #ATTD2019_xD83E__xDD14_@Diab_Matters has your back with 8 session picks from…</t>
  </si>
  <si>
    <t>RT @RenzaS: #SpareARose at #ATTD2019. https://t.co/fK9w2fm5Vx</t>
  </si>
  <si>
    <t>RT @JDRFResearch: At #ATTD2019, many of the latest #T1D advances will be discussed, including research that @JDRF has funded to advance new…</t>
  </si>
  <si>
    <t>RT @LiebertPub: Diabetes Technology &amp;amp; Therapeutics - the Official Journal of the ATTD will be available at #ATTD2019. Don't miss your chanc…</t>
  </si>
  <si>
    <t>RT @ATTDconf: Are you excited already? We definitely are! #ATTD2019 is coming only in two days! Which sessions are you planning to attend?…</t>
  </si>
  <si>
    <t>Optimizing insulin therapy is easier to keep on target when you can see the unseen. Meet us at #ATTD2019 to learn more. https://t.co/7eey8yVV3x</t>
  </si>
  <si>
    <t>As a physician, you wouldn’t check a heartbeat without a stethoscope. Why should you optimize your patient's insulin without Advisor Pro? Learn more at #ATTD2019! https://t.co/58MnYwMo4T</t>
  </si>
  <si>
    <t>Help your patients by providing real-time support for their insulin therapy no matter where they are. Meet us #34 at #ATTD2019 to learn how! https://t.co/LK0biHGROE</t>
  </si>
  <si>
    <t>As a physician, you guide your patients to use calculators to make sure they get the right insulin dose, why shouldn't you take your own advice and use Advisor Pro. Meet us #34 at #ATTD2019 to learn how! https://t.co/6HOY0aKqzy</t>
  </si>
  <si>
    <t>As with most things in life, insulin management is easier when you can see all the moving pieces. Visit #34 to see the big picture. #ATTD2019 https://t.co/gpKdmokkLL</t>
  </si>
  <si>
    <t>Optimizing #insulin therapy is easier to keep on target when you can see the unseen. Meet us at #ATTD2019 to learn more! #diabetes https://t.co/5ekrXfRw5z</t>
  </si>
  <si>
    <t>As a physician, you guide your patients to use calculators to make sure they get the right #insulin dose, why shouldn't you take your own advice and use Advisor Pro?
Now available in US clinics! Meet us at #34 to learn more. #ATTD2019
#diabetes #insulinmanagement @ATTDconf https://t.co/tkjzTFTjiY</t>
  </si>
  <si>
    <t>Will you be attending #ATTD2019 next week? We’d love to see you! #diabetes #insulinmanagement https://t.co/50rYMGcxSH</t>
  </si>
  <si>
    <t>Help your patients by providing real-time support for their #insulin therapy no matter where they are. Meet us at @ATTDconf to learn how! #diabetes #ATTD2019 https://t.co/sX6v6NhEu2</t>
  </si>
  <si>
    <t>It's hard to choose from so many great topics, but we're definitely looking forward to our own Dr. Revital Nimri's participation in the "Patient Decision Support: Concept and Tools" parallel session on Friday! #ATTD2019 https://t.co/utXK1YwmvW</t>
  </si>
  <si>
    <t>We're getting excited for @ATTDconf this week! Can't wait to show you how Advisor can help unravel the intricacies of #insulin management! #diabetes #ATTD2019 https://t.co/QERECuhLNF</t>
  </si>
  <si>
    <t>Preparing for #ATTD2019. Berlin, here I come.</t>
  </si>
  <si>
    <t>@karthik2k2 Looking forward to live tweeting from #ATTD2019</t>
  </si>
  <si>
    <t>Looking forward to my first conference of the year and my first ever attendance at #attd2019 - starting the long journey from Melbourne to Berlin this afternoon - let me know if you’ll be there too https://t.co/0gLZmwgnz3</t>
  </si>
  <si>
    <t>RT @janespeight: Looking forward to my first conference of the year and my first ever attendance at #attd2019 - starting the long journey f…</t>
  </si>
  <si>
    <t>Diabetes Technology &amp;amp; Therapeutics - the Official Journal of the ATTD will be available at #ATTD2019. Don't miss your chance to pick up your copy: https://t.co/Zj3HLEPwQk #Diabetes #Endocrinology @ATTDconf https://t.co/z4YDD0aqIF</t>
  </si>
  <si>
    <t>Are you a Diabetologist, Endocrinologist, or healthcare professional interested in #Diabetes? Join us in Berlin at #ATTD2019 to pick up your copy of Diabetes Technology &amp;amp; Therapeutics - the Official Journal of the ATTD: https://t.co/Zj3HLEPwQk
@ATTDconf https://t.co/QbPkssTIE5</t>
  </si>
  <si>
    <t>Diabetes Technology &amp;amp; Therapeutics - the Official Journal of the ATTD will be available at #ATTD2019. Don't miss your chance to pick up your copy:  https://t.co/Zj3HLEPwQk
#Diabetes #Endocrinology @ATTDconf https://t.co/rEZPlqmjUG</t>
  </si>
  <si>
    <t>Hola Santiago! Junto a mi #diabetes estamos de regreso en la ciudad... por un par de días nada más. _xD83E__xDD2A_ 
Siguiente parada: congreso de @ATTDconf #ATTD2019, en #Berlín.</t>
  </si>
  <si>
    <t>Hallo Berlín! Junto a #MiDiabetes ya estamos en la ciudad para asistir al #ATTD2019 https://t.co/kQA0rHwcs5</t>
  </si>
  <si>
    <t>Keep your eyes on research at the Advanced Technologies &amp;amp; Treatments for Diabetes conference that's about to start in Berlin. #WeAreNotWaiting #t1d #DOC #OpenAPS @ATTDconf #ATTD2019 Especially this group https://t.co/E5hiO6dwWX https://t.co/ECTesHs5ua</t>
  </si>
  <si>
    <t>@parthaskar @bmj_latest @lifeforachild Wow TY - ty from Spare a Rose! Last I checked, we still were about $9000 under what was raise in 2018, which was $35,000, so if anyone wants to pitch in based on what Partha just did, PLS do. https://t.co/8kHNplvZzz I hope esp w/ #attd2019 on now, we won’t let ‘18 be the record!</t>
  </si>
  <si>
    <t>RT @kellyclose: @parthaskar @bmj_latest @lifeforachild Wow TY - ty from Spare a Rose! Last I checked, we still were about $9000 under what…</t>
  </si>
  <si>
    <t>To the umpteenth request to “meet for a coffee at #ATTD2019” - am not there as it’s half term
And I need a break from the latest claim from #Technology claiming to be the best thing ever in #T1D 
Look at any data set. 
Tech alone?Doesn’t improve A1C at a population level #gbdoc</t>
  </si>
  <si>
    <t>RT @RenzaS: Roomful of diabetes bloggers/advocates and #LanguageMatters repeatedly raised as an important issue when engaging with people w…</t>
  </si>
  <si>
    <t>At #ATTD2019, many of the latest #T1D advances will be discussed, including research that @JDRF has funded to advance new breakthroughs and therapies. Click below to learn more about the JDRF research being presented. #JDRFResearch #JDRFImpact https://t.co/8icPd86BMr</t>
  </si>
  <si>
    <t>Download the ATTD App Today!
Once you have registered for #ATTD2019, it will help you navigate through the Conference with ease!
Learn more: https://t.co/pspO3D6LMn
#DiabetesTech https://t.co/v57W8f3zkd</t>
  </si>
  <si>
    <t>The #ATTD2019 is coming next week! _xD83D__xDE0A_ https://t.co/2omi7nU7h9</t>
  </si>
  <si>
    <t>Only 6 days are left! #ATTD2019 has been accredited with 11 CME credits. The CME/CPD certificate will be available after completing the online evaluation, which can be accessed on the last day of the Conference. 
Learn more: https://t.co/WtoK0njbRf https://t.co/kyyj1B4j7L</t>
  </si>
  <si>
    <t>Open Access Development and Standardization of an Improved #Type1Diabetes Genetic Risk Score for Use in Newborn Screening and Incident Diagnosis
Read more: https://t.co/ogu6UO35MA
#t1d #diabetes #ATTD2019 https://t.co/6Ra3Xk061F</t>
  </si>
  <si>
    <t>5 days until #ATTD2019! Participate in the leading international forum to present and discuss the latest innovations in the field of #Diabetes Treatment! #DiabetesTech
See the full scientific programme: https://t.co/VOJgCknwrX https://t.co/VIQRzcTTKO</t>
  </si>
  <si>
    <t>Pack your bags because there are only 4 days until #ATTD2019 in #Berlin! The German capital combines glamor and grit and mesmerizes explorers with its vibrant culture, cutting-edge architecture, delicious food and tangible history. 
Discover Berlin: https://t.co/TBkm9IEkQS https://t.co/7WWGst2YHR</t>
  </si>
  <si>
    <t>Only 3 days left until #ATTD2019! Would you like access to the speakers’ presentations? Do you want to ask the speakers questions or vote during the sessions?
Check out the ATTD App features and download it now _xD83D__xDC49_ https://t.co/InQybrzqin https://t.co/dm616Fj3pi</t>
  </si>
  <si>
    <t>Are you excited already? We definitely are! #ATTD2019 is coming only in two days! Which sessions are you planning to attend? 
_xD83D__xDC49_https://t.co/BbglZfrHI5 https://t.co/lUr3PGUdNy</t>
  </si>
  <si>
    <t>The 12th International Conference on Advanced Technologies &amp;amp; Treatments for #Diabetes #ATTD2019 will take place in 2 days! Engage with the latest research and connect with a focused international audience. 
You can still register onsite: https://t.co/UEv7x6eDtT https://t.co/DueLyColAM</t>
  </si>
  <si>
    <t>RT @aaronjkowalski: Great to be in Berlin for #ATTD2019. Looking forward to talking about Time in Range tomorrow with experts from around t…</t>
  </si>
  <si>
    <t>RT @aaronjkowalski: #ATTD2019 with old friends. @grumpy_pumper is so happy to see me! Two incredible #T1DChampions! @RenzaS https://t.co/lY…</t>
  </si>
  <si>
    <t>Plan your schedule for #ATTD2019 by using the Interactive Scientific Programme https://t.co/nO6x8JJaot  #DiabetesTech https://t.co/GzVW6c2ZIo</t>
  </si>
  <si>
    <t>Already in #Berlin and looking for a great dining experience tonight? Check out Berlin's top 50 eateries for 2018 - the greatest food bucket list in this city: https://t.co/AZBThv6ZNX
#ATTD2019 https://t.co/vhmnaMes8n</t>
  </si>
  <si>
    <t>At #ATTD2019 you will have the opportunity to talk about your research, experience presentations from companies you collaborate with and get the latest updates to implement in your practice!
See you tomorrow in #Berlin!
https://t.co/BurDWudrUX https://t.co/vhV6h9xQei</t>
  </si>
  <si>
    <t>RT @ATTDconf: At #ATTD2019 you will have the opportunity to talk about your research, experience presentations from companies you collabora…</t>
  </si>
  <si>
    <t>Join us at the 12th International Conference on Advanced Technologies &amp;amp; Treatments for Diabetes in Berlin, Germany to learn about our research on treating diabetes with a 3D printed encapsulation platform. #ATTD2019 #diabetes @ATTDconf https://t.co/m7NCRmqDji</t>
  </si>
  <si>
    <t>Indeed the best account to keep up to date on #attd2019! https://t.co/6Z4bFycX7f</t>
  </si>
  <si>
    <t>Always a fan of @MedAngelCO &amp;amp; @AminfiBerlin: ‘(MedAngel) is not trying to find out about the diabetes community; we were BORN from the diabetes community.’ #ATTD2019</t>
  </si>
  <si>
    <t>RT @RenzaS: Always a fan of @MedAngelCO &amp;amp; @AminfiBerlin: ‘(MedAngel) is not trying to find out about the diabetes community; we were BORN f…</t>
  </si>
  <si>
    <t>Beginning the long, long trek to Berlin for #ATTD2019. Follow the hashtag for the latest. https://t.co/JeaFf0vWit</t>
  </si>
  <si>
    <t>#SpareARose at #ATTD2019. https://t.co/fK9w2fm5Vx</t>
  </si>
  <si>
    <t>Meetings at #ATTD2019 kicking off a few days before the conference officially starts. Spending the afternoon at a #DOCLab advisory meeting. #NothingAboutUsWithoutUs https://t.co/ViuA7x8nLP</t>
  </si>
  <si>
    <t>Roomful of diabetes bloggers/advocates and #LanguageMatters repeatedly raised as an important issue when engaging with people with diabetes. #DOCLab @ #ATTD2019</t>
  </si>
  <si>
    <t>#ATTD2019 with old friends. @grumpy_pumper is so happy to see me! Two incredible #T1DChampions! @RenzaS https://t.co/lYUqwCCLWo</t>
  </si>
  <si>
    <t>Following @RenzaS closely for the #attd2019 #medconference tweets, looking forward to hearing the latest D tech, apps, devices https://t.co/oVLrJXpgLS</t>
  </si>
  <si>
    <t>Will be talking #diabetes tech at Live your life EXPO - Brisbane next month, keen to see if anything #ATTD2019 updates for downunder https://t.co/Z9IDDIjr5a via @diabetesqld</t>
  </si>
  <si>
    <t>@LinnBee @HeyKaleido @grumpy_pumper @girl0ninsulin @aaronjkowalski @othmar_moser @Drhja Yes _xD83D__xDE06__xD83D__xDE0F_ I’m flying to Berlin tomorrow morning for #ATTD2019 . I need to be up at 3:30 to catch my flight. You can expect a lot of tweets  but I’m a lot more active on Instagram stories _xD83D__xDE02__xD83D__xDE02_ I will be tweeting live too _xD83D__xDE0F_</t>
  </si>
  <si>
    <t>Great to be in Berlin for #ATTD2019. Looking forward to talking about Time in Range tomorrow with experts from around the world. Of course, did some jet lag-busting #runningwithT1D on a picture perfect winter day here. https://t.co/SCylEp4eXJ</t>
  </si>
  <si>
    <t>One day until #ATTD2019! Who's attending? We're looking forward to all the updates from the wonderful and powerful #diabetes community ✨ https://t.co/bXQiWp0yWG</t>
  </si>
  <si>
    <t>Do any of our UK or NL friends attending #ATTD2019 fancy a catch up? Let us know, we'd love to say hi _xD83D__xDC4B__xD83C__xDFFC_ #HelloKaleido https://t.co/lFgHTBURbS</t>
  </si>
  <si>
    <t>https://www.blog.solargamescorp.com/blog/la-12eme-%C3%A9dition-du-attd-%C3%A0-berlin</t>
  </si>
  <si>
    <t>https://lnkd.in/dqnmT_V</t>
  </si>
  <si>
    <t>https://www.instagram.com/p/BuChGE6FmBSGTe_wfABRqzLe827Ze9mUi92TEc0/?utm_source=ig_twitter_share&amp;igshid=1pby1n2ow97f5</t>
  </si>
  <si>
    <t>https://twitter.com/attdconf/status/1097542567816765442</t>
  </si>
  <si>
    <t>https://attd.kenes.com/2019#.XGqOZOhKjb1</t>
  </si>
  <si>
    <t>https://defymed.com/defymed-at-attd2019-in-berlin-germany/</t>
  </si>
  <si>
    <t>https://twitter.com/ATTDconf/status/1097180148695252992</t>
  </si>
  <si>
    <t>https://twitter.com/ATTDconf/status/1097485203906404354</t>
  </si>
  <si>
    <t>https://www.ciberdem.org/agenda/12th-international-conference-on-advanced-technologies-treatments-for-diabetes-attd-2019</t>
  </si>
  <si>
    <t>https://www.b3cnewswire.com/201902191887/rsp-systems-to-exhibit-its-cutting-edge-non-invasive-glucose-monitor-glucobeam-at-attd-2019.html</t>
  </si>
  <si>
    <t>https://www.glooko.com/resource/2018-annual-diabetes-report-1/</t>
  </si>
  <si>
    <t>https://www.insulclock.com/en/</t>
  </si>
  <si>
    <t>https://www.insulclock.com/en/ https://attd.kenes.com/2019#.XGvdVf13bB6.twitter</t>
  </si>
  <si>
    <t>https://diyps.org/2018/06/08/getting-ready-for-2018ada-danamlewis-preparing-to-encourage-photography/</t>
  </si>
  <si>
    <t>https://diabetes.medicinematters.com/attd-2019/16464998</t>
  </si>
  <si>
    <t>https://twitter.com/ATTDconf/status/1096455400201830400</t>
  </si>
  <si>
    <t>https://home.liebertpub.com/publications/diabetes-technology-and-therapeutics/11</t>
  </si>
  <si>
    <t>https://open-diabetes.eu/ https://twitter.com/T1Bionic/status/1097334984757530624</t>
  </si>
  <si>
    <t>https://lfacinternational.org/sparearose/</t>
  </si>
  <si>
    <t>https://www.jdrf.org/blog/2019/02/19/attd-conference-brings-together-top-minds-in-diabetes-research/?utm_source=hootsuite</t>
  </si>
  <si>
    <t>https://bit.ly/2E3cbYj?utm_source=hootsuite&amp;utm_medium=twitter&amp;utm_term=organic&amp;utm_content=&amp;utm_campaign=</t>
  </si>
  <si>
    <t>https://twitter.com/SolarGames/status/1095563274144354304</t>
  </si>
  <si>
    <t>https://bit.ly/2BovcCC?utm_source=hootsuite&amp;utm_medium=twitter&amp;utm_term=organic&amp;utm_content=&amp;utm_campaign=</t>
  </si>
  <si>
    <t>http://ht.ly/rDGp30jwFXy?fbclid=IwAR0TNblZ7WR-MFsPZLYdaAMMHF097HG2BVjheSSu7eqffnxB0n7T5AG2JNA</t>
  </si>
  <si>
    <t>https://bit.ly/2SwK3Vr?utm_source=hootsuite&amp;utm_medium=twitter&amp;utm_term=organic&amp;utm_content=&amp;utm_campaign=</t>
  </si>
  <si>
    <t>https://attd.kenes.com/2019/congress-information/berlin-on-a-budget#.XFwVCFwzaUk</t>
  </si>
  <si>
    <t>https://bit.ly/2RLAsFU?utm_source=hootsuite&amp;utm_medium=twitter&amp;utm_term=organic&amp;utm_content=&amp;utm_campaign=</t>
  </si>
  <si>
    <t>https://attd.kenes.com/2019/scientific-information/preliminary-program#.XGqwJ1wzaUk</t>
  </si>
  <si>
    <t>https://bit.ly/2DZ6xWZ?utm_source=hootsuite&amp;utm_medium=twitter&amp;utm_term=organic&amp;utm_content=&amp;utm_campaign=</t>
  </si>
  <si>
    <t>https://bit.ly/2S5b3qP?utm_source=hootsuite&amp;utm_medium=twitter&amp;utm_term=organic&amp;utm_content=&amp;utm_campaign=</t>
  </si>
  <si>
    <t>https://bit.ly/2UUd1Mu?utm_source=hootsuite&amp;utm_medium=twitter&amp;utm_term=organic&amp;utm_content=&amp;utm_campaign=</t>
  </si>
  <si>
    <t>https://bit.ly/2Djko9b?utm_source=hootsuite&amp;utm_medium=twitter&amp;utm_term=organic&amp;utm_content=&amp;utm_campaign=</t>
  </si>
  <si>
    <t>https://twitter.com/dr_kevinlee/status/1097017239482490885</t>
  </si>
  <si>
    <t>https://twitter.com/RenzaS/status/1097016108089933831</t>
  </si>
  <si>
    <t>http://diabetesqld.org/get-involved/what's-on/2019/mar/live-your-life-brisbane.aspx</t>
  </si>
  <si>
    <t>solargamescorp.com</t>
  </si>
  <si>
    <t>lnkd.in</t>
  </si>
  <si>
    <t>instagram.com</t>
  </si>
  <si>
    <t>twitter.com</t>
  </si>
  <si>
    <t>kenes.com</t>
  </si>
  <si>
    <t>defymed.com</t>
  </si>
  <si>
    <t>ciberdem.org</t>
  </si>
  <si>
    <t>b3cnewswire.com</t>
  </si>
  <si>
    <t>glooko.com</t>
  </si>
  <si>
    <t>insulclock.com</t>
  </si>
  <si>
    <t>insulclock.com kenes.com</t>
  </si>
  <si>
    <t>diyps.org</t>
  </si>
  <si>
    <t>medicinematters.com</t>
  </si>
  <si>
    <t>liebertpub.com</t>
  </si>
  <si>
    <t>open-diabetes.eu twitter.com</t>
  </si>
  <si>
    <t>lfacinternational.org</t>
  </si>
  <si>
    <t>jdrf.org</t>
  </si>
  <si>
    <t>bit.ly</t>
  </si>
  <si>
    <t>ht.ly</t>
  </si>
  <si>
    <t>diabetesqld.org</t>
  </si>
  <si>
    <t>attd2019</t>
  </si>
  <si>
    <t>attd2019 gbdoc diabetes t1d t2d insulin injections</t>
  </si>
  <si>
    <t>diabetes</t>
  </si>
  <si>
    <t>insulin</t>
  </si>
  <si>
    <t>attd2019 medconference</t>
  </si>
  <si>
    <t>insulin attd2019</t>
  </si>
  <si>
    <t>wochenausblick attd2019 citycube diabetis gastgeber</t>
  </si>
  <si>
    <t>wochenausblick attd2019 citycube</t>
  </si>
  <si>
    <t>attd2019 berlin diabetes</t>
  </si>
  <si>
    <t>diabetes attd2019</t>
  </si>
  <si>
    <t>attd2019 insulinpen</t>
  </si>
  <si>
    <t>attd2019 berlin diabetes mhealth</t>
  </si>
  <si>
    <t>attd2019 innvoation diabete treatment t1d t2d conference science mailpan exolin</t>
  </si>
  <si>
    <t>attd2019 innovation diabetes science technology nextgeneration networking mailpan exolin berlin</t>
  </si>
  <si>
    <t>dexcom attd2019 cgm</t>
  </si>
  <si>
    <t>dexcom attd2019</t>
  </si>
  <si>
    <t>glucobeam attd2019 diagnostics</t>
  </si>
  <si>
    <t>glooko diasend doc attd2019</t>
  </si>
  <si>
    <t>jiujitsu 670g attd2019</t>
  </si>
  <si>
    <t>attd2019 photographyencouraged</t>
  </si>
  <si>
    <t>attd2019 berlin artificialpancreas</t>
  </si>
  <si>
    <t>attd2019 diabetestech diabetes insulinpumps t1d t2d hyperglycemia hypoglycemia insulin</t>
  </si>
  <si>
    <t>sparearose attd2019</t>
  </si>
  <si>
    <t>attd2019 t1d</t>
  </si>
  <si>
    <t>insulin attd2019 diabetes</t>
  </si>
  <si>
    <t>insulin attd2019 diabetes insulinmanagement</t>
  </si>
  <si>
    <t>attd2019 diabetes insulinmanagement</t>
  </si>
  <si>
    <t>insulin diabetes attd2019</t>
  </si>
  <si>
    <t>attd2019 diabetes endocrinology</t>
  </si>
  <si>
    <t>diabetes attd2019 berlín</t>
  </si>
  <si>
    <t>midiabetes attd2019</t>
  </si>
  <si>
    <t>wearenotwaiting t1d doc openaps attd2019</t>
  </si>
  <si>
    <t>attd2019 technology t1d gbdoc</t>
  </si>
  <si>
    <t>languagematters</t>
  </si>
  <si>
    <t>attd2019 t1d jdrfresearch jdrfimpact</t>
  </si>
  <si>
    <t>attd2019 diabetestech</t>
  </si>
  <si>
    <t>type1diabetes t1d diabetes attd2019</t>
  </si>
  <si>
    <t>attd2019 diabetes diabetestech</t>
  </si>
  <si>
    <t>attd2019 berlin</t>
  </si>
  <si>
    <t>attd2019 t1dchampions</t>
  </si>
  <si>
    <t>berlin attd2019</t>
  </si>
  <si>
    <t>attd2019 diabetes</t>
  </si>
  <si>
    <t>attd2019 doclab nothingaboutuswithoutus</t>
  </si>
  <si>
    <t>languagematters doclab attd2019</t>
  </si>
  <si>
    <t>attd2019 runningwitht1d</t>
  </si>
  <si>
    <t>attd2019 hellokaleido</t>
  </si>
  <si>
    <t>https://pbs.twimg.com/media/DzItRV5XgAEyaLa.jpg</t>
  </si>
  <si>
    <t>https://pbs.twimg.com/media/DzNcPNRX4AE-CBR.jpg</t>
  </si>
  <si>
    <t>https://pbs.twimg.com/media/DzNcJL5W0AAUtbA.jpg</t>
  </si>
  <si>
    <t>https://pbs.twimg.com/media/DzliVH4UYAEIX94.jpg</t>
  </si>
  <si>
    <t>https://pbs.twimg.com/media/Dyt_PIeX0AAhLcX.jpg</t>
  </si>
  <si>
    <t>https://pbs.twimg.com/media/Dzq8eWlXQAAIpb0.jpg</t>
  </si>
  <si>
    <t>https://pbs.twimg.com/media/DzrSl2sX4AApLlX.jpg</t>
  </si>
  <si>
    <t>https://pbs.twimg.com/media/DzrzTSRXcAAQliq.jpg</t>
  </si>
  <si>
    <t>https://pbs.twimg.com/media/DzwLmDaX0AAgUhu.png</t>
  </si>
  <si>
    <t>https://pbs.twimg.com/media/DzwaEh1WkAA0hri.jpg</t>
  </si>
  <si>
    <t>https://pbs.twimg.com/media/DztV2tsX4AAtLL6.jpg</t>
  </si>
  <si>
    <t>https://pbs.twimg.com/media/DzwxpHBXQAAro4v.jpg</t>
  </si>
  <si>
    <t>https://pbs.twimg.com/media/Dzw3qJDUwAAest7.jpg</t>
  </si>
  <si>
    <t>https://pbs.twimg.com/media/DzxXckyX0AEthEn.jpg</t>
  </si>
  <si>
    <t>https://pbs.twimg.com/media/DzxPHRSXQAEWBS8.jpg</t>
  </si>
  <si>
    <t>https://pbs.twimg.com/media/DzxCAZ7XcAIEZM7.jpg</t>
  </si>
  <si>
    <t>https://pbs.twimg.com/media/DzEyPzQX4AEnKnZ.jpg</t>
  </si>
  <si>
    <t>https://pbs.twimg.com/media/DzEqQhMWoAEVKfs.jpg</t>
  </si>
  <si>
    <t>https://pbs.twimg.com/media/DzEsgvQWoAMlAtI.jpg</t>
  </si>
  <si>
    <t>https://pbs.twimg.com/media/DzEr1hBWoAE2j8X.jpg</t>
  </si>
  <si>
    <t>https://pbs.twimg.com/media/DzEuWh9XgAAT0fi.jpg</t>
  </si>
  <si>
    <t>https://pbs.twimg.com/media/DzDtg0GWsAADcRU.jpg</t>
  </si>
  <si>
    <t>https://pbs.twimg.com/media/DzYuQ6XWwAEiz2T.jpg</t>
  </si>
  <si>
    <t>https://pbs.twimg.com/media/DzdUVJbW0AErnCb.jpg</t>
  </si>
  <si>
    <t>https://pbs.twimg.com/media/DzoOLAGWwAAFlYU.jpg</t>
  </si>
  <si>
    <t>https://pbs.twimg.com/media/DztUnlzWsAQO58r.jpg</t>
  </si>
  <si>
    <t>https://pbs.twimg.com/media/DzsW17VWkAAGFGu.jpg</t>
  </si>
  <si>
    <t>https://pbs.twimg.com/media/Dzwb25RWsAAxnU0.jpg</t>
  </si>
  <si>
    <t>https://pbs.twimg.com/media/DzxFBy2WwAUu3cX.jpg</t>
  </si>
  <si>
    <t>https://pbs.twimg.com/media/DzyXOPbWsAUOR8I.jpg</t>
  </si>
  <si>
    <t>https://pbs.twimg.com/media/DzI9_xzWkAE5k3r.jpg</t>
  </si>
  <si>
    <t>https://pbs.twimg.com/media/DzW2DWZWwAA1Ll7.jpg</t>
  </si>
  <si>
    <t>https://pbs.twimg.com/media/Dzb_LvwWkAAQVHb.jpg</t>
  </si>
  <si>
    <t>https://pbs.twimg.com/media/DzdkYBXWsAEWd2V.jpg</t>
  </si>
  <si>
    <t>https://pbs.twimg.com/media/DzhpRXpX0AA29GS.jpg</t>
  </si>
  <si>
    <t>https://pbs.twimg.com/media/Dzn3h8NWoAEDCT-.jpg</t>
  </si>
  <si>
    <t>https://pbs.twimg.com/tweet_video_thumb/DzsMY_7WsAEZxjz.jpg</t>
  </si>
  <si>
    <t>https://pbs.twimg.com/media/DztBJf4WkAAvZgh.jpg</t>
  </si>
  <si>
    <t>https://pbs.twimg.com/media/DzxHs9oWsAErjd9.jpg</t>
  </si>
  <si>
    <t>https://pbs.twimg.com/media/DzxWEvlWoAAUTRd.jpg</t>
  </si>
  <si>
    <t>https://pbs.twimg.com/media/DzyKvTDXQAE3YV7.jpg</t>
  </si>
  <si>
    <t>https://pbs.twimg.com/media/DzyuyESWwAEPmGI.jpg</t>
  </si>
  <si>
    <t>https://pbs.twimg.com/media/Dzx53MkVYAEPP-w.jpg</t>
  </si>
  <si>
    <t>https://pbs.twimg.com/media/Dzt2_TZUwAAzYCl.jpg</t>
  </si>
  <si>
    <t>https://pbs.twimg.com/media/Dzs-y76WsAADWwR.jpg</t>
  </si>
  <si>
    <t>https://pbs.twimg.com/media/Dzy5QwkX4AEtHW5.jpg</t>
  </si>
  <si>
    <t>http://abs.twimg.com/sticky/default_profile_images/default_profile_normal.png</t>
  </si>
  <si>
    <t>http://pbs.twimg.com/profile_images/1093663360669937669/WG81_3Y2_normal.jpg</t>
  </si>
  <si>
    <t>http://pbs.twimg.com/profile_images/981791453159608320/cPg6P8W-_normal.jpg</t>
  </si>
  <si>
    <t>http://pbs.twimg.com/profile_images/1018442618538164224/g1L1JpGd_normal.jpg</t>
  </si>
  <si>
    <t>http://pbs.twimg.com/profile_images/882964010714443776/dlB6nmoo_normal.jpg</t>
  </si>
  <si>
    <t>http://pbs.twimg.com/profile_images/777430844738826240/uh2C1fEO_normal.jpg</t>
  </si>
  <si>
    <t>http://pbs.twimg.com/profile_images/1055378605587472384/FAfVg3cv_normal.jpg</t>
  </si>
  <si>
    <t>http://pbs.twimg.com/profile_images/1137240270/41676_1058911699_2533_n_normal.jpg</t>
  </si>
  <si>
    <t>http://pbs.twimg.com/profile_images/1095821256761462784/iIY0X3Jb_normal.jpg</t>
  </si>
  <si>
    <t>http://pbs.twimg.com/profile_images/1050341090975309824/GvdUbRk7_normal.jpg</t>
  </si>
  <si>
    <t>http://pbs.twimg.com/profile_images/1059878646633062401/mNILSxa9_normal.jpg</t>
  </si>
  <si>
    <t>http://pbs.twimg.com/profile_images/1080029599592038401/gYzRQxGu_normal.jpg</t>
  </si>
  <si>
    <t>http://pbs.twimg.com/profile_images/936514537800458240/e9U6vz6T_normal.jpg</t>
  </si>
  <si>
    <t>http://pbs.twimg.com/profile_images/1096114353412149250/z9ttGbo1_normal.jpg</t>
  </si>
  <si>
    <t>http://pbs.twimg.com/profile_images/781418952467570688/0h-pDN5T_normal.jpg</t>
  </si>
  <si>
    <t>http://pbs.twimg.com/profile_images/937096424910671873/JdXlScX__normal.jpg</t>
  </si>
  <si>
    <t>http://pbs.twimg.com/profile_images/1082437958739918848/eWuqhpSg_normal.jpg</t>
  </si>
  <si>
    <t>http://pbs.twimg.com/profile_images/1090654291088560134/PXz3sabT_normal.jpg</t>
  </si>
  <si>
    <t>http://pbs.twimg.com/profile_images/747254159443824641/cYyt30-4_normal.jpg</t>
  </si>
  <si>
    <t>http://pbs.twimg.com/profile_images/796309473568571392/LBmSxj30_normal.jpg</t>
  </si>
  <si>
    <t>http://pbs.twimg.com/profile_images/563197526925275136/NSF0BbN8_normal.jpeg</t>
  </si>
  <si>
    <t>http://pbs.twimg.com/profile_images/548012812476239872/vKceixg5_normal.jpeg</t>
  </si>
  <si>
    <t>http://pbs.twimg.com/profile_images/1059517936342327296/PL6qVC68_normal.jpg</t>
  </si>
  <si>
    <t>http://pbs.twimg.com/profile_images/937353780068257792/x9iB2eGY_normal.jpg</t>
  </si>
  <si>
    <t>http://pbs.twimg.com/profile_images/1026738483963088896/hvUxfcie_normal.jpg</t>
  </si>
  <si>
    <t>http://pbs.twimg.com/profile_images/691639057915449345/susX7VGk_normal.jpg</t>
  </si>
  <si>
    <t>http://pbs.twimg.com/profile_images/727239253529350144/Syga1r2Z_normal.jpg</t>
  </si>
  <si>
    <t>http://pbs.twimg.com/profile_images/1010063917240942592/BDESU8UZ_normal.jpg</t>
  </si>
  <si>
    <t>http://pbs.twimg.com/profile_images/880729647457206273/51peWihT_normal.jpg</t>
  </si>
  <si>
    <t>http://pbs.twimg.com/profile_images/564043726109302786/v7FS8VOc_normal.jpeg</t>
  </si>
  <si>
    <t>http://pbs.twimg.com/profile_images/836180416721747968/hDoDJ2Zg_normal.jpg</t>
  </si>
  <si>
    <t>http://pbs.twimg.com/profile_images/2535233521/IMG00002-20120823-1609_normal.jpg</t>
  </si>
  <si>
    <t>http://pbs.twimg.com/profile_images/1069210517913391104/tG_mqEX5_normal.jpg</t>
  </si>
  <si>
    <t>http://pbs.twimg.com/profile_images/90810244/Martin_Haeberli_normal.jpg</t>
  </si>
  <si>
    <t>http://pbs.twimg.com/profile_images/1046868358732427264/Lfc2aA4r_normal.jpg</t>
  </si>
  <si>
    <t>http://pbs.twimg.com/profile_images/999546843397636096/OzTF149X_normal.jpg</t>
  </si>
  <si>
    <t>http://pbs.twimg.com/profile_images/966039518993354754/ypWsITWy_normal.jpg</t>
  </si>
  <si>
    <t>http://pbs.twimg.com/profile_images/534519525/DSC07344_normal.JPG</t>
  </si>
  <si>
    <t>http://pbs.twimg.com/profile_images/1058239464974106631/nYGAE3BC_normal.jpg</t>
  </si>
  <si>
    <t>http://pbs.twimg.com/profile_images/1075987006273044480/yjRdqPhP_normal.jpg</t>
  </si>
  <si>
    <t>http://pbs.twimg.com/profile_images/1082253194229616640/HxPtu4i2_normal.jpg</t>
  </si>
  <si>
    <t>http://pbs.twimg.com/profile_images/826941480723943424/l8TRfyMZ_normal.jpg</t>
  </si>
  <si>
    <t>http://pbs.twimg.com/profile_images/758532942733844480/lsC4cTgw_normal.jpg</t>
  </si>
  <si>
    <t>http://pbs.twimg.com/profile_images/758350219620683776/LcrjkVYI_normal.jpg</t>
  </si>
  <si>
    <t>http://pbs.twimg.com/profile_images/882941283647598594/LrwcgH6f_normal.jpg</t>
  </si>
  <si>
    <t>http://pbs.twimg.com/profile_images/901170317749571585/wdLRMqgZ_normal.jpg</t>
  </si>
  <si>
    <t>http://pbs.twimg.com/profile_images/936514647082991616/lyVSY3jF_normal.jpg</t>
  </si>
  <si>
    <t>http://pbs.twimg.com/profile_images/378800000575185208/ed1350b5f84ad4b374ec8e5a89b3bf22_normal.jpeg</t>
  </si>
  <si>
    <t>http://pbs.twimg.com/profile_images/1070296680191459329/ToNyRl97_normal.jpg</t>
  </si>
  <si>
    <t>http://pbs.twimg.com/profile_images/760410100028833792/CGlH9bol_normal.jpg</t>
  </si>
  <si>
    <t>http://pbs.twimg.com/profile_images/894949060213395456/Fu-R4Hlv_normal.jpg</t>
  </si>
  <si>
    <t>http://pbs.twimg.com/profile_images/3377930549/d83ff960768435fefcdaad6ac8ec9cc2_normal.jpeg</t>
  </si>
  <si>
    <t>http://pbs.twimg.com/profile_images/979303776036286470/OTCKd0gD_normal.jpg</t>
  </si>
  <si>
    <t>http://pbs.twimg.com/profile_images/928585683316432896/bVpMIYgG_normal.jpg</t>
  </si>
  <si>
    <t>http://pbs.twimg.com/profile_images/1001778693344301056/TaHF_J5Q_normal.jpg</t>
  </si>
  <si>
    <t>http://pbs.twimg.com/profile_images/811890779777970177/4ZDhD6vZ_normal.jpg</t>
  </si>
  <si>
    <t>http://pbs.twimg.com/profile_images/804801390631669764/qMLXAJR1_normal.jpg</t>
  </si>
  <si>
    <t>http://pbs.twimg.com/profile_images/952624619969810438/JpPb_-Xm_normal.jpg</t>
  </si>
  <si>
    <t>http://pbs.twimg.com/profile_images/1095698115284402177/9jXyJLpl_normal.jpg</t>
  </si>
  <si>
    <t>http://pbs.twimg.com/profile_images/747426088415035396/Qkj745TT_normal.jpg</t>
  </si>
  <si>
    <t>http://pbs.twimg.com/profile_images/842425815505768448/EECMfDAP_normal.jpg</t>
  </si>
  <si>
    <t>http://pbs.twimg.com/profile_images/1043264009569357824/kbRLhAJn_normal.jpg</t>
  </si>
  <si>
    <t>http://pbs.twimg.com/profile_images/965848780611432449/RGOp5fSn_normal.jpg</t>
  </si>
  <si>
    <t>http://pbs.twimg.com/profile_images/720295541171691520/MfzDfktd_normal.jpg</t>
  </si>
  <si>
    <t>http://pbs.twimg.com/profile_images/969350195308875776/ASMcJ1WD_normal.jpg</t>
  </si>
  <si>
    <t>http://pbs.twimg.com/profile_images/803736809683304449/V1pcLzz5_normal.jpg</t>
  </si>
  <si>
    <t>http://pbs.twimg.com/profile_images/1031855092796817408/3ON3YRsS_normal.jpg</t>
  </si>
  <si>
    <t>http://pbs.twimg.com/profile_images/1068493065675976704/Z5ukqtm9_normal.jpg</t>
  </si>
  <si>
    <t>http://pbs.twimg.com/profile_images/1077228314803216384/DYFHRv_s_normal.jpg</t>
  </si>
  <si>
    <t>http://pbs.twimg.com/profile_images/1084149571389935616/Qs-zEW4Q_normal.jpg</t>
  </si>
  <si>
    <t>http://pbs.twimg.com/profile_images/971508861290078208/ECaPt13H_normal.jpg</t>
  </si>
  <si>
    <t>http://pbs.twimg.com/profile_images/660631025651982336/eYQNqkaR_normal.png</t>
  </si>
  <si>
    <t>http://pbs.twimg.com/profile_images/506441481364594689/WfaAsiFb_normal.jpeg</t>
  </si>
  <si>
    <t>http://pbs.twimg.com/profile_images/1003159790854463489/Z90uzm9n_normal.jpg</t>
  </si>
  <si>
    <t>http://pbs.twimg.com/profile_images/1051233324927279106/qzus7xui_normal.jpg</t>
  </si>
  <si>
    <t>http://pbs.twimg.com/profile_images/1063078812504768514/sf3G4roN_normal.jpg</t>
  </si>
  <si>
    <t>https://twitter.com/#!/lionsylvia/status/1094589717256065024</t>
  </si>
  <si>
    <t>https://twitter.com/#!/sotondsn/status/1094988611290836992</t>
  </si>
  <si>
    <t>https://twitter.com/#!/dsnforumuk/status/1094991346597838848</t>
  </si>
  <si>
    <t>https://twitter.com/#!/chris_magz/status/1094987442862673923</t>
  </si>
  <si>
    <t>https://twitter.com/#!/drpatrickholmes/status/1095004263384793089</t>
  </si>
  <si>
    <t>https://twitter.com/#!/innovationzed/status/1095320559800537088</t>
  </si>
  <si>
    <t>https://twitter.com/#!/richard_bouaoun/status/1095342439093555203</t>
  </si>
  <si>
    <t>https://twitter.com/#!/javidurio/status/1095636443458883589</t>
  </si>
  <si>
    <t>https://twitter.com/#!/solargames/status/1095563274144354304</t>
  </si>
  <si>
    <t>https://twitter.com/#!/a_e_bullock/status/1095764105519075328</t>
  </si>
  <si>
    <t>https://twitter.com/#!/hpillminster/status/1095807376022597632</t>
  </si>
  <si>
    <t>https://twitter.com/#!/insulcheck/status/1095320455102283776</t>
  </si>
  <si>
    <t>https://twitter.com/#!/pharmrj/status/1095807992610594818</t>
  </si>
  <si>
    <t>https://twitter.com/#!/blakelyadrian/status/1094744884626378752</t>
  </si>
  <si>
    <t>https://twitter.com/#!/blakelyadrian/status/1094963755820101632</t>
  </si>
  <si>
    <t>https://twitter.com/#!/blakelyadrian/status/1095312418769530880</t>
  </si>
  <si>
    <t>https://twitter.com/#!/blakelyadrian/status/1095700042126569472</t>
  </si>
  <si>
    <t>https://twitter.com/#!/blakelyadrian/status/1096034974338174977</t>
  </si>
  <si>
    <t>https://twitter.com/#!/lifescandi/status/1096471282873454595</t>
  </si>
  <si>
    <t>https://twitter.com/#!/susannepathuis/status/1096524489914023936</t>
  </si>
  <si>
    <t>https://twitter.com/#!/tandemjobs/status/1096596905063272448</t>
  </si>
  <si>
    <t>https://twitter.com/#!/jicristi/status/1096916207003947010</t>
  </si>
  <si>
    <t>https://twitter.com/#!/56mimihoward/status/1097090024556900352</t>
  </si>
  <si>
    <t>https://twitter.com/#!/gaynorb1/status/1097095496060026880</t>
  </si>
  <si>
    <t>https://twitter.com/#!/jberian/status/1097100450619363328</t>
  </si>
  <si>
    <t>https://twitter.com/#!/sweetercherise/status/1097120575405858826</t>
  </si>
  <si>
    <t>https://twitter.com/#!/cesconmarzia/status/1097206339472973827</t>
  </si>
  <si>
    <t>https://twitter.com/#!/ispad_org/status/1093107301618208768</t>
  </si>
  <si>
    <t>https://twitter.com/#!/kellyclose/status/1097070963194249216</t>
  </si>
  <si>
    <t>https://twitter.com/#!/diabetescamping/status/1097225291297116161</t>
  </si>
  <si>
    <t>https://twitter.com/#!/sstrumello/status/1097320218999820289</t>
  </si>
  <si>
    <t>https://twitter.com/#!/openaps/status/1097353825877352448</t>
  </si>
  <si>
    <t>https://twitter.com/#!/rtwernotwaiting/status/1097353825956970497</t>
  </si>
  <si>
    <t>https://twitter.com/#!/othmar_moser/status/1097396696089284608</t>
  </si>
  <si>
    <t>https://twitter.com/#!/ommccarthy/status/1097410759498313728</t>
  </si>
  <si>
    <t>https://twitter.com/#!/mydiabetemarket/status/1097421386841292800</t>
  </si>
  <si>
    <t>https://twitter.com/#!/freevees/status/1094752773093109761</t>
  </si>
  <si>
    <t>https://twitter.com/#!/freevees/status/1097425043431264256</t>
  </si>
  <si>
    <t>https://twitter.com/#!/messeberlin/status/1097425307081027584</t>
  </si>
  <si>
    <t>https://twitter.com/#!/monamonaelise/status/1097429732105351169</t>
  </si>
  <si>
    <t>https://twitter.com/#!/caring_mobile/status/1097460096496529415</t>
  </si>
  <si>
    <t>https://twitter.com/#!/datadrivencare/status/1097463854831816704</t>
  </si>
  <si>
    <t>https://twitter.com/#!/dkipractice/status/1097471363533672449</t>
  </si>
  <si>
    <t>https://twitter.com/#!/dr_zhenya/status/1097503853220630528</t>
  </si>
  <si>
    <t>https://twitter.com/#!/diabetesetnous/status/1097504352443469825</t>
  </si>
  <si>
    <t>https://twitter.com/#!/tinytiernan/status/1097527507853721600</t>
  </si>
  <si>
    <t>https://twitter.com/#!/patrici49625372/status/1097540045521764352</t>
  </si>
  <si>
    <t>https://twitter.com/#!/mhaeberli/status/1097551159534018561</t>
  </si>
  <si>
    <t>https://twitter.com/#!/johnnosta/status/1097558678226505728</t>
  </si>
  <si>
    <t>https://twitter.com/#!/diabeloop/status/1097431486561701888</t>
  </si>
  <si>
    <t>https://twitter.com/#!/marc_diabeloop/status/1097571408882864129</t>
  </si>
  <si>
    <t>https://twitter.com/#!/marlenemonnot/status/1097583291971092480</t>
  </si>
  <si>
    <t>https://twitter.com/#!/andvianna/status/1097619092775653376</t>
  </si>
  <si>
    <t>https://twitter.com/#!/antillonendop/status/1097621287508287488</t>
  </si>
  <si>
    <t>https://twitter.com/#!/miguelunavaz/status/1097633709069606914</t>
  </si>
  <si>
    <t>https://twitter.com/#!/socialdiabetes/status/1097457880578564096</t>
  </si>
  <si>
    <t>https://twitter.com/#!/odilas/status/1097654508946022401</t>
  </si>
  <si>
    <t>https://twitter.com/#!/dulcesitosmios/status/1097677412169646081</t>
  </si>
  <si>
    <t>https://twitter.com/#!/horrzitou/status/1097695903505412096</t>
  </si>
  <si>
    <t>https://twitter.com/#!/defymed_/status/1095255343557423104</t>
  </si>
  <si>
    <t>https://twitter.com/#!/defymed_/status/1097399785202565120</t>
  </si>
  <si>
    <t>https://twitter.com/#!/defymed_/status/1097750308468543489</t>
  </si>
  <si>
    <t>https://twitter.com/#!/ciberdem/status/1097456973296140289</t>
  </si>
  <si>
    <t>https://twitter.com/#!/isabelramis1/status/1097757439309565952</t>
  </si>
  <si>
    <t>https://twitter.com/#!/thejohnbernard/status/1097765737949745152</t>
  </si>
  <si>
    <t>https://twitter.com/#!/grumpy_pumper/status/1097767713898971137</t>
  </si>
  <si>
    <t>https://twitter.com/#!/tandemdiabetes/status/1096596785156575232</t>
  </si>
  <si>
    <t>https://twitter.com/#!/grumpy_pumper/status/1097768124093476864</t>
  </si>
  <si>
    <t>https://twitter.com/#!/hotmilkmedia/status/1097780495402876930</t>
  </si>
  <si>
    <t>https://twitter.com/#!/diasend/status/1097781378790449153</t>
  </si>
  <si>
    <t>https://twitter.com/#!/insulclock/status/1097565464887205888</t>
  </si>
  <si>
    <t>https://twitter.com/#!/insulclock/status/1097807112741314561</t>
  </si>
  <si>
    <t>https://twitter.com/#!/insulclock/status/1097810630831206400</t>
  </si>
  <si>
    <t>https://twitter.com/#!/5dess/status/1097813612649795586</t>
  </si>
  <si>
    <t>https://twitter.com/#!/kellyclose/status/1097071096791289856</t>
  </si>
  <si>
    <t>https://twitter.com/#!/dcarbohydrated/status/1093491722909290496</t>
  </si>
  <si>
    <t>https://twitter.com/#!/dcarbohydrated/status/1097819706713616384</t>
  </si>
  <si>
    <t>https://twitter.com/#!/spkingdiabetes/status/1097847376503549957</t>
  </si>
  <si>
    <t>https://twitter.com/#!/saludhealthinfo/status/1097848312042942465</t>
  </si>
  <si>
    <t>https://twitter.com/#!/admetsys/status/1097849438599561216</t>
  </si>
  <si>
    <t>https://twitter.com/#!/diab_matters/status/1097839744392810496</t>
  </si>
  <si>
    <t>https://twitter.com/#!/prof_k_barnard/status/1097784585000226816</t>
  </si>
  <si>
    <t>https://twitter.com/#!/prof_k_barnard/status/1097856849905414145</t>
  </si>
  <si>
    <t>https://twitter.com/#!/accuchek_us/status/1097868449886412800</t>
  </si>
  <si>
    <t>https://twitter.com/#!/gavbew/status/1097889078157238273</t>
  </si>
  <si>
    <t>https://twitter.com/#!/anitatatatoton4/status/1097889471243173888</t>
  </si>
  <si>
    <t>https://twitter.com/#!/diabnext/status/1097889216367939584</t>
  </si>
  <si>
    <t>https://twitter.com/#!/diabnext/status/1097889806858760192</t>
  </si>
  <si>
    <t>https://twitter.com/#!/diabnext/status/1097889901046104065</t>
  </si>
  <si>
    <t>https://twitter.com/#!/drhja/status/1094680693530083329</t>
  </si>
  <si>
    <t>https://twitter.com/#!/dreameddiabetes/status/1094711584839077888</t>
  </si>
  <si>
    <t>https://twitter.com/#!/dreameddiabetes/status/1094708838127861760</t>
  </si>
  <si>
    <t>https://twitter.com/#!/dreameddiabetes/status/1094708838165565440</t>
  </si>
  <si>
    <t>https://twitter.com/#!/dreameddiabetes/status/1094708837943336962</t>
  </si>
  <si>
    <t>https://twitter.com/#!/dreameddiabetes/status/1094710096167424001</t>
  </si>
  <si>
    <t>https://twitter.com/#!/dreameddiabetes/status/1094635860421763072</t>
  </si>
  <si>
    <t>https://twitter.com/#!/dreameddiabetes/status/1096114430318968832</t>
  </si>
  <si>
    <t>https://twitter.com/#!/dreameddiabetes/status/1096437759525486592</t>
  </si>
  <si>
    <t>https://twitter.com/#!/dreameddiabetes/status/1097205043844079618</t>
  </si>
  <si>
    <t>https://twitter.com/#!/dreameddiabetes/status/1097497571919048704</t>
  </si>
  <si>
    <t>https://twitter.com/#!/dreameddiabetes/status/1097563976022528001</t>
  </si>
  <si>
    <t>https://twitter.com/#!/recoverygal21/status/1097899429045198848</t>
  </si>
  <si>
    <t>https://twitter.com/#!/maximilianhuebl/status/1097899725678919680</t>
  </si>
  <si>
    <t>https://twitter.com/#!/chitraendocrine/status/1097902302306947073</t>
  </si>
  <si>
    <t>https://twitter.com/#!/janespeight/status/1097322630019899393</t>
  </si>
  <si>
    <t>https://twitter.com/#!/attdconf/status/1097778048005488640</t>
  </si>
  <si>
    <t>https://twitter.com/#!/liebertpub/status/1097496051903283201</t>
  </si>
  <si>
    <t>https://twitter.com/#!/liebertpub/status/1097783041064398851</t>
  </si>
  <si>
    <t>https://twitter.com/#!/liebertpub/status/1097828308081917953</t>
  </si>
  <si>
    <t>https://twitter.com/#!/attdconf/status/1097783664295989248</t>
  </si>
  <si>
    <t>https://twitter.com/#!/springerime/status/1097911777042546689</t>
  </si>
  <si>
    <t>https://twitter.com/#!/marcelogonzalez/status/1096756470157328384</t>
  </si>
  <si>
    <t>https://twitter.com/#!/marcelogonzalez/status/1096762727878529025</t>
  </si>
  <si>
    <t>https://twitter.com/#!/marcelogonzalez/status/1097190887275286528</t>
  </si>
  <si>
    <t>https://twitter.com/#!/marcelogonzalez/status/1097918686239825921</t>
  </si>
  <si>
    <t>https://twitter.com/#!/jhallrecruiter/status/1097920837091553281</t>
  </si>
  <si>
    <t>https://twitter.com/#!/t1bionic/status/1097353590149009408</t>
  </si>
  <si>
    <t>https://twitter.com/#!/renzas/status/1097434704058277889</t>
  </si>
  <si>
    <t>https://twitter.com/#!/kellyclose/status/1097224419179749378</t>
  </si>
  <si>
    <t>https://twitter.com/#!/grumpy_pumper/status/1097470901052940290</t>
  </si>
  <si>
    <t>https://twitter.com/#!/renzas/status/1097434784408711172</t>
  </si>
  <si>
    <t>https://twitter.com/#!/parthaskar/status/1097047489570590720</t>
  </si>
  <si>
    <t>https://twitter.com/#!/tbattelino/status/1097928184102821895</t>
  </si>
  <si>
    <t>https://twitter.com/#!/bsugrtrampoline/status/1097928294538899456</t>
  </si>
  <si>
    <t>https://twitter.com/#!/jdrfresearch/status/1097879720413270016</t>
  </si>
  <si>
    <t>https://twitter.com/#!/aaronjkowalski/status/1097894337671823367</t>
  </si>
  <si>
    <t>https://twitter.com/#!/attdconf/status/1095005827096821761</t>
  </si>
  <si>
    <t>https://twitter.com/#!/attdconf/status/1095589718643929088</t>
  </si>
  <si>
    <t>https://twitter.com/#!/attdconf/status/1095982255313424384</t>
  </si>
  <si>
    <t>https://twitter.com/#!/attdconf/status/1096344162134343681</t>
  </si>
  <si>
    <t>https://twitter.com/#!/attdconf/status/1096455400201830400</t>
  </si>
  <si>
    <t>https://twitter.com/#!/attdconf/status/1096742258395791360</t>
  </si>
  <si>
    <t>https://twitter.com/#!/attdconf/status/1097180148695252992</t>
  </si>
  <si>
    <t>https://twitter.com/#!/attdconf/status/1097485203906404354</t>
  </si>
  <si>
    <t>https://twitter.com/#!/attdconf/status/1097542567816765442</t>
  </si>
  <si>
    <t>https://twitter.com/#!/attdconf/status/1097777518394990592</t>
  </si>
  <si>
    <t>https://twitter.com/#!/attdconf/status/1097777767247171584</t>
  </si>
  <si>
    <t>https://twitter.com/#!/attdconf/status/1097831255217975297</t>
  </si>
  <si>
    <t>https://twitter.com/#!/attdconf/status/1097847050237022208</t>
  </si>
  <si>
    <t>https://twitter.com/#!/attdconf/status/1097904956399669250</t>
  </si>
  <si>
    <t>https://twitter.com/#!/aaronjkowalski/status/1097928552933216258</t>
  </si>
  <si>
    <t>https://twitter.com/#!/grattonilab/status/1097944590114570240</t>
  </si>
  <si>
    <t>https://twitter.com/#!/aminfiberlin/status/1097580569888727041</t>
  </si>
  <si>
    <t>https://twitter.com/#!/renzas/status/1097893811945037824</t>
  </si>
  <si>
    <t>https://twitter.com/#!/dr_kevinlee/status/1097946431770390528</t>
  </si>
  <si>
    <t>https://twitter.com/#!/renzas/status/1097016108089933831</t>
  </si>
  <si>
    <t>https://twitter.com/#!/renzas/status/1097825006434828288</t>
  </si>
  <si>
    <t>https://twitter.com/#!/renzas/status/1097886415449337856</t>
  </si>
  <si>
    <t>https://twitter.com/#!/renzas/status/1097925162844938241</t>
  </si>
  <si>
    <t>https://twitter.com/#!/aaronjkowalski/status/1097601801627398145</t>
  </si>
  <si>
    <t>https://twitter.com/#!/aaronjkowalski/status/1097868013582340096</t>
  </si>
  <si>
    <t>https://twitter.com/#!/dr_kevinlee/status/1097017239482490885</t>
  </si>
  <si>
    <t>https://twitter.com/#!/dr_kevinlee/status/1097948117217947648</t>
  </si>
  <si>
    <t>https://twitter.com/#!/dr_kevinlee/status/1097600500541796353</t>
  </si>
  <si>
    <t>https://twitter.com/#!/nerdabetic/status/1097969250847858689</t>
  </si>
  <si>
    <t>https://twitter.com/#!/aaronjkowalski/status/1097539996049911808</t>
  </si>
  <si>
    <t>https://twitter.com/#!/heykaleido/status/1097807962872184832</t>
  </si>
  <si>
    <t>https://twitter.com/#!/heykaleido/status/1097957096124043264</t>
  </si>
  <si>
    <t>1094589717256065024</t>
  </si>
  <si>
    <t>1094988611290836992</t>
  </si>
  <si>
    <t>1094991346597838848</t>
  </si>
  <si>
    <t>1094987442862673923</t>
  </si>
  <si>
    <t>1095004263384793089</t>
  </si>
  <si>
    <t>1095320559800537088</t>
  </si>
  <si>
    <t>1095342439093555203</t>
  </si>
  <si>
    <t>1095636443458883589</t>
  </si>
  <si>
    <t>1095563274144354304</t>
  </si>
  <si>
    <t>1095764105519075328</t>
  </si>
  <si>
    <t>1095807376022597632</t>
  </si>
  <si>
    <t>1095320455102283776</t>
  </si>
  <si>
    <t>1095807992610594818</t>
  </si>
  <si>
    <t>1094744884626378752</t>
  </si>
  <si>
    <t>1094963755820101632</t>
  </si>
  <si>
    <t>1095312418769530880</t>
  </si>
  <si>
    <t>1095700042126569472</t>
  </si>
  <si>
    <t>1096034974338174977</t>
  </si>
  <si>
    <t>1096471282873454595</t>
  </si>
  <si>
    <t>1096524489914023936</t>
  </si>
  <si>
    <t>1096596905063272448</t>
  </si>
  <si>
    <t>1096916207003947010</t>
  </si>
  <si>
    <t>1097090024556900352</t>
  </si>
  <si>
    <t>1097095496060026880</t>
  </si>
  <si>
    <t>1097100450619363328</t>
  </si>
  <si>
    <t>1097120575405858826</t>
  </si>
  <si>
    <t>1097206339472973827</t>
  </si>
  <si>
    <t>1093107301618208768</t>
  </si>
  <si>
    <t>1097070963194249216</t>
  </si>
  <si>
    <t>1097225291297116161</t>
  </si>
  <si>
    <t>1097320218999820289</t>
  </si>
  <si>
    <t>1097353825877352448</t>
  </si>
  <si>
    <t>1097353825956970497</t>
  </si>
  <si>
    <t>1097396696089284608</t>
  </si>
  <si>
    <t>1097410759498313728</t>
  </si>
  <si>
    <t>1097421386841292800</t>
  </si>
  <si>
    <t>1094752773093109761</t>
  </si>
  <si>
    <t>1097425043431264256</t>
  </si>
  <si>
    <t>1097425307081027584</t>
  </si>
  <si>
    <t>1097429732105351169</t>
  </si>
  <si>
    <t>1097460096496529415</t>
  </si>
  <si>
    <t>1097463854831816704</t>
  </si>
  <si>
    <t>1097471363533672449</t>
  </si>
  <si>
    <t>1097503853220630528</t>
  </si>
  <si>
    <t>1097504352443469825</t>
  </si>
  <si>
    <t>1097527507853721600</t>
  </si>
  <si>
    <t>1097540045521764352</t>
  </si>
  <si>
    <t>1097551159534018561</t>
  </si>
  <si>
    <t>1097558678226505728</t>
  </si>
  <si>
    <t>1097431486561701888</t>
  </si>
  <si>
    <t>1097571408882864129</t>
  </si>
  <si>
    <t>1097583291971092480</t>
  </si>
  <si>
    <t>1097619092775653376</t>
  </si>
  <si>
    <t>1097621287508287488</t>
  </si>
  <si>
    <t>1097633709069606914</t>
  </si>
  <si>
    <t>1097457880578564096</t>
  </si>
  <si>
    <t>1097654508946022401</t>
  </si>
  <si>
    <t>1097677412169646081</t>
  </si>
  <si>
    <t>1097695903505412096</t>
  </si>
  <si>
    <t>1095255343557423104</t>
  </si>
  <si>
    <t>1097399785202565120</t>
  </si>
  <si>
    <t>1097750308468543489</t>
  </si>
  <si>
    <t>1097456973296140289</t>
  </si>
  <si>
    <t>1097757439309565952</t>
  </si>
  <si>
    <t>1097765737949745152</t>
  </si>
  <si>
    <t>1097767713898971137</t>
  </si>
  <si>
    <t>1096596785156575232</t>
  </si>
  <si>
    <t>1097768124093476864</t>
  </si>
  <si>
    <t>1097780495402876930</t>
  </si>
  <si>
    <t>1097781378790449153</t>
  </si>
  <si>
    <t>1097565464887205888</t>
  </si>
  <si>
    <t>1097807112741314561</t>
  </si>
  <si>
    <t>1097810630831206400</t>
  </si>
  <si>
    <t>1097813612649795586</t>
  </si>
  <si>
    <t>1097071096791289856</t>
  </si>
  <si>
    <t>1093491722909290496</t>
  </si>
  <si>
    <t>1097819706713616384</t>
  </si>
  <si>
    <t>1097847376503549957</t>
  </si>
  <si>
    <t>1097848312042942465</t>
  </si>
  <si>
    <t>1097849438599561216</t>
  </si>
  <si>
    <t>1097839744392810496</t>
  </si>
  <si>
    <t>1097784585000226816</t>
  </si>
  <si>
    <t>1097856849905414145</t>
  </si>
  <si>
    <t>1097868449886412800</t>
  </si>
  <si>
    <t>1097889078157238273</t>
  </si>
  <si>
    <t>1097889471243173888</t>
  </si>
  <si>
    <t>1097889216367939584</t>
  </si>
  <si>
    <t>1097889806858760192</t>
  </si>
  <si>
    <t>1097889901046104065</t>
  </si>
  <si>
    <t>1094680693530083329</t>
  </si>
  <si>
    <t>1094711584839077888</t>
  </si>
  <si>
    <t>1094708838127861760</t>
  </si>
  <si>
    <t>1094708838165565440</t>
  </si>
  <si>
    <t>1094708837943336962</t>
  </si>
  <si>
    <t>1094710096167424001</t>
  </si>
  <si>
    <t>1094635860421763072</t>
  </si>
  <si>
    <t>1096114430318968832</t>
  </si>
  <si>
    <t>1096437759525486592</t>
  </si>
  <si>
    <t>1097205043844079618</t>
  </si>
  <si>
    <t>1097497571919048704</t>
  </si>
  <si>
    <t>1097563976022528001</t>
  </si>
  <si>
    <t>1097899429045198848</t>
  </si>
  <si>
    <t>1097899725678919680</t>
  </si>
  <si>
    <t>1097902302306947073</t>
  </si>
  <si>
    <t>1097322630019899393</t>
  </si>
  <si>
    <t>1097778048005488640</t>
  </si>
  <si>
    <t>1097496051903283201</t>
  </si>
  <si>
    <t>1097783041064398851</t>
  </si>
  <si>
    <t>1097828308081917953</t>
  </si>
  <si>
    <t>1097783664295989248</t>
  </si>
  <si>
    <t>1097911777042546689</t>
  </si>
  <si>
    <t>1096756470157328384</t>
  </si>
  <si>
    <t>1096762727878529025</t>
  </si>
  <si>
    <t>1097190887275286528</t>
  </si>
  <si>
    <t>1097918686239825921</t>
  </si>
  <si>
    <t>1097920837091553281</t>
  </si>
  <si>
    <t>1097353590149009408</t>
  </si>
  <si>
    <t>1097434704058277889</t>
  </si>
  <si>
    <t>1097224419179749378</t>
  </si>
  <si>
    <t>1097470901052940290</t>
  </si>
  <si>
    <t>1097434784408711172</t>
  </si>
  <si>
    <t>1097047489570590720</t>
  </si>
  <si>
    <t>1097928184102821895</t>
  </si>
  <si>
    <t>1097928294538899456</t>
  </si>
  <si>
    <t>1097879720413270016</t>
  </si>
  <si>
    <t>1097894337671823367</t>
  </si>
  <si>
    <t>1095005827096821761</t>
  </si>
  <si>
    <t>1095589718643929088</t>
  </si>
  <si>
    <t>1095982255313424384</t>
  </si>
  <si>
    <t>1096344162134343681</t>
  </si>
  <si>
    <t>1096455400201830400</t>
  </si>
  <si>
    <t>1096742258395791360</t>
  </si>
  <si>
    <t>1097180148695252992</t>
  </si>
  <si>
    <t>1097485203906404354</t>
  </si>
  <si>
    <t>1097542567816765442</t>
  </si>
  <si>
    <t>1097777518394990592</t>
  </si>
  <si>
    <t>1097777767247171584</t>
  </si>
  <si>
    <t>1097831255217975297</t>
  </si>
  <si>
    <t>1097847050237022208</t>
  </si>
  <si>
    <t>1097904956399669250</t>
  </si>
  <si>
    <t>1097928552933216258</t>
  </si>
  <si>
    <t>1097944590114570240</t>
  </si>
  <si>
    <t>1097580569888727041</t>
  </si>
  <si>
    <t>1097893811945037824</t>
  </si>
  <si>
    <t>1097946431770390528</t>
  </si>
  <si>
    <t>1097016108089933831</t>
  </si>
  <si>
    <t>1097825006434828288</t>
  </si>
  <si>
    <t>1097886415449337856</t>
  </si>
  <si>
    <t>1097925162844938241</t>
  </si>
  <si>
    <t>1097601801627398145</t>
  </si>
  <si>
    <t>1097868013582340096</t>
  </si>
  <si>
    <t>1097017239482490885</t>
  </si>
  <si>
    <t>1097948117217947648</t>
  </si>
  <si>
    <t>1097600500541796353</t>
  </si>
  <si>
    <t>1097969250847858689</t>
  </si>
  <si>
    <t>1097539996049911808</t>
  </si>
  <si>
    <t>1097807962872184832</t>
  </si>
  <si>
    <t>1097957096124043264</t>
  </si>
  <si>
    <t>1097901858293723144</t>
  </si>
  <si>
    <t>1097066349912883200</t>
  </si>
  <si>
    <t>1097968115437182976</t>
  </si>
  <si>
    <t/>
  </si>
  <si>
    <t>2830874339</t>
  </si>
  <si>
    <t>102985643</t>
  </si>
  <si>
    <t>95022046</t>
  </si>
  <si>
    <t>41184868</t>
  </si>
  <si>
    <t>en</t>
  </si>
  <si>
    <t>fr</t>
  </si>
  <si>
    <t>es</t>
  </si>
  <si>
    <t>de</t>
  </si>
  <si>
    <t>pt</t>
  </si>
  <si>
    <t>und</t>
  </si>
  <si>
    <t>1097334984757530624</t>
  </si>
  <si>
    <t>Twitter for iPad</t>
  </si>
  <si>
    <t>Twitter for iPhone</t>
  </si>
  <si>
    <t>Twitter Web Client</t>
  </si>
  <si>
    <t>Hootsuite Inc.</t>
  </si>
  <si>
    <t>Twitter for Android</t>
  </si>
  <si>
    <t>Twitter Web App</t>
  </si>
  <si>
    <t>OpenAPS RT</t>
  </si>
  <si>
    <t>WeAreNotWaiting Retweeter</t>
  </si>
  <si>
    <t>CareMo News</t>
  </si>
  <si>
    <t>datadrivencare_helper</t>
  </si>
  <si>
    <t>Instagram</t>
  </si>
  <si>
    <t>TweetDeck</t>
  </si>
  <si>
    <t>Tweetbot for Mac</t>
  </si>
  <si>
    <t>Twitter Ads Composer</t>
  </si>
  <si>
    <t>Sprout Social</t>
  </si>
  <si>
    <t>Facebook</t>
  </si>
  <si>
    <t>Retweet</t>
  </si>
  <si>
    <t>-46.570847,-23.509957 
-46.336966,-23.509957 
-46.336966,-23.274203 
-46.570847,-23.274203</t>
  </si>
  <si>
    <t>-99.413769,19.412031 
-99.2070866,19.412031 
-99.2070866,19.535557 
-99.413769,19.535557</t>
  </si>
  <si>
    <t>144.593741856,-38.433859306 
145.512528832,-38.433859306 
145.512528832,-37.5112737225 
144.593741856,-37.5112737225</t>
  </si>
  <si>
    <t>-70.6327804,-33.4749107 
-70.5725347,-33.4749107 
-70.5725347,-33.4339167 
-70.6327804,-33.4339167</t>
  </si>
  <si>
    <t>12.453064,55.613717 
12.6522012,55.613717 
12.6522012,55.731834 
12.453064,55.731834</t>
  </si>
  <si>
    <t>13.088304,52.338079 
13.760909,52.338079 
13.760909,52.675323 
13.088304,52.675323</t>
  </si>
  <si>
    <t>13.3639698,52.5153313 
13.3639698,52.5153313 
13.3639698,52.5153313 
13.3639698,52.5153313</t>
  </si>
  <si>
    <t>Brazil</t>
  </si>
  <si>
    <t>Mexico</t>
  </si>
  <si>
    <t>Australia</t>
  </si>
  <si>
    <t>Chile</t>
  </si>
  <si>
    <t>Denmark</t>
  </si>
  <si>
    <t>Germany</t>
  </si>
  <si>
    <t>BR</t>
  </si>
  <si>
    <t>MX</t>
  </si>
  <si>
    <t>AU</t>
  </si>
  <si>
    <t>CL</t>
  </si>
  <si>
    <t>DK</t>
  </si>
  <si>
    <t>DE</t>
  </si>
  <si>
    <t>Guarulhos, Brasil</t>
  </si>
  <si>
    <t>Naucalpan de Juárez, México</t>
  </si>
  <si>
    <t>Melbourne, Victoria</t>
  </si>
  <si>
    <t>Ñuñoa, Chile</t>
  </si>
  <si>
    <t>Copenhagen, Denmark</t>
  </si>
  <si>
    <t>Berlin, Germany</t>
  </si>
  <si>
    <t>Großer Tiergarten</t>
  </si>
  <si>
    <t>7116b0fe9c89e2bf</t>
  </si>
  <si>
    <t>088bd1671a2e601a</t>
  </si>
  <si>
    <t>01864a8a64df9dc4</t>
  </si>
  <si>
    <t>019f2f4e187ace41</t>
  </si>
  <si>
    <t>936b83f20956cd4c</t>
  </si>
  <si>
    <t>3078869807f9dd36</t>
  </si>
  <si>
    <t>0952ae31ae562000</t>
  </si>
  <si>
    <t>Guarulhos</t>
  </si>
  <si>
    <t>Naucalpan de Juárez</t>
  </si>
  <si>
    <t>Melbourne</t>
  </si>
  <si>
    <t>Ñuñoa</t>
  </si>
  <si>
    <t>Copenhagen</t>
  </si>
  <si>
    <t>Berlin</t>
  </si>
  <si>
    <t>city</t>
  </si>
  <si>
    <t>poi</t>
  </si>
  <si>
    <t>https://api.twitter.com/1.1/geo/id/7116b0fe9c89e2bf.json</t>
  </si>
  <si>
    <t>https://api.twitter.com/1.1/geo/id/088bd1671a2e601a.json</t>
  </si>
  <si>
    <t>https://api.twitter.com/1.1/geo/id/01864a8a64df9dc4.json</t>
  </si>
  <si>
    <t>https://api.twitter.com/1.1/geo/id/019f2f4e187ace41.json</t>
  </si>
  <si>
    <t>https://api.twitter.com/1.1/geo/id/936b83f20956cd4c.json</t>
  </si>
  <si>
    <t>https://api.twitter.com/1.1/geo/id/3078869807f9dd36.json</t>
  </si>
  <si>
    <t>https://api.twitter.com/1.1/geo/id/0952ae31ae562000.json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</si>
  <si>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</si>
  <si>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</si>
  <si>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</si>
  <si>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</si>
  <si>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</si>
  <si>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</si>
  <si>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</si>
  <si>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</si>
  <si>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</si>
  <si>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</si>
  <si>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</si>
  <si>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</si>
  <si>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</si>
  <si>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</si>
  <si>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</si>
  <si>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</si>
  <si>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</si>
  <si>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</si>
  <si>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</si>
  <si>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</si>
  <si>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</si>
  <si>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syl</t>
  </si>
  <si>
    <t>ISPAD</t>
  </si>
  <si>
    <t>Beth Kelly, DSN</t>
  </si>
  <si>
    <t>ATTD 2019</t>
  </si>
  <si>
    <t>Chris Maguire</t>
  </si>
  <si>
    <t>DSNforumUK</t>
  </si>
  <si>
    <t>Patrick Holmes</t>
  </si>
  <si>
    <t>Innovation Zed</t>
  </si>
  <si>
    <t>Richard BOUAOUN</t>
  </si>
  <si>
    <t>Defymed</t>
  </si>
  <si>
    <t>JaviDurio</t>
  </si>
  <si>
    <t>InsulCheck</t>
  </si>
  <si>
    <t>Solar Games</t>
  </si>
  <si>
    <t>alexandre bullock</t>
  </si>
  <si>
    <t>Helen Kilminster</t>
  </si>
  <si>
    <t>Robin Conibere</t>
  </si>
  <si>
    <t>Adrian Blakely</t>
  </si>
  <si>
    <t>DreaMed Diabetes</t>
  </si>
  <si>
    <t>Diabetes Institute</t>
  </si>
  <si>
    <t>Susanne Pathuis</t>
  </si>
  <si>
    <t>Tandem Diabetes Jobs</t>
  </si>
  <si>
    <t>***Un dia con Otro***</t>
  </si>
  <si>
    <t>Marcelo MiDiabetesCL</t>
  </si>
  <si>
    <t>Mimi Howard</t>
  </si>
  <si>
    <t>Renza / Diabetogenic</t>
  </si>
  <si>
    <t>gaynor</t>
  </si>
  <si>
    <t>Jesus Berian</t>
  </si>
  <si>
    <t>Cherise/LADA</t>
  </si>
  <si>
    <t>Partha Kar</t>
  </si>
  <si>
    <t>Marzia</t>
  </si>
  <si>
    <t>AT&amp;T</t>
  </si>
  <si>
    <t>kelly close</t>
  </si>
  <si>
    <t>DECA</t>
  </si>
  <si>
    <t>Scott Strumello</t>
  </si>
  <si>
    <t>@dr_kevinlee</t>
  </si>
  <si>
    <t>OpenAPS.org</t>
  </si>
  <si>
    <t>My Artificial Pancreas</t>
  </si>
  <si>
    <t>#WeAreNotWaiting RT</t>
  </si>
  <si>
    <t>Othmar Moser</t>
  </si>
  <si>
    <t>ExPAS</t>
  </si>
  <si>
    <t>1BloodyDrop</t>
  </si>
  <si>
    <t>Michael Riddell</t>
  </si>
  <si>
    <t>DRU, Cymru</t>
  </si>
  <si>
    <t>Max Eckstein</t>
  </si>
  <si>
    <t>Richard Bracken</t>
  </si>
  <si>
    <t>Olivia McCarthy</t>
  </si>
  <si>
    <t>Vered A</t>
  </si>
  <si>
    <t>Messe Berlin</t>
  </si>
  <si>
    <t>Mona Elise</t>
  </si>
  <si>
    <t>CareMo</t>
  </si>
  <si>
    <t>SocialDiabetes</t>
  </si>
  <si>
    <t>BMM on Health and Tech</t>
  </si>
  <si>
    <t>Diabetes Knowledge in Practice</t>
  </si>
  <si>
    <t>Evgenya Patrakeeva</t>
  </si>
  <si>
    <t>DiabetesEtNous</t>
  </si>
  <si>
    <t>Margaret Soteriou</t>
  </si>
  <si>
    <t>Pat Wilson _xD83C__xDF0A__xD83C__xDF3B__xD83D__xDC99_</t>
  </si>
  <si>
    <t>JOHN NOSTA</t>
  </si>
  <si>
    <t>Diabeloop</t>
  </si>
  <si>
    <t>Marine Sanvelian</t>
  </si>
  <si>
    <t>Marc Julien</t>
  </si>
  <si>
    <t>Marlène Mehl Monnot</t>
  </si>
  <si>
    <t>Erik Huneker</t>
  </si>
  <si>
    <t>André Vianna</t>
  </si>
  <si>
    <t>Carlos Antillon</t>
  </si>
  <si>
    <t>Miguel Uña</t>
  </si>
  <si>
    <t>Insulclock, la diabetes bajo control</t>
  </si>
  <si>
    <t>María Jesús Salido</t>
  </si>
  <si>
    <t>Mariana</t>
  </si>
  <si>
    <t>Jorge Silva</t>
  </si>
  <si>
    <t>CIBERDEM</t>
  </si>
  <si>
    <t>Isabel Ramis</t>
  </si>
  <si>
    <t>John Bernard</t>
  </si>
  <si>
    <t>The Grumpy Pumper</t>
  </si>
  <si>
    <t>Tandem Diabetes Care</t>
  </si>
  <si>
    <t>Hot Milk Media</t>
  </si>
  <si>
    <t>Life Science Integrates</t>
  </si>
  <si>
    <t>B3C newswire</t>
  </si>
  <si>
    <t>Aaron Kowalski</t>
  </si>
  <si>
    <t>Dessi</t>
  </si>
  <si>
    <t>Medtronic Canada</t>
  </si>
  <si>
    <t>Medtronic Diabetes</t>
  </si>
  <si>
    <t>Dana M. Lewis | #OpenAPS _xD83E__xDD16_</t>
  </si>
  <si>
    <t>Klara Pickova</t>
  </si>
  <si>
    <t>Speaking Diabetes</t>
  </si>
  <si>
    <t>SaludHEALTHinfo</t>
  </si>
  <si>
    <t>Admetsys</t>
  </si>
  <si>
    <t>Medicine Matters diabetes</t>
  </si>
  <si>
    <t>Katharine Barnard-Kelly</t>
  </si>
  <si>
    <t>Mary Ann Liebert Inc</t>
  </si>
  <si>
    <t>Accu-Chek US</t>
  </si>
  <si>
    <t>Gavin Bewick</t>
  </si>
  <si>
    <t>JDRF</t>
  </si>
  <si>
    <t>JDRF Research</t>
  </si>
  <si>
    <t>Simonne Thomas</t>
  </si>
  <si>
    <t>DIABNEXT®</t>
  </si>
  <si>
    <t>Henk-Jan Aanstoot</t>
  </si>
  <si>
    <t xml:space="preserve">K8 </t>
  </si>
  <si>
    <t>Maximilian Huebl</t>
  </si>
  <si>
    <t>Dr Chitra Selvan</t>
  </si>
  <si>
    <t>Karthik Balachandran</t>
  </si>
  <si>
    <t>Prof Jane Speight</t>
  </si>
  <si>
    <t>Springer IME</t>
  </si>
  <si>
    <t>Judy Hall</t>
  </si>
  <si>
    <t>Life for a Child</t>
  </si>
  <si>
    <t>The BMJ</t>
  </si>
  <si>
    <t>Tadej Battelino</t>
  </si>
  <si>
    <t>BloodSugarTrampoline</t>
  </si>
  <si>
    <t>Grattoni lab</t>
  </si>
  <si>
    <t>Amin Zayani</t>
  </si>
  <si>
    <t>Med Angel</t>
  </si>
  <si>
    <t>Diabetes QLD</t>
  </si>
  <si>
    <t>Nerdabetic</t>
  </si>
  <si>
    <t>Myrthe</t>
  </si>
  <si>
    <t>Kaleido</t>
  </si>
  <si>
    <t>LinnBee</t>
  </si>
  <si>
    <t>Official Twitter page of the International Society for Pediatric and Adolescent Diabetes (ISPAD).</t>
  </si>
  <si>
    <t>Passionate Diabetes Specialist Nurse. 1/5th of QiC award winning @DSNForumUK team. Board member on @Fitfordiabetes. Published by @NHSEngland &amp; @Nursingtimes</t>
  </si>
  <si>
    <t>The 12th International Conference on Advanced Technologies &amp; Treatments for Diabetes (#ATTD2019)</t>
  </si>
  <si>
    <t>#pharmacist now working in industry after years in primary care. Diabetes focus these days. Irish/N.Irish living in England.</t>
  </si>
  <si>
    <t>Diabetes Specialist Nurse forum UK, find our closed group on Facebook. Winners of QIC Diabetes HCPs of the year 2018. #NursingNow Ambassadors.</t>
  </si>
  <si>
    <t>GP Partner. GP with Special interest Diabetes. Darlington CCG Diabetes lead. Proud Yorkshireman, Brit and European. Views are my own.</t>
  </si>
  <si>
    <t>We are developing #connected #healthsolutions that support #DrugAdherence and #ConditionManagement</t>
  </si>
  <si>
    <t>Chief Operating Officer @Defymed_ #medicaldevices #diabetes #innovation #startups #teacher #coach #volunteer</t>
  </si>
  <si>
    <t>Defymed develops and markets implantable bio-artificial medical devices for diverse therapeutic applications. #MedicalDevice #diabetes #T1D #ExOlin #MailPan</t>
  </si>
  <si>
    <t>Never forget #Insulin again - Insulcheck simply clips on to your pen and automatically records the last time you injected insulin.</t>
  </si>
  <si>
    <t>Solar Games is a serious game development studio and services provider.
#seriousgame #formationprofessionnelle #formation #startup #learning #blendedlearning</t>
  </si>
  <si>
    <t>Game producer &amp; game designer spécialisé dans le serious game. Co-fondateur de Solar Games, société de prestation de services en applications de serious games</t>
  </si>
  <si>
    <t>Mum/MrsK/Sister❤️Pharmacist in General Practice_xD83E__xDDE1_Prescriber_xD83D__xDC9B_Trainee ACP_xD83D__xDC9A_PCPA Chair_xD83D__xDC99_Head of Innovation &amp; Clinical Services (Firza)_xD83D__xDC9C_FIT UK Board Member</t>
  </si>
  <si>
    <t>Practice Pharmacist @beaconmedgroup | A believer in the benefits of #pharmacy and #pharmacists.Views expressed are my own https://t.co/bETkZl5fi3</t>
  </si>
  <si>
    <t>Use all caps when typing. Pro-American.  Pro-DEMOCRACY. NO-Trump. Love GUNS&amp;dogs&amp;flowers. Tenacious Political student. Love nature's beauty.</t>
  </si>
  <si>
    <t>AI solutions and personalized support for optimized insulin therapy, turning real-time patient data into actionable treatment. #t1d #t2d #diabetes</t>
  </si>
  <si>
    <t>The Diabetes Institute provides educational programs and resources for healthcare professionals. Likes and retweets are not endorsements.</t>
  </si>
  <si>
    <t>Diabetesverpleegkundige UMCG, Wielrennen/ tijdrijden.</t>
  </si>
  <si>
    <t>Dedicated to advancing insulin pump technology through an innovative user-centric approach. Support ✆: 1-877-801-6901. Content is intended for a U.S. audience.</t>
  </si>
  <si>
    <t>Papa de 2 _xD83E__xDD81_, de ❤️ Azul. e-comerce es mi rubro, la Lógica y el ingenio hace más fácil la vida de TODOS, buscando soluciones para DT1. En todo amar y servir.</t>
  </si>
  <si>
    <t>A la cabeza de @midiabetes. Tengo #diabetestipo1 desde 1986. #ePaciente Aquí se habla #diabetes #diabetesLA #activismo #BombaDeInsulinaAlAUGE y +</t>
  </si>
  <si>
    <t>Mother• Grandmother• Family's Everything• The Arts• OSU Sports• #AStarIsBorn•
#TheRookie• #Chambers• #NetworkBway• All
Things Tony Goldwyn</t>
  </si>
  <si>
    <t>Diabetes patient advocate; writer; gorgeous girl's mum; musician's wife; wearer of stripes &amp; red lipstick; baker; punctuation nerd. Frequently found in NY.</t>
  </si>
  <si>
    <t>Life skills counselling motivational dream interpretation my mantra is new possibilities new ways of doing things and a different approach to old problems !</t>
  </si>
  <si>
    <t>insta: @sweetercherise - wife, mom, change agent, founder #dsma &amp; creator #bluefridays.#ASUOnline Ambassador. Interest #diabetes&amp; digital media.Proverbs 31:8-9</t>
  </si>
  <si>
    <t>Consultant,NHS,Portsmouth.Done some fun stuff in diabetes. @NHSEngland &amp; @NHSGIRFT #diabetes co-lead Me:"Specialist,no expert" They:"Looks like Mowgli" YOLO _xD83D__xDE0E_</t>
  </si>
  <si>
    <t>Postdoctoral fellow @hseas | Dynamical Systems and Controls | Professional immigrant</t>
  </si>
  <si>
    <t>Connecting you to more of your tweet, tag, retweet, follow thing - that’s our thing.</t>
  </si>
  <si>
    <t>Writer, editor. diaTribe Foundation chair, @diaTribenews founder. @CloseConcerns president, a diabetes+prediabetes braintrust. @cpslectures cohost. mum to 3 ❤️.</t>
  </si>
  <si>
    <t>Uniting the global diabetes camping community through leadership, education, and resources to impact people living with diabetes.</t>
  </si>
  <si>
    <t>Person with autoimmune type 1 diabetes for 42 years, age 49, blog on topic of diabetes and life with chronic disease. Tweet on same + social justice.</t>
  </si>
  <si>
    <t>Personal op only, not employers/institutions. Not medical advice❤️/RT≠endorse. you explicitly agree no dr-pt relationship if interact</t>
  </si>
  <si>
    <t>RTs about #OpenAPS: movement to make artificial pancreas (APS) technology available more quickly to people w/ T1 diabetes. 
Contacts: @DanaMLewis @ScottLeibrand</t>
  </si>
  <si>
    <t>Started using DIY artificial pancreas technology after 38 yrs living with T1D. Research, writing, consulting. Tweets by Mary Anne Patton</t>
  </si>
  <si>
    <t>Follow this account to see all #WeAreNotWaiting tweets right in your feed.</t>
  </si>
  <si>
    <t>Loves research around sugar</t>
  </si>
  <si>
    <t>Exercise &amp; Physical Activity Study group of the European Association for the Study of Diabetes</t>
  </si>
  <si>
    <t>We are on a mission to help you or your loved one living with type 1  diabetes to exercise.</t>
  </si>
  <si>
    <t>Scientist, Diabetes Agent of Change and Founder of the York University Diabetes Sports Camp</t>
  </si>
  <si>
    <t>Diabetes Research Unit, Cymru (DRU Cymru) supports a wide variety of research projects currently underway across Wales covering diabetes prevention and care.</t>
  </si>
  <si>
    <t>Exercise Physiologist focusing on therapy and performance around T1D</t>
  </si>
  <si>
    <t>Passionate about promoting exercise through research in patients with type 1 diabetes. 
Likes the occasional glass of red at the weekend.</t>
  </si>
  <si>
    <t>PhD researcher @ Swansea University. 
Exercise physiology and T1 Diabetes</t>
  </si>
  <si>
    <t>#DT1 #TherapeuticEducation #CertifiedDiabetesEducator #PatientExpert #Diabetes #type1 #type2 #diabetiques #Diabetics #DiabetesEmpowerment #mydiabetemarket</t>
  </si>
  <si>
    <t>I live to eat. I work to live. Coke over Pepsi. In my spare time I enjoy kosher food and long airplane rides from Israel.
#ZIN
Opinions and rants are my own.</t>
  </si>
  <si>
    <t>Hier twittert die Messe Berlin direkt aus dem HQ am Messedamm 22. Alles zu #MesseBerlin #CityCube #hub27 #Gastgeber Impressum: https://t.co/KRVCvn0RGR</t>
  </si>
  <si>
    <t>Kulturelles aus Berlin und teilweise über und von anderswo soll hier die Herzen erfreuen Dazu einiges an Un-Sinn &amp; Un-Verstand Leben darf auch schön sein</t>
  </si>
  <si>
    <t>We want you to find the best digital health strategy! Find all news around #eHealth and #mHealth here!</t>
  </si>
  <si>
    <t>La solución para el manejo de la #diabetes adaptada al tratamiento de la diabetes tipo 1 y tipo 2. Pruébala aquí: https://t.co/xG9XkMck7k
#mHealth</t>
  </si>
  <si>
    <t>Healing healthcare. Care is about people first, life first, tech and gadgets last. Provide privacy by design in healthcare data @nobismhealth</t>
  </si>
  <si>
    <t>Discover expert-led e-learning in type 1 and type 2 diabetes</t>
  </si>
  <si>
    <t>Treating diabetes with passion</t>
  </si>
  <si>
    <t>#diabetes #ehealth #healthapps #digitalmarketing #diabetestech #CertifiedDiabetesEducator #diabetesscientificresearch #patient-expert #DT1 #ETP</t>
  </si>
  <si>
    <t>Are you there, world? It's me, Margaret. Just keeping an eye on things.</t>
  </si>
  <si>
    <t>BBN, Xerox PARC, Apple, Netscape, patent consulting &amp; testifing expert</t>
  </si>
  <si>
    <t>I'm a technology theorist relentlessly seeking the unexpected in health, science &amp; medicine. https://t.co/sSQY1n0Z64 @Google Health Board @Forbes @PsychToday</t>
  </si>
  <si>
    <t>French #medtech company whose mission is to automate Type 1 #diabetes treatment thanks to #machinelearning - #closedloopsystem #ArtificialPancreas</t>
  </si>
  <si>
    <t>Building awareness for @Diabeloop #Closedloop system
#T1D warrior _xD83D__xDCAA_ #food lover _xD83E__xDD51_ #diabetes #medtech #digital #marketing // @SciencesPo</t>
  </si>
  <si>
    <t>Diabeloop project</t>
  </si>
  <si>
    <t>Brazilian Doctor, endocrinologist, working on research, Curitiba Diabetes Center Owner, coxa-branca de coração, amante da música, arrisco um violão.</t>
  </si>
  <si>
    <t>Esposo, padre de familia, UNAM, lectura, apasionado por la Endocrinologia Pediatrica, diabetes y crecimiento.</t>
  </si>
  <si>
    <t>Holaaaaa</t>
  </si>
  <si>
    <t>El único sistema que registra el uso de la pluma de insulina.
iPhone https://t.co/qtLJEz7G21 Android https://t.co/rvdQ401nLC
#diabetes #ehealth</t>
  </si>
  <si>
    <t>CEO  &amp; CoFounder SocialDiabetes https://t.co/6vbgx1r9Um</t>
  </si>
  <si>
    <t>#DT1 Educadora en #diabetes. Psicóloga, Gerente de Proyectos en Beyond Type 1 en Español. Las opiniones aquí escritas son mías y no representan a mi empleador.</t>
  </si>
  <si>
    <t>Extravagante, Irreverente, de Humor Negro, Bendecido, a veces de Mal Caracter, pero siempre YO !! Ingeniero de Soporte y Especialista en Performance de Red</t>
  </si>
  <si>
    <t>Centro de Investigación Biomédica en Red de #Diabetes y Enfermedades Metabólicas Asociadas (CIBERDEM), dependiente del Instituto de Salud Carlos III. #diabetESP</t>
  </si>
  <si>
    <t>Marketer of the Year. Advertising. Brand. PR. Mobile. Healthcare. MedTech. Marketing @Dexcom. Ex-@LGElectronics, @Sony, @Siemens, @Firefox. Board @CIM_Exchange</t>
  </si>
  <si>
    <t>T1D for 24 years. Pump user. Trainee grumpy old man. Not a patient representitive, voice, leader. nor expert patient. Not an Advocate Just a bloke with T1D.</t>
  </si>
  <si>
    <t>Hot Milk Media is an innovative communications specialist in the life sciences (nutraceutical and pharmaceutical), personal care and supply chain industries.</t>
  </si>
  <si>
    <t>A network of life science leaders engaging &amp; debating the challenges &amp; opportunities shaping the future of Pharma &amp; BioPharma. #PharmaIntegrates #BioIntegrates</t>
  </si>
  <si>
    <t>We share biotech, pharma, medtech and diagnostics news</t>
  </si>
  <si>
    <t>diasend® makes management of your diabetes data simple. One solution, no fuss. FREE for home users! diasend® is built on your feedback, so make yourself heard!</t>
  </si>
  <si>
    <t>JDRF Chief Mission Officer and Scientist, #RunningwithT1D</t>
  </si>
  <si>
    <t>PhD • Vanier Scholar • Type 1 Diabetes • Bulgarian Bulldozer_xD83C__xDDE7__xD83C__xDDEC_ • Fighter with Big Dreams_xD83D__xDC4A__xD83C__xDFFC_</t>
  </si>
  <si>
    <t>Medtronic Canada – alleviating pain, restoring health, and extending life. Medtronic Canada – soulager la douleur, rétablir la santé et prolonger la vie.</t>
  </si>
  <si>
    <t>The U.S. Medtronic Diabetes team answers your questions and shares tweets on living well and managing diabetes with technology.</t>
  </si>
  <si>
    <t>Built artificial pancreas (#DIYPS). Founder, #OpenAPS (https://t.co/YPLEApyPBA). Moderated #hcsm. Thinker, doer, teacher, researcher of health &amp; digital things.</t>
  </si>
  <si>
    <t>Diabetes mechanic (MD) by profession; sports freak and gamer by choice.</t>
  </si>
  <si>
    <t>Advice and consulting for healthcare stakeholders, companies and investors interested in diabetes. Tweets by Melissa Holloway.(personal: @melissa_writes)</t>
  </si>
  <si>
    <t>Salud Health info empowers San Diegans to make educated and informed decisions for healthier life-styles.</t>
  </si>
  <si>
    <t>Admetsys has developed the first fully-automated glucose control system (artificial pancreas) specifically for the needs of hospital and surgical care.</t>
  </si>
  <si>
    <t>Medicine Matters #diabetes is the premier destination for healthcare professionals seeking the latest news,  information and educational resources</t>
  </si>
  <si>
    <t>Prof Katharine Barnard-Kelly PhD, Chartered Health Psychologist, specializes in PROM impact, human factors assessment and quality of life.</t>
  </si>
  <si>
    <t>Leading independent publisher of authoritative peer-reviewed journals, books, and trade publications in science, technology, engineering, &amp; medicine (STEM)</t>
  </si>
  <si>
    <t>This account is dedicated to people with diabetes and their caregivers who are looking to connect with us, and to each other.</t>
  </si>
  <si>
    <t>Molecular Endocrinologist studying #obesity and #diabetes @kings_college, gene tinkerer, cook, part-time #hillhunter.</t>
  </si>
  <si>
    <t>JDRF is the leading global funder of type 1 diabetes research.</t>
  </si>
  <si>
    <t>JDRF funds research that transforms the lives of people with type 1 diabetes (T1D). We want a cure, and we won’t stop until we find one.</t>
  </si>
  <si>
    <t>_xD83D__xDE02__xD83E__xDD23_</t>
  </si>
  <si>
    <t>DIABNEXT® develops a Next-Generation Diabetes Therapy that will revolutionize Diabetes care. The world's first Diabetes A.I. that enables personalised therapies</t>
  </si>
  <si>
    <t>Pediatrician- diabetologist at @DiabeterNL Rotterdam, the Netherlands tweeting personal views and retweeting interesting tweets</t>
  </si>
  <si>
    <t>Long Distance Cyclist, Father, Type 1 Diabetic since 1984, CGM-Specialist, Loop, socialised by Benjamin Blümchen</t>
  </si>
  <si>
    <t>Endocrinologist.</t>
  </si>
  <si>
    <t>Endocrinologist at
Sri Ramachandra Medical college, Chennai.JIPMERite. Data science enthusiast.</t>
  </si>
  <si>
    <t>Chartered Psychologist; Foundation Director, The Australian Centre for Behavioural Research in Diabetes @ACBRD @DiabetesVic @Deakin. Views are my own</t>
  </si>
  <si>
    <t>Springer Healthcare IME, providing independent medical education in Diabetes, Oncology, Sarcoma, Rare Diseases, Endocrinology, Paediatrics, and more.</t>
  </si>
  <si>
    <t>Contract Recruiter for Sales, Supply Chain, Manufacturing Engineering &amp; Human Resources</t>
  </si>
  <si>
    <t>No child should die of diabetes. Life for a Child supports over 19,000 children in 41 under-resourced countries. https://t.co/4e4HvkQ6iO</t>
  </si>
  <si>
    <t>The BMJ aims to lead the debate on health, and to engage doctors, researchers and health professionals to improve outcomes for patients</t>
  </si>
  <si>
    <t>Grainne Living w/#type1 diabetes is like being on a Blood Sugar Trampoline. Except it's not fun! #diabetes blogger, advocate, #Diabetes Ireland Volunteer</t>
  </si>
  <si>
    <t>Grattoni Lab - Dept of Nanomedicine @ Methodist Hospital | Implantable #medicaldevices for #drugdelivery and #cellencapsulation</t>
  </si>
  <si>
    <t>Type 1 diabetes, obsessed with keeping medications @ the right temperature, digital health entrepreneur, founder @MedAngelCO Winner @lyfebulb @novonordisk award</t>
  </si>
  <si>
    <t>Keep your medications at a safe temperature at home and on the go. Smart sensor + App for insulin, biologics, and hormones.</t>
  </si>
  <si>
    <t>Diabetes is serious. Join us and help turn it around. A charity, DQ tweets to help Queenslanders live well with all types of diabetes - no endorsements.</t>
  </si>
  <si>
    <t>I love talking about Diabetes Technology on YouTube : User of LOOP -DIY Closed Loop System: Plane Geek and Train Spotter</t>
  </si>
  <si>
    <t>☆ 22-year-old Dutch girl living with Type 1 Diabetes
_xD83E__xDD51_ Coeliac &amp; vegetarian
♡ Cooking, cycling and nature
_xD83C__xDFAC_ I vlog about T1D on Youtube ⬇️</t>
  </si>
  <si>
    <t>Insulin pump therapy that makes things personal, knows how to be discreet (if you want!) and is super simple.  Live life on your own terms! #HelloKaleido</t>
  </si>
  <si>
    <t>Understudy T1D, Nightscouter, Low Carb, ❤️Apple, #wearenotwaiting supporter, website dabbler, _xD83D__xDC31_, #OpenAPS, euglycemic, cellist, pianist, bad sax player</t>
  </si>
  <si>
    <t>Southampton, England</t>
  </si>
  <si>
    <t>Liverpool, England</t>
  </si>
  <si>
    <t>England, United Kingdom</t>
  </si>
  <si>
    <t>Teeside/Darlington</t>
  </si>
  <si>
    <t>Dublin City, Ireland</t>
  </si>
  <si>
    <t>Strasbourg, France</t>
  </si>
  <si>
    <t>Dublin, Ireland</t>
  </si>
  <si>
    <t>Nice, France</t>
  </si>
  <si>
    <t>Sophia antipolis</t>
  </si>
  <si>
    <t>Droitwich, England</t>
  </si>
  <si>
    <t>Devon &amp; Cornwall</t>
  </si>
  <si>
    <t>Northwest United States</t>
  </si>
  <si>
    <t>Israel</t>
  </si>
  <si>
    <t>Chesterbrook, PA</t>
  </si>
  <si>
    <t>San Diego</t>
  </si>
  <si>
    <t>Las Condes, Chile</t>
  </si>
  <si>
    <t>Santiago, Chile.</t>
  </si>
  <si>
    <t>Melbourne, Australia</t>
  </si>
  <si>
    <t>Yorkshire and The Humber, England</t>
  </si>
  <si>
    <t>Indianapolis Area</t>
  </si>
  <si>
    <t>Southsea</t>
  </si>
  <si>
    <t>Cambridge, MA</t>
  </si>
  <si>
    <t>Dallas, TX</t>
  </si>
  <si>
    <t>san francisco</t>
  </si>
  <si>
    <t>Fort Myers, FL</t>
  </si>
  <si>
    <t>New York, NY USA</t>
  </si>
  <si>
    <t>Tweets are not medical advice</t>
  </si>
  <si>
    <t>Swansea, Wales</t>
  </si>
  <si>
    <t>EU</t>
  </si>
  <si>
    <t>Cardiff, Wales</t>
  </si>
  <si>
    <t>York University, Toronto</t>
  </si>
  <si>
    <t>Wales, United Kingdom</t>
  </si>
  <si>
    <t xml:space="preserve">Swansea </t>
  </si>
  <si>
    <t>Paris, France</t>
  </si>
  <si>
    <t>Jerusalem</t>
  </si>
  <si>
    <t>Berlin, Deutschland</t>
  </si>
  <si>
    <t>Global</t>
  </si>
  <si>
    <t>Barcelona</t>
  </si>
  <si>
    <t>Amsterdam, The Netherlands</t>
  </si>
  <si>
    <t>Saint-Perersburg, Russia</t>
  </si>
  <si>
    <t>France</t>
  </si>
  <si>
    <t>Sheffield</t>
  </si>
  <si>
    <t>Palo Alto, California</t>
  </si>
  <si>
    <t>Paris</t>
  </si>
  <si>
    <t>Curitiba-Brazil</t>
  </si>
  <si>
    <t>Cd. Mexico</t>
  </si>
  <si>
    <t>Madrid, Comunidad de Madrid</t>
  </si>
  <si>
    <t>Catalonia, Spain</t>
  </si>
  <si>
    <t>México</t>
  </si>
  <si>
    <t>Mexico D.F.</t>
  </si>
  <si>
    <t>España</t>
  </si>
  <si>
    <t>Edinburgh, Scotland</t>
  </si>
  <si>
    <t>UK</t>
  </si>
  <si>
    <t>San Diego, CA</t>
  </si>
  <si>
    <t>London, UK</t>
  </si>
  <si>
    <t>Switzerland</t>
  </si>
  <si>
    <t>Somerville, NJ</t>
  </si>
  <si>
    <t>Canada</t>
  </si>
  <si>
    <t>United States</t>
  </si>
  <si>
    <t>Seattle, WA</t>
  </si>
  <si>
    <t>London</t>
  </si>
  <si>
    <t>SAN DIEGO</t>
  </si>
  <si>
    <t>TMC|X, #DubaiFuture, Dreamit, MassChallenge, Healthbox</t>
  </si>
  <si>
    <t>Portsmouth, England</t>
  </si>
  <si>
    <t>New Rochelle, NY</t>
  </si>
  <si>
    <t>London, England</t>
  </si>
  <si>
    <t>Headquarters in New York, NY</t>
  </si>
  <si>
    <t>New York, NY</t>
  </si>
  <si>
    <t>Bordeaux, France</t>
  </si>
  <si>
    <t>Boston, MA</t>
  </si>
  <si>
    <t>Rotterdam, Zuid-Holland</t>
  </si>
  <si>
    <t>BEDFORDSHIRE UK</t>
  </si>
  <si>
    <t>Absdorf, Austria</t>
  </si>
  <si>
    <t>Bengaluru, India</t>
  </si>
  <si>
    <t>Chennai, India</t>
  </si>
  <si>
    <t>Greater Boston area</t>
  </si>
  <si>
    <t>London Beijing Delhi New York</t>
  </si>
  <si>
    <t>Clare &amp; Offaly, ireland</t>
  </si>
  <si>
    <t>Houston, TX</t>
  </si>
  <si>
    <t>Queensland</t>
  </si>
  <si>
    <t>Manchester, UK</t>
  </si>
  <si>
    <t>The Netherlands</t>
  </si>
  <si>
    <t>Aberdeenshire</t>
  </si>
  <si>
    <t>http://t.co/2RBs16rxkk</t>
  </si>
  <si>
    <t>https://t.co/tF1qc8hDu0</t>
  </si>
  <si>
    <t>https://t.co/JZj5W9eqBz</t>
  </si>
  <si>
    <t>https://t.co/XxH4uCxkM8</t>
  </si>
  <si>
    <t>https://t.co/pFTvWUzZ4X</t>
  </si>
  <si>
    <t>https://t.co/Sl8YyOUxlU</t>
  </si>
  <si>
    <t>http://t.co/0qn64yNniz</t>
  </si>
  <si>
    <t>http://t.co/541vatyDPD</t>
  </si>
  <si>
    <t>http://t.co/2BgsMTY6Bz</t>
  </si>
  <si>
    <t>https://t.co/snmTpY5aI6</t>
  </si>
  <si>
    <t>https://t.co/QkxTC9yPw3</t>
  </si>
  <si>
    <t>https://t.co/q9lgMtLmhv</t>
  </si>
  <si>
    <t>https://t.co/Vv1faDf2BY</t>
  </si>
  <si>
    <t>https://t.co/kzSFzFkH1f</t>
  </si>
  <si>
    <t>https://t.co/Dwj4GCHFA0</t>
  </si>
  <si>
    <t>https://t.co/ovTnvHYFLD</t>
  </si>
  <si>
    <t>https://t.co/Ow2f4lQf9c</t>
  </si>
  <si>
    <t>https://t.co/wZRqtgkx9z</t>
  </si>
  <si>
    <t>https://t.co/4Gtq8jE0On</t>
  </si>
  <si>
    <t>https://t.co/IyWcCz5IjC</t>
  </si>
  <si>
    <t>https://t.co/l6mxEf5vOT</t>
  </si>
  <si>
    <t>http://t.co/CB4oQlOIfW</t>
  </si>
  <si>
    <t>https://t.co/RrvbO5KtgU</t>
  </si>
  <si>
    <t>https://t.co/YPLEAphed0</t>
  </si>
  <si>
    <t>https://t.co/WPfKsRA6O5</t>
  </si>
  <si>
    <t>https://t.co/b9vChp6PNJ</t>
  </si>
  <si>
    <t>https://t.co/svCRg2Gsfj</t>
  </si>
  <si>
    <t>https://t.co/Z6kJaOC5Ho</t>
  </si>
  <si>
    <t>http://t.co/4OCWWBMwc2</t>
  </si>
  <si>
    <t>https://t.co/COPdHNn4dy</t>
  </si>
  <si>
    <t>http://t.co/maDn2ph7tc</t>
  </si>
  <si>
    <t>https://t.co/zbWJVwCf3b</t>
  </si>
  <si>
    <t>https://t.co/6YPHJGD13w</t>
  </si>
  <si>
    <t>https://t.co/6W7Flp1WQi</t>
  </si>
  <si>
    <t>https://t.co/Pte0SHLgry</t>
  </si>
  <si>
    <t>https://t.co/yJqMVal750</t>
  </si>
  <si>
    <t>https://t.co/bRid18ZXLp</t>
  </si>
  <si>
    <t>https://t.co/Vt0KFJlR9m</t>
  </si>
  <si>
    <t>https://t.co/G2Rf0BpWOS</t>
  </si>
  <si>
    <t>http://t.co/IT8Ao7SPpu</t>
  </si>
  <si>
    <t>http://t.co/CxYuTuEFZC</t>
  </si>
  <si>
    <t>https://t.co/RJs6FaKkMK</t>
  </si>
  <si>
    <t>https://t.co/6vbgx1r9Um</t>
  </si>
  <si>
    <t>https://t.co/cqaJYPZZJm</t>
  </si>
  <si>
    <t>http://t.co/RccCEP0Vv0</t>
  </si>
  <si>
    <t>https://t.co/1WSCb4bDgB</t>
  </si>
  <si>
    <t>https://t.co/CchNXuUEiJ</t>
  </si>
  <si>
    <t>https://t.co/qKVOjWCDJx</t>
  </si>
  <si>
    <t>https://t.co/Yf80mEJXu4</t>
  </si>
  <si>
    <t>http://t.co/frSSjeOwPx</t>
  </si>
  <si>
    <t>https://t.co/pj153C9ohU</t>
  </si>
  <si>
    <t>http://t.co/noXbLAofgw</t>
  </si>
  <si>
    <t>https://t.co/FvlgXVqSPK</t>
  </si>
  <si>
    <t>http://t.co/nPuaEGBjI8</t>
  </si>
  <si>
    <t>http://t.co/g0PGZY2ViJ</t>
  </si>
  <si>
    <t>https://t.co/Skmz4OMONn</t>
  </si>
  <si>
    <t>https://t.co/DacSXerkFR</t>
  </si>
  <si>
    <t>http://t.co/GbonXqGrbT</t>
  </si>
  <si>
    <t>http://t.co/SqrWyZTA3p</t>
  </si>
  <si>
    <t>https://t.co/cXaqcZMukV</t>
  </si>
  <si>
    <t>https://t.co/LvXy4cTeSu</t>
  </si>
  <si>
    <t>http://t.co/vKhEXrjdNH</t>
  </si>
  <si>
    <t>https://t.co/wrQRudx1e9</t>
  </si>
  <si>
    <t>https://t.co/cHcDn2m1Nc</t>
  </si>
  <si>
    <t>https://t.co/ZWd0eF6gaL</t>
  </si>
  <si>
    <t>https://t.co/yRbPliZBEj</t>
  </si>
  <si>
    <t>https://t.co/l4NPEcKASr</t>
  </si>
  <si>
    <t>https://t.co/Zd1XMtGo0c</t>
  </si>
  <si>
    <t>https://t.co/xqAvYmOGCe</t>
  </si>
  <si>
    <t>https://t.co/cT0HnpV5hl</t>
  </si>
  <si>
    <t>https://t.co/Mt6Hhn4xp0</t>
  </si>
  <si>
    <t>https://t.co/dSjGXvF8Bg</t>
  </si>
  <si>
    <t>https://t.co/gBcWJ6dyjM</t>
  </si>
  <si>
    <t>https://t.co/N0HwavkGAj</t>
  </si>
  <si>
    <t>https://t.co/eafVXGdRp2</t>
  </si>
  <si>
    <t>https://t.co/oywVwLPkaf</t>
  </si>
  <si>
    <t>https://t.co/KCs37VmeNZ</t>
  </si>
  <si>
    <t>https://t.co/7t1CYl4Eqa</t>
  </si>
  <si>
    <t>https://t.co/TTPDSqxnlQ</t>
  </si>
  <si>
    <t>https://t.co/AIXSP6ay24</t>
  </si>
  <si>
    <t>https://pbs.twimg.com/profile_banners/1067952218/1357553982</t>
  </si>
  <si>
    <t>https://pbs.twimg.com/profile_banners/916269510298042368/1540214788</t>
  </si>
  <si>
    <t>https://pbs.twimg.com/profile_banners/3044795505/1519111093</t>
  </si>
  <si>
    <t>https://pbs.twimg.com/profile_banners/29068977/1488895413</t>
  </si>
  <si>
    <t>https://pbs.twimg.com/profile_banners/981790470786502656/1540305172</t>
  </si>
  <si>
    <t>https://pbs.twimg.com/profile_banners/20064354/1478161180</t>
  </si>
  <si>
    <t>https://pbs.twimg.com/profile_banners/841990810707079170/1489582111</t>
  </si>
  <si>
    <t>https://pbs.twimg.com/profile_banners/752962260797194240/1499344605</t>
  </si>
  <si>
    <t>https://pbs.twimg.com/profile_banners/421174601/1497266535</t>
  </si>
  <si>
    <t>https://pbs.twimg.com/profile_banners/379871723/1540456725</t>
  </si>
  <si>
    <t>https://pbs.twimg.com/profile_banners/319360364/1538771349</t>
  </si>
  <si>
    <t>https://pbs.twimg.com/profile_banners/272022725/1531384963</t>
  </si>
  <si>
    <t>https://pbs.twimg.com/profile_banners/4843380923/1529324113</t>
  </si>
  <si>
    <t>https://pbs.twimg.com/profile_banners/761650635896922113/1540561012</t>
  </si>
  <si>
    <t>https://pbs.twimg.com/profile_banners/258040324/1546334098</t>
  </si>
  <si>
    <t>https://pbs.twimg.com/profile_banners/1921431206/1512117066</t>
  </si>
  <si>
    <t>https://pbs.twimg.com/profile_banners/1280145924/1549666424</t>
  </si>
  <si>
    <t>https://pbs.twimg.com/profile_banners/10161392/1467729517</t>
  </si>
  <si>
    <t>https://pbs.twimg.com/profile_banners/1350179725/1546487606</t>
  </si>
  <si>
    <t>https://pbs.twimg.com/profile_banners/25663411/1548668406</t>
  </si>
  <si>
    <t>https://pbs.twimg.com/profile_banners/17861812/1538950364</t>
  </si>
  <si>
    <t>https://pbs.twimg.com/profile_banners/95022046/1545945003</t>
  </si>
  <si>
    <t>https://pbs.twimg.com/profile_banners/797314602975363072/1534870714</t>
  </si>
  <si>
    <t>https://pbs.twimg.com/profile_banners/14620190/1549378640</t>
  </si>
  <si>
    <t>https://pbs.twimg.com/profile_banners/2965113243/1550336067</t>
  </si>
  <si>
    <t>https://pbs.twimg.com/profile_banners/16170802/1469028238</t>
  </si>
  <si>
    <t>https://pbs.twimg.com/profile_banners/2168242034/1523316137</t>
  </si>
  <si>
    <t>https://pbs.twimg.com/profile_banners/2942597197/1419491600</t>
  </si>
  <si>
    <t>https://pbs.twimg.com/profile_banners/820221037971390466/1548764816</t>
  </si>
  <si>
    <t>https://pbs.twimg.com/profile_banners/720512965380861952/1460631545</t>
  </si>
  <si>
    <t>https://pbs.twimg.com/profile_banners/1401087024/1386352406</t>
  </si>
  <si>
    <t>https://pbs.twimg.com/profile_banners/2354920669/1447066532</t>
  </si>
  <si>
    <t>https://pbs.twimg.com/profile_banners/754233969055506432/1492286751</t>
  </si>
  <si>
    <t>https://pbs.twimg.com/profile_banners/840163428106936320/1489146883</t>
  </si>
  <si>
    <t>https://pbs.twimg.com/profile_banners/216950144/1548974088</t>
  </si>
  <si>
    <t>https://pbs.twimg.com/profile_banners/3429482625/1544601338</t>
  </si>
  <si>
    <t>https://pbs.twimg.com/profile_banners/4845707823/1458678972</t>
  </si>
  <si>
    <t>https://pbs.twimg.com/profile_banners/284062715/1536046634</t>
  </si>
  <si>
    <t>https://pbs.twimg.com/profile_banners/880451806568083456/1498817816</t>
  </si>
  <si>
    <t>https://pbs.twimg.com/profile_banners/835882347220332545/1488126066</t>
  </si>
  <si>
    <t>https://pbs.twimg.com/profile_banners/19711691/1548196192</t>
  </si>
  <si>
    <t>https://pbs.twimg.com/profile_banners/3069962795/1547631056</t>
  </si>
  <si>
    <t>https://pbs.twimg.com/profile_banners/53349938/1549411382</t>
  </si>
  <si>
    <t>https://pbs.twimg.com/profile_banners/2507092795/1400769723</t>
  </si>
  <si>
    <t>https://pbs.twimg.com/profile_banners/152860513/1541138925</t>
  </si>
  <si>
    <t>https://pbs.twimg.com/profile_banners/3344324867/1519930753</t>
  </si>
  <si>
    <t>https://pbs.twimg.com/profile_banners/11002942/1417445376</t>
  </si>
  <si>
    <t>https://pbs.twimg.com/profile_banners/1604358194/1541191416</t>
  </si>
  <si>
    <t>https://pbs.twimg.com/profile_banners/475936296/1542181269</t>
  </si>
  <si>
    <t>https://pbs.twimg.com/profile_banners/62603262/1544459001</t>
  </si>
  <si>
    <t>https://pbs.twimg.com/profile_banners/809198082/1549553509</t>
  </si>
  <si>
    <t>https://pbs.twimg.com/profile_banners/134860670/1512116775</t>
  </si>
  <si>
    <t>https://pbs.twimg.com/profile_banners/347214851/1421677303</t>
  </si>
  <si>
    <t>https://pbs.twimg.com/profile_banners/127565404/1543339344</t>
  </si>
  <si>
    <t>https://pbs.twimg.com/profile_banners/2209190828/1539779506</t>
  </si>
  <si>
    <t>https://pbs.twimg.com/profile_banners/2830874339/1419007981</t>
  </si>
  <si>
    <t>https://pbs.twimg.com/profile_banners/942501823/1365563213</t>
  </si>
  <si>
    <t>https://pbs.twimg.com/profile_banners/2383783141/1444328208</t>
  </si>
  <si>
    <t>https://pbs.twimg.com/profile_banners/17861851/1541201679</t>
  </si>
  <si>
    <t>https://pbs.twimg.com/profile_banners/15165858/1438981361</t>
  </si>
  <si>
    <t>https://pbs.twimg.com/profile_banners/317749397/1549960991</t>
  </si>
  <si>
    <t>https://pbs.twimg.com/profile_banners/784810897097289728/1488665060</t>
  </si>
  <si>
    <t>https://pbs.twimg.com/profile_banners/84932964/1451287696</t>
  </si>
  <si>
    <t>https://pbs.twimg.com/profile_banners/2862583774/1454609988</t>
  </si>
  <si>
    <t>https://pbs.twimg.com/profile_banners/796291006245302273/1478691303</t>
  </si>
  <si>
    <t>https://pbs.twimg.com/profile_banners/250271525/1535058272</t>
  </si>
  <si>
    <t>https://pbs.twimg.com/profile_banners/148397956/1521631486</t>
  </si>
  <si>
    <t>https://pbs.twimg.com/profile_banners/21927612/1541103194</t>
  </si>
  <si>
    <t>https://pbs.twimg.com/profile_banners/971504962084712448/1520461201</t>
  </si>
  <si>
    <t>https://pbs.twimg.com/profile_banners/874543093718167552/1550590842</t>
  </si>
  <si>
    <t>https://pbs.twimg.com/profile_banners/800559697438720000/1544167625</t>
  </si>
  <si>
    <t>https://pbs.twimg.com/profile_banners/363050157/1480714580</t>
  </si>
  <si>
    <t>https://pbs.twimg.com/profile_banners/1708359247/1547399903</t>
  </si>
  <si>
    <t>https://pbs.twimg.com/profile_banners/172671272/1413398774</t>
  </si>
  <si>
    <t>https://pbs.twimg.com/profile_banners/735355655993884672/1548441261</t>
  </si>
  <si>
    <t>https://pbs.twimg.com/profile_banners/102985643/1377487911</t>
  </si>
  <si>
    <t>https://pbs.twimg.com/profile_banners/349065597/1535977422</t>
  </si>
  <si>
    <t>https://pbs.twimg.com/profile_banners/709392420568440832/1471955411</t>
  </si>
  <si>
    <t>https://pbs.twimg.com/profile_banners/77321174/1526002823</t>
  </si>
  <si>
    <t>https://pbs.twimg.com/profile_banners/2522335141/1549082805</t>
  </si>
  <si>
    <t>https://pbs.twimg.com/profile_banners/16949344/1406283080</t>
  </si>
  <si>
    <t>https://pbs.twimg.com/profile_banners/4804153462/1471538487</t>
  </si>
  <si>
    <t>https://pbs.twimg.com/profile_banners/286436696/1511949529</t>
  </si>
  <si>
    <t>https://pbs.twimg.com/profile_banners/3499813942/1510578654</t>
  </si>
  <si>
    <t>https://pbs.twimg.com/profile_banners/245550755/1465879358</t>
  </si>
  <si>
    <t>https://pbs.twimg.com/profile_banners/634839639/1526552788</t>
  </si>
  <si>
    <t>https://pbs.twimg.com/profile_banners/1047397298681126912/1538823682</t>
  </si>
  <si>
    <t>https://pbs.twimg.com/profile_banners/2714034960/1542292704</t>
  </si>
  <si>
    <t>https://pbs.twimg.com/profile_banners/41184868/1491087872</t>
  </si>
  <si>
    <t>en-gb</t>
  </si>
  <si>
    <t>nl</t>
  </si>
  <si>
    <t>ru</t>
  </si>
  <si>
    <t>ca</t>
  </si>
  <si>
    <t>http://abs.twimg.com/images/themes/theme1/bg.png</t>
  </si>
  <si>
    <t>http://abs.twimg.com/images/themes/theme8/bg.gif</t>
  </si>
  <si>
    <t>http://abs.twimg.com/images/themes/theme2/bg.gif</t>
  </si>
  <si>
    <t>http://abs.twimg.com/images/themes/theme16/bg.gif</t>
  </si>
  <si>
    <t>http://abs.twimg.com/images/themes/theme5/bg.gif</t>
  </si>
  <si>
    <t>http://abs.twimg.com/images/themes/theme6/bg.gif</t>
  </si>
  <si>
    <t>http://abs.twimg.com/images/themes/theme9/bg.gif</t>
  </si>
  <si>
    <t>http://abs.twimg.com/images/themes/theme14/bg.gif</t>
  </si>
  <si>
    <t>http://abs.twimg.com/images/themes/theme13/bg.gif</t>
  </si>
  <si>
    <t>http://abs.twimg.com/images/themes/theme4/bg.gif</t>
  </si>
  <si>
    <t>http://abs.twimg.com/images/themes/theme15/bg.png</t>
  </si>
  <si>
    <t>http://pbs.twimg.com/profile_images/3077938097/8bd5c53a1a4430e2bef721cf5c4ee9e1_normal.png</t>
  </si>
  <si>
    <t>http://pbs.twimg.com/profile_images/1062473827731496962/oHaykUBq_normal.jpg</t>
  </si>
  <si>
    <t>http://pbs.twimg.com/profile_images/841994178204717056/-_Ko3g9K_normal.jpg</t>
  </si>
  <si>
    <t>http://pbs.twimg.com/profile_images/865222854324899842/vezC9F9W_normal.jpg</t>
  </si>
  <si>
    <t>http://pbs.twimg.com/profile_images/1080677984628064256/2DwyWJv9_normal.jpg</t>
  </si>
  <si>
    <t>http://pbs.twimg.com/profile_images/1062348760670339073/egM1bS-c_normal.jpg</t>
  </si>
  <si>
    <t>http://pbs.twimg.com/profile_images/1096813533105393667/pnIShfgP_normal.png</t>
  </si>
  <si>
    <t>http://pbs.twimg.com/profile_images/1023123811049320448/f8hCTIut_normal.jpg</t>
  </si>
  <si>
    <t>http://pbs.twimg.com/profile_images/720566817283026944/0kGkG-V6_normal.jpg</t>
  </si>
  <si>
    <t>http://pbs.twimg.com/profile_images/701523989575966724/dHBKCmgf_normal.jpg</t>
  </si>
  <si>
    <t>http://pbs.twimg.com/profile_images/541226211041869824/Liqyzlua_normal.jpeg</t>
  </si>
  <si>
    <t>http://pbs.twimg.com/profile_images/900011358460268544/80AIVgaw_normal.jpg</t>
  </si>
  <si>
    <t>http://pbs.twimg.com/profile_images/1089817042658750464/C30K2ZXL_normal.jpg</t>
  </si>
  <si>
    <t>http://pbs.twimg.com/profile_images/594037635724738560/a0zoOaH6_normal.jpg</t>
  </si>
  <si>
    <t>http://pbs.twimg.com/profile_images/965583607191482373/fKfba-XX_normal.jpg</t>
  </si>
  <si>
    <t>http://pbs.twimg.com/profile_images/1092934785046069253/WhxyxhlB_normal.jpg</t>
  </si>
  <si>
    <t>http://pbs.twimg.com/profile_images/469488220665683968/zlbrE3Tf_normal.jpeg</t>
  </si>
  <si>
    <t>http://pbs.twimg.com/profile_images/669809380687265792/ZVCdz_Ty_normal.jpg</t>
  </si>
  <si>
    <t>http://pbs.twimg.com/profile_images/798431300864634880/ennqQ-ml_normal.jpg</t>
  </si>
  <si>
    <t>http://pbs.twimg.com/profile_images/1029037295574368261/R7uRuwc9_normal.jpg</t>
  </si>
  <si>
    <t>http://pbs.twimg.com/profile_images/453782342461444096/IHal2TIb_normal.png</t>
  </si>
  <si>
    <t>http://pbs.twimg.com/profile_images/1052532485698056192/H2PVIJfZ_normal.jpg</t>
  </si>
  <si>
    <t>http://pbs.twimg.com/profile_images/823634849202315264/Pg5TBON0_normal.jpg</t>
  </si>
  <si>
    <t>http://pbs.twimg.com/profile_images/652185829809352705/SsShJrg8_normal.jpg</t>
  </si>
  <si>
    <t>http://pbs.twimg.com/profile_images/651424538836668416/VjHfgFW5_normal.jpg</t>
  </si>
  <si>
    <t>http://pbs.twimg.com/profile_images/546092883736940544/7RNgEjQM_normal.jpeg</t>
  </si>
  <si>
    <t>http://pbs.twimg.com/profile_images/628573983370313728/QjnqQ6Jy_normal.png</t>
  </si>
  <si>
    <t>http://pbs.twimg.com/profile_images/796722969838047233/FyEPUhPo_normal.jpg</t>
  </si>
  <si>
    <t>http://pbs.twimg.com/profile_images/1032690686213144577/eaHq4LQA_normal.jpg</t>
  </si>
  <si>
    <t>http://pbs.twimg.com/profile_images/793498273403199488/OoFtxree_normal.jpg</t>
  </si>
  <si>
    <t>http://pbs.twimg.com/profile_images/1052239737828847617/zW_1Ei-Q_normal.jpg</t>
  </si>
  <si>
    <t>http://pbs.twimg.com/profile_images/1039488947947110401/yZWNz1vD_normal.jpg</t>
  </si>
  <si>
    <t>http://pbs.twimg.com/profile_images/1046536445672865792/1ZQM9lNr_normal.jpg</t>
  </si>
  <si>
    <t>http://pbs.twimg.com/profile_images/1080448671672688640/Gm2jMSf__normal.jpg</t>
  </si>
  <si>
    <t>http://pbs.twimg.com/profile_images/563790498125475840/pomHARZb_normal.jpeg</t>
  </si>
  <si>
    <t>http://pbs.twimg.com/profile_images/1009062326744559617/4YkPRUOq_normal.jpg</t>
  </si>
  <si>
    <t>http://pbs.twimg.com/profile_images/704312498284003328/QXfaM77y_normal.jpg</t>
  </si>
  <si>
    <t>http://pbs.twimg.com/profile_images/948691748850515968/WuCVcAKy_normal.jpg</t>
  </si>
  <si>
    <t>http://pbs.twimg.com/profile_images/1047404458446151685/uFd90z-8_normal.jpg</t>
  </si>
  <si>
    <t>http://pbs.twimg.com/profile_images/378800000729461457/57a60c34299ef70a1dac19fb77cc8fa1_normal.jpeg</t>
  </si>
  <si>
    <t>Open Twitter Page for This Person</t>
  </si>
  <si>
    <t>https://twitter.com/lionsylvia</t>
  </si>
  <si>
    <t>https://twitter.com/ispad_org</t>
  </si>
  <si>
    <t>https://twitter.com/sotondsn</t>
  </si>
  <si>
    <t>https://twitter.com/attdconf</t>
  </si>
  <si>
    <t>https://twitter.com/chris_magz</t>
  </si>
  <si>
    <t>https://twitter.com/dsnforumuk</t>
  </si>
  <si>
    <t>https://twitter.com/drpatrickholmes</t>
  </si>
  <si>
    <t>https://twitter.com/innovationzed</t>
  </si>
  <si>
    <t>https://twitter.com/richard_bouaoun</t>
  </si>
  <si>
    <t>https://twitter.com/defymed_</t>
  </si>
  <si>
    <t>https://twitter.com/javidurio</t>
  </si>
  <si>
    <t>https://twitter.com/insulcheck</t>
  </si>
  <si>
    <t>https://twitter.com/solargames</t>
  </si>
  <si>
    <t>https://twitter.com/a_e_bullock</t>
  </si>
  <si>
    <t>https://twitter.com/hpillminster</t>
  </si>
  <si>
    <t>https://twitter.com/pharmrj</t>
  </si>
  <si>
    <t>https://twitter.com/blakelyadrian</t>
  </si>
  <si>
    <t>https://twitter.com/dreameddiabetes</t>
  </si>
  <si>
    <t>https://twitter.com/lifescandi</t>
  </si>
  <si>
    <t>https://twitter.com/susannepathuis</t>
  </si>
  <si>
    <t>https://twitter.com/tandemjobs</t>
  </si>
  <si>
    <t>https://twitter.com/jicristi</t>
  </si>
  <si>
    <t>https://twitter.com/marcelogonzalez</t>
  </si>
  <si>
    <t>https://twitter.com/56mimihoward</t>
  </si>
  <si>
    <t>https://twitter.com/renzas</t>
  </si>
  <si>
    <t>https://twitter.com/gaynorb1</t>
  </si>
  <si>
    <t>https://twitter.com/jberian</t>
  </si>
  <si>
    <t>https://twitter.com/sweetercherise</t>
  </si>
  <si>
    <t>https://twitter.com/parthaskar</t>
  </si>
  <si>
    <t>https://twitter.com/cesconmarzia</t>
  </si>
  <si>
    <t>https://twitter.com/att</t>
  </si>
  <si>
    <t>https://twitter.com/kellyclose</t>
  </si>
  <si>
    <t>https://twitter.com/diabetescamping</t>
  </si>
  <si>
    <t>https://twitter.com/sstrumello</t>
  </si>
  <si>
    <t>https://twitter.com/dr_kevinlee</t>
  </si>
  <si>
    <t>https://twitter.com/openaps</t>
  </si>
  <si>
    <t>https://twitter.com/t1bionic</t>
  </si>
  <si>
    <t>https://twitter.com/rtwernotwaiting</t>
  </si>
  <si>
    <t>https://twitter.com/othmar_moser</t>
  </si>
  <si>
    <t>https://twitter.com/expas_easd</t>
  </si>
  <si>
    <t>https://twitter.com/1paulcoker</t>
  </si>
  <si>
    <t>https://twitter.com/mcriddell1</t>
  </si>
  <si>
    <t>https://twitter.com/drucymru</t>
  </si>
  <si>
    <t>https://twitter.com/max_eckstein</t>
  </si>
  <si>
    <t>https://twitter.com/bracken_rich</t>
  </si>
  <si>
    <t>https://twitter.com/ommccarthy</t>
  </si>
  <si>
    <t>https://twitter.com/mydiabetemarket</t>
  </si>
  <si>
    <t>https://twitter.com/freevees</t>
  </si>
  <si>
    <t>https://twitter.com/messeberlin</t>
  </si>
  <si>
    <t>https://twitter.com/monamonaelise</t>
  </si>
  <si>
    <t>https://twitter.com/caring_mobile</t>
  </si>
  <si>
    <t>https://twitter.com/socialdiabetes</t>
  </si>
  <si>
    <t>https://twitter.com/datadrivencare</t>
  </si>
  <si>
    <t>https://twitter.com/dkipractice</t>
  </si>
  <si>
    <t>https://twitter.com/dr_zhenya</t>
  </si>
  <si>
    <t>https://twitter.com/diabetesetnous</t>
  </si>
  <si>
    <t>https://twitter.com/tinytiernan</t>
  </si>
  <si>
    <t>https://twitter.com/patrici49625372</t>
  </si>
  <si>
    <t>https://twitter.com/mhaeberli</t>
  </si>
  <si>
    <t>https://twitter.com/johnnosta</t>
  </si>
  <si>
    <t>https://twitter.com/diabeloop</t>
  </si>
  <si>
    <t>https://twitter.com/sanveliance</t>
  </si>
  <si>
    <t>https://twitter.com/marc_diabeloop</t>
  </si>
  <si>
    <t>https://twitter.com/marlenemonnot</t>
  </si>
  <si>
    <t>https://twitter.com/erikhuneker</t>
  </si>
  <si>
    <t>https://twitter.com/andvianna</t>
  </si>
  <si>
    <t>https://twitter.com/antillonendop</t>
  </si>
  <si>
    <t>https://twitter.com/miguelunavaz</t>
  </si>
  <si>
    <t>https://twitter.com/insulclock</t>
  </si>
  <si>
    <t>https://twitter.com/odilas</t>
  </si>
  <si>
    <t>https://twitter.com/dulcesitosmios</t>
  </si>
  <si>
    <t>https://twitter.com/horrzitou</t>
  </si>
  <si>
    <t>https://twitter.com/ciberdem</t>
  </si>
  <si>
    <t>https://twitter.com/isabelramis1</t>
  </si>
  <si>
    <t>https://twitter.com/thejohnbernard</t>
  </si>
  <si>
    <t>https://twitter.com/grumpy_pumper</t>
  </si>
  <si>
    <t>https://twitter.com/tandemdiabetes</t>
  </si>
  <si>
    <t>https://twitter.com/hotmilkmedia</t>
  </si>
  <si>
    <t>https://twitter.com/lsintegrates</t>
  </si>
  <si>
    <t>https://twitter.com/b3cnewswire</t>
  </si>
  <si>
    <t>https://twitter.com/diasend</t>
  </si>
  <si>
    <t>https://twitter.com/aaronjkowalski</t>
  </si>
  <si>
    <t>https://twitter.com/5dess</t>
  </si>
  <si>
    <t>https://twitter.com/medtronicca</t>
  </si>
  <si>
    <t>https://twitter.com/mdt_diabetes</t>
  </si>
  <si>
    <t>https://twitter.com/danamlewis</t>
  </si>
  <si>
    <t>https://twitter.com/dcarbohydrated</t>
  </si>
  <si>
    <t>https://twitter.com/spkingdiabetes</t>
  </si>
  <si>
    <t>https://twitter.com/saludhealthinfo</t>
  </si>
  <si>
    <t>https://twitter.com/admetsys</t>
  </si>
  <si>
    <t>https://twitter.com/diab_matters</t>
  </si>
  <si>
    <t>https://twitter.com/prof_k_barnard</t>
  </si>
  <si>
    <t>https://twitter.com/liebertpub</t>
  </si>
  <si>
    <t>https://twitter.com/accuchek_us</t>
  </si>
  <si>
    <t>https://twitter.com/gavbew</t>
  </si>
  <si>
    <t>https://twitter.com/jdrf</t>
  </si>
  <si>
    <t>https://twitter.com/jdrfresearch</t>
  </si>
  <si>
    <t>https://twitter.com/anitatatatoton4</t>
  </si>
  <si>
    <t>https://twitter.com/diabnext</t>
  </si>
  <si>
    <t>https://twitter.com/drhja</t>
  </si>
  <si>
    <t>https://twitter.com/recoverygal21</t>
  </si>
  <si>
    <t>https://twitter.com/maximilianhuebl</t>
  </si>
  <si>
    <t>https://twitter.com/chitraendocrine</t>
  </si>
  <si>
    <t>https://twitter.com/karthik2k2</t>
  </si>
  <si>
    <t>https://twitter.com/janespeight</t>
  </si>
  <si>
    <t>https://twitter.com/springerime</t>
  </si>
  <si>
    <t>https://twitter.com/jhallrecruiter</t>
  </si>
  <si>
    <t>https://twitter.com/lifeforachild</t>
  </si>
  <si>
    <t>https://twitter.com/bmj_latest</t>
  </si>
  <si>
    <t>https://twitter.com/tbattelino</t>
  </si>
  <si>
    <t>https://twitter.com/bsugrtrampoline</t>
  </si>
  <si>
    <t>https://twitter.com/grattonilab</t>
  </si>
  <si>
    <t>https://twitter.com/aminfiberlin</t>
  </si>
  <si>
    <t>https://twitter.com/medangelco</t>
  </si>
  <si>
    <t>https://twitter.com/diabetesqld</t>
  </si>
  <si>
    <t>https://twitter.com/nerdabetic</t>
  </si>
  <si>
    <t>https://twitter.com/girl0ninsulin</t>
  </si>
  <si>
    <t>https://twitter.com/heykaleido</t>
  </si>
  <si>
    <t>https://twitter.com/linnbee</t>
  </si>
  <si>
    <t>lionsylvia
RT @ispad_org: Save the Date for
the ISPAD Symposium @ the #ATTD2019
on the topic of Diabetes Technology
in Pediatrics: ISPAD Guidelines
Up…</t>
  </si>
  <si>
    <t>ispad_org
Save the Date for the ISPAD Symposium
@ the #ATTD2019 on the topic of
Diabetes Technology in Pediatrics:
ISPAD Guidelines Update and the
Future! The Symposium will be held
in the CityCube Berlin, Hall A1
on Saturday, 23 Feb, 10:30-11:30
a.m. We look forward to seeing
you there! https://t.co/OQ3HTbzKnl</t>
  </si>
  <si>
    <t>sotondsn
RT @chris_magz: If anyone who injects
insulin is going to be in Berlin
for #ATTD2019 @ATTDconf and would
like to go to an event around Inje…</t>
  </si>
  <si>
    <t>attdconf
At #ATTD2019 you will have the
opportunity to talk about your
research, experience presentations
from companies you collaborate
with and get the latest updates
to implement in your practice!
See you tomorrow in #Berlin! https://t.co/BurDWudrUX
https://t.co/vhV6h9xQei</t>
  </si>
  <si>
    <t>chris_magz
If anyone who injects insulin is
going to be in Berlin for #ATTD2019
@ATTDconf and would like to go
to an event around Injection technique,
lipos, needles etc then email Peter
on the document #GBDoc #diabetes
#T1D #T2D #insulin #injections
https://t.co/3uipRZpqS9</t>
  </si>
  <si>
    <t>dsnforumuk
RT @chris_magz: If anyone who injects
insulin is going to be in Berlin
for #ATTD2019 @ATTDconf and would
like to go to an event around Inje…</t>
  </si>
  <si>
    <t>drpatrickholmes
RT @chris_magz: If anyone who injects
insulin is going to be in Berlin
for #ATTD2019 @ATTDconf and would
like to go to an event around Inje…</t>
  </si>
  <si>
    <t>innovationzed
Come talk with us at @ATTDconf
in Berlin next week and see a demo
of our Insulcheck Connect. An Insulin
pen add on that collects pen data
that improve treatment and enhance
user engagement! #ATTD2019 https://t.co/zoNMR9vAcf</t>
  </si>
  <si>
    <t>richard_bouaoun
RT @Defymed_: We will be in Berlin
for #ATTD2019 With a 5 min e-poster
session on friday 22: Preclinical
validation of a cell encapsulation…</t>
  </si>
  <si>
    <t>defymed_
See you tomorrow #ATTD2019 #innovation
#diabetes #science #technology
#nextgeneration #networking #MailPan
#ExOlin #Berlin https://t.co/5DCcKXjdww</t>
  </si>
  <si>
    <t>javidurio
RT @insulcheck: Come talk with
us at @ATTDconf in Berlin next
week and see a demo of our Insulcheck
Connect. An Insulin pen add on
that col…</t>
  </si>
  <si>
    <t>insulcheck
Come talk with us at @ATTDconf
in Berlin next week and see a demo
of our Insulcheck Connect. An Insulin
pen add on that collects pen data
that improve treatment and enhance
user engagement! #ATTD2019 https://t.co/80kLxTCpEo</t>
  </si>
  <si>
    <t>solargames
Le @ATTDconf à Berlin arrive la
semaine prochaine! _xD83C__xDDE9__xD83C__xDDEA_ #ATTD2019
https://t.co/q8LAYxVBuX</t>
  </si>
  <si>
    <t>a_e_bullock
RT @SolarGames: Le @ATTDconf à
Berlin arrive la semaine prochaine!
_xD83C__xDDE9__xD83C__xDDEA_ #ATTD2019 https://t.co/q8LAYxVBuX</t>
  </si>
  <si>
    <t>hpillminster
RT @insulcheck: Come talk with
us at @ATTDconf in Berlin next
week and see a demo of our Insulcheck
Connect. An Insulin pen add on
that col…</t>
  </si>
  <si>
    <t>pharmrj
RT @insulcheck: Come talk with
us at @ATTDconf in Berlin next
week and see a demo of our Insulcheck
Connect. An Insulin pen add on
that col…</t>
  </si>
  <si>
    <t>blakelyadrian
RT @DreaMedDiabetes: As a physician,
you wouldn’t check a heartbeat
without a stethoscope. Why should
you optimize your patient's insulin
w…</t>
  </si>
  <si>
    <t>dreameddiabetes
We're getting excited for @ATTDconf
this week! Can't wait to show you
how Advisor can help unravel the
intricacies of #insulin management!
#diabetes #ATTD2019 https://t.co/QERECuhLNF</t>
  </si>
  <si>
    <t>lifescandi
RT @ATTDconf: 5 days until #ATTD2019!
Participate in the leading international
forum to present and discuss the
latest innovations in the f…</t>
  </si>
  <si>
    <t>susannepathuis
RT @ATTDconf: 5 days until #ATTD2019!
Participate in the leading international
forum to present and discuss the
latest innovations in the f…</t>
  </si>
  <si>
    <t>tandemjobs
We’re off to Berlin for @ATTDconf!
This conference is your opportunity
to stay up to date and hear the
latest advances in our field. Drop
by booth 18 during the conference
to learn about the t:slim X2™ insulin
pump w/ Basal-IQ™ technology! https://t.co/yvpDLns1d8
#ATTD2019</t>
  </si>
  <si>
    <t>jicristi
RT @MarceloGonzalez: Hola Santiago!
Junto a mi #diabetes estamos de
regreso en la ciudad... por un
par de días nada más. _xD83E__xDD2A_ Siguiente
parad…</t>
  </si>
  <si>
    <t>marcelogonzalez
Hallo Berlín! Junto a #MiDiabetes
ya estamos en la ciudad para asistir
al #ATTD2019 https://t.co/kQA0rHwcs5</t>
  </si>
  <si>
    <t>56mimihoward
RT @RenzaS: Beginning the long,
long trek to Berlin for #ATTD2019.
Follow the hashtag for the latest.
https://t.co/JeaFf0vWit</t>
  </si>
  <si>
    <t>renzas
Roomful of diabetes bloggers/advocates
and #LanguageMatters repeatedly
raised as an important issue when
engaging with people with diabetes.
#DOCLab @ #ATTD2019</t>
  </si>
  <si>
    <t>gaynorb1
RT @DreaMedDiabetes: As with most
things in life, insulin management
is easier when you can see all
the moving pieces. Visit #34 to
see the…</t>
  </si>
  <si>
    <t>jberian
RT @ATTDconf: 5 days until #ATTD2019!
Participate in the leading international
forum to present and discuss the
latest innovations in the f…</t>
  </si>
  <si>
    <t>sweetercherise
RT @parthaskar: To the umpteenth
request to “meet for a coffee at
#ATTD2019” - am not there as it’s
half term And I need a break from
the…</t>
  </si>
  <si>
    <t>parthaskar
To the umpteenth request to “meet
for a coffee at #ATTD2019” - am
not there as it’s half term And
I need a break from the latest
claim from #Technology claiming
to be the best thing ever in #T1D
Look at any data set. Tech alone?Doesn’t
improve A1C at a population level
#gbdoc</t>
  </si>
  <si>
    <t>cesconmarzia
RT @DreaMedDiabetes: Help your
patients by providing real-time
support for their #insulin therapy
no matter where they are. Meet
us at @ATT…</t>
  </si>
  <si>
    <t xml:space="preserve">att
</t>
  </si>
  <si>
    <t>kellyclose
@parthaskar @bmj_latest @lifeforachild
Wow TY - ty from Spare a Rose!
Last I checked, we still were about
$9000 under what was raise in 2018,
which was $35,000, so if anyone
wants to pitch in based on what
Partha just did, PLS do. https://t.co/8kHNplvZzz
I hope esp w/ #attd2019 on now,
we won’t let ‘18 be the record!</t>
  </si>
  <si>
    <t>diabetescamping
RT @RenzaS: Beginning the long,
long trek to Berlin for #ATTD2019.
Follow the hashtag for the latest.
https://t.co/JeaFf0vWit</t>
  </si>
  <si>
    <t>sstrumello
RT @dr_kevinlee: Following @RenzaS
closely for the #attd2019 #medconference
tweets, looking forward to hearing
the latest D tech, apps, dev…</t>
  </si>
  <si>
    <t>dr_kevinlee
Will be talking #diabetes tech
at Live your life EXPO - Brisbane
next month, keen to see if anything
#ATTD2019 updates for downunder
https://t.co/Z9IDDIjr5a via @diabetesqld</t>
  </si>
  <si>
    <t>openaps
RT @T1Bionic: Keep your eyes on
research at the Advanced Technologies
&amp;amp; Treatments for Diabetes conference
that's about to start in Berlin.…</t>
  </si>
  <si>
    <t>t1bionic
Keep your eyes on research at the
Advanced Technologies &amp;amp; Treatments
for Diabetes conference that's
about to start in Berlin. #WeAreNotWaiting
#t1d #DOC #OpenAPS @ATTDconf #ATTD2019
Especially this group https://t.co/E5hiO6dwWX
https://t.co/ECTesHs5ua</t>
  </si>
  <si>
    <t>rtwernotwaiting
RT @T1Bionic: Keep your eyes on
research at the Advanced Technologies
&amp;amp; Treatments for Diabetes conference
that's about to start in Berlin.…</t>
  </si>
  <si>
    <t>othmar_moser
Berlin Calling #ATTD2019. Looking
forward to show some data about
the Libre Flash GM system around
physical exercise @bracken_rich
@Max_Eckstein @DRUCymru @MCRiddell1
@1Paulcoker @OMMcCarthy @ExPAS_EASD
@5Dess https://t.co/SBNKY4fHvP</t>
  </si>
  <si>
    <t xml:space="preserve">expas_easd
</t>
  </si>
  <si>
    <t xml:space="preserve">1paulcoker
</t>
  </si>
  <si>
    <t xml:space="preserve">mcriddell1
</t>
  </si>
  <si>
    <t xml:space="preserve">drucymru
</t>
  </si>
  <si>
    <t xml:space="preserve">max_eckstein
</t>
  </si>
  <si>
    <t xml:space="preserve">bracken_rich
</t>
  </si>
  <si>
    <t>ommccarthy
RT @othmar_moser: Berlin Calling
#ATTD2019. Looking forward to show
some data about the Libre Flash
GM system around physical exercise
@bra…</t>
  </si>
  <si>
    <t>mydiabetemarket
RT @DreaMedDiabetes: Help your
patients by providing real-time
support for their #insulin therapy
no matter where they are. Meet
us at @ATT…</t>
  </si>
  <si>
    <t>freevees
RT @DreaMedDiabetes: Help your
patients by providing real-time
support for their #insulin therapy
no matter where they are. Meet
us at @ATT…</t>
  </si>
  <si>
    <t>messeberlin
Guten Morgen zum #Wochenausblick.
Die Asia Apparel Expo empfängt
Bekleidungseinkäufer _xD83D__xDC57_, auf dem
#ATTD2019 im #CityCube werden neue
Therapieformen für #Diabetis diskutiert
_xD83E__xDD7C_ und für alle, die hoch hinaus
wollen: die Pilot Expo lädt zum
großen Recruiting. ✈️ #Gastgeber
https://t.co/h6HjmFr2Vs</t>
  </si>
  <si>
    <t>monamonaelise
RT @MesseBerlin: Guten Morgen zum
#Wochenausblick. Die Asia Apparel
Expo empfängt Bekleidungseinkäufer
_xD83D__xDC57_, auf dem #ATTD2019 im #CityCube
we…</t>
  </si>
  <si>
    <t>caring_mobile
RT @socialdiabetes: Looking forward
to meeting everyone at #ATTD2019
in #Berlin! Get in touch if you
would like to connect! #diabetes
#mhea…</t>
  </si>
  <si>
    <t>socialdiabetes
Looking forward to meeting everyone
at #ATTD2019 in #Berlin! Get in
touch if you would like to connect!
#diabetes #mhealth https://t.co/KFh1G7Glmr</t>
  </si>
  <si>
    <t>datadrivencare
RT @socialdiabetes: Looking forward
to meeting everyone at #ATTD2019
in #Berlin! Get in touch if you
would like to connect! #diabetes
#mhea…</t>
  </si>
  <si>
    <t>dkipractice
RT @ATTDconf: Only 3 days left
until #ATTD2019! Would you like
access to the speakers’ presentations?
Do you want to ask the speakers
quest…</t>
  </si>
  <si>
    <t>dr_zhenya
RT @othmar_moser: Berlin Calling
#ATTD2019. Looking forward to show
some data about the Libre Flash
GM system around physical exercise
@bra…</t>
  </si>
  <si>
    <t>diabetesetnous
RT @DreaMedDiabetes: Help your
patients by providing real-time
support for their #insulin therapy
no matter where they are. Meet
us at @ATT…</t>
  </si>
  <si>
    <t>tinytiernan
RT @DreaMedDiabetes: As a physician,
you wouldn’t check a heartbeat
without a stethoscope. Why should
you optimize your patient's insulin
w…</t>
  </si>
  <si>
    <t>patrici49625372
RT @DreaMedDiabetes: Help your
patients by providing real-time
support for their insulin therapy
no matter where they are. Meet
us #34 at #…</t>
  </si>
  <si>
    <t>mhaeberli
RT @T1Bionic: Keep your eyes on
research at the Advanced Technologies
&amp;amp; Treatments for Diabetes conference
that's about to start in Berlin.…</t>
  </si>
  <si>
    <t>johnnosta
RT @DreaMedDiabetes: Help your
patients by providing real-time
support for their #insulin therapy
no matter where they are. Meet
us at @ATT…</t>
  </si>
  <si>
    <t>diabeloop
Our team is off to Berlin for @ATTDconf
_xD83D__xDEEB_ Catch up with @ErikHuneker @marc_diabeloop
@MarleneMonnot or @Sanveliance
☕ Le'ts talk about closing the
loop in #diabetes management. #ATTD2019</t>
  </si>
  <si>
    <t xml:space="preserve">sanveliance
</t>
  </si>
  <si>
    <t>marc_diabeloop
RT @Diabeloop: Our team is off
to Berlin for @ATTDconf _xD83D__xDEEB_ Catch
up with @ErikHuneker @marc_diabeloop
@MarleneMonnot or @Sanveliance
☕ Le'ts…</t>
  </si>
  <si>
    <t>marlenemonnot
RT @Diabeloop: Our team is off
to Berlin for @ATTDconf _xD83D__xDEEB_ Catch
up with @ErikHuneker @marc_diabeloop
@MarleneMonnot or @Sanveliance
☕ Le'ts…</t>
  </si>
  <si>
    <t xml:space="preserve">erikhuneker
</t>
  </si>
  <si>
    <t>andvianna
Tudo pronto para o #attd2019. Embarcando
para Berlin para trazer informações
sobre os avanços em tratamentos
e tecnologias para o Diabetes!!
em GRU Airport -… https://t.co/3tzNqni7Du</t>
  </si>
  <si>
    <t>antillonendop
#ATTD2019 Ready to begin another
adventure. A long trip from Mexico
City. The best Diabetes Meeting!!!!!
https://t.co/JTRVBwkU49</t>
  </si>
  <si>
    <t>miguelunavaz
RT @Insulclock: See you in Berlin
at the @ATTDconf ? Reservation
meeting in hola@insulclock.com
#attd2019 #insulinpen https://t.co/gH0fug2E…</t>
  </si>
  <si>
    <t>insulclock
See you tomorrow at #attd2019 If
you want to meet Insulclock, please
contact us by e-mail hola@insulclock.com
https://t.co/7S4JWN7Avb ATTD 2019
https://t.co/0tek8BMv6R</t>
  </si>
  <si>
    <t>odilas
RT @socialdiabetes: Looking forward
to meeting everyone at #ATTD2019
in #Berlin! Get in touch if you
would like to connect! #diabetes
#mhea…</t>
  </si>
  <si>
    <t>dulcesitosmios
RT @dr_kevinlee: Following @RenzaS
closely for the #attd2019 #medconference
tweets, looking forward to hearing
the latest D tech, apps, dev…</t>
  </si>
  <si>
    <t>horrzitou
RT @ATTDconf: The 12th International
Conference on Advanced Technologies
&amp;amp; Treatments for #Diabetes
#ATTD2019 will take place in 2
days! En…</t>
  </si>
  <si>
    <t>ciberdem
20 febrero ➡️ 12th International
Conference on Advanced Technologies
&amp;amp; Treatments for Diabetes #ATTD2019
https://t.co/2ydXajeR7t https://t.co/qtCxyIpt8n</t>
  </si>
  <si>
    <t>isabelramis1
RT @ciberdem: 20 febrero ➡️ 12th
International Conference on Advanced
Technologies &amp;amp; Treatments for
Diabetes #ATTD2019 https://t.co/2ydXaje…</t>
  </si>
  <si>
    <t>thejohnbernard
This week #Dexcom are at the #ATTD2019
conference in Berlin. Looking forward
to meeting with our Distributor
Partners today, then kicking-off
our show booth and unleashing Branding
around the event tomorrow. Thursday
will see us host a keynote industry
symposium. #CGM https://t.co/6mQd8ThLHQ</t>
  </si>
  <si>
    <t>grumpy_pumper
RT @TandemDiabetes: We’re off to
Berlin for @ATTDconf ! This conference
is your opportunity to stay up
to date and hear the latest advances…</t>
  </si>
  <si>
    <t>tandemdiabetes
We’re off to Berlin for @ATTDconf
! This conference is your opportunity
to stay up to date and hear the
latest advances in our field. Drop
by booth 18 during the conference
to learn about the t:slim X2™ insulin
pump w/ Basal-IQ™ technology! https://t.co/eHAIc9oO9J
#ATTD2019</t>
  </si>
  <si>
    <t>hotmilkmedia
RSP Systems to Exhibit Its Cutting-Edge
Non-Invasive Glucose Monitor, #GlucoBeam
at #ATTD2019 https://t.co/AlALfcqGBs
@B3Cnewswire @LSIntegrates @ATTDconf
#diagnostics</t>
  </si>
  <si>
    <t xml:space="preserve">lsintegrates
</t>
  </si>
  <si>
    <t xml:space="preserve">b3cnewswire
</t>
  </si>
  <si>
    <t>diasend
Glooko's Annual Diabetes Report
for 2018 is here! Get your copy
from our website and get insights
generated from 14,838,813,956 data
points. Or if attending @ATTDconf
in Berlin this week – stop by our
booth for the report. https://t.co/Yr9vYClO79
#glooko #diasend #DOC #ATTD2019
https://t.co/oMBIIF3xqI</t>
  </si>
  <si>
    <t>aaronjkowalski
RT @ATTDconf: At #ATTD2019 you
will have the opportunity to talk
about your research, experience
presentations from companies you
collabora…</t>
  </si>
  <si>
    <t>5dess
Sugars were stable during tonight’s
tough #jiujitsu training. Now,
fuel time. #670G Sad to be missing
#ATTD2019 this year!! I’ll be following
along from Melbourne, Australia
_xD83C__xDDE6__xD83C__xDDFA__xD83D__xDE0A_ @MDT_Diabetes ⁦@MedtronicCA⁩
⁦@ATTDconf⁩ https://t.co/LmnJqi6ApR</t>
  </si>
  <si>
    <t xml:space="preserve">medtronicca
</t>
  </si>
  <si>
    <t xml:space="preserve">mdt_diabetes
</t>
  </si>
  <si>
    <t xml:space="preserve">danamlewis
</t>
  </si>
  <si>
    <t>dcarbohydrated
RT @5Dess: Sugars were stable during
tonight’s tough #jiujitsu training.
Now, fuel time. #670G Sad to be
missing #ATTD2019 this year!! I’l…</t>
  </si>
  <si>
    <t>spkingdiabetes
Off to Berlin for #ATTD2019 - excited
to see so many colleagues, collaborators
and friends.</t>
  </si>
  <si>
    <t>saludhealthinfo
RT @DreaMedDiabetes: As a physician,
you guide your patients to use
calculators to make sure they get
the right insulin dose, why shouldn't…</t>
  </si>
  <si>
    <t>admetsys
Come see us at @ATTDconf #ATTD2019
in #Berlin this week as we present
on the “Improving the Standard
of Care through Inpatient Automated
Glycemic Control” w/ counterbalancing
treatment on Thursday, Feb 21st.
#ArtificialPancreas https://t.co/Zb5hB8v12H</t>
  </si>
  <si>
    <t>diab_matters
https://t.co/yrhq8qqVhV Last-minute
session planning for #ATTD2019_xD83E__xDD14_@Diab_Matters
has your back with 8 session picks
from Advisory Board member @Prof_K_Barnard
#DiabetesTech #diabetes #InsulinPumps
#T1D #T2D #Hyperglycemia #Hypoglycemia
#Insulin https://t.co/jQUJ1OqWXn</t>
  </si>
  <si>
    <t>prof_k_barnard
RT @Diab_Matters: https://t.co/yrhq8qqVhV
Last-minute session planning for
#ATTD2019_xD83E__xDD14_@Diab_Matters has your
back with 8 session picks from…</t>
  </si>
  <si>
    <t>liebertpub
Diabetes Technology &amp;amp; Therapeutics
- the Official Journal of the ATTD
will be available at #ATTD2019.
Don't miss your chance to pick
up your copy: https://t.co/Zj3HLEPwQk
#Diabetes #Endocrinology @ATTDconf
https://t.co/rEZPlqmjUG</t>
  </si>
  <si>
    <t>accuchek_us
RT @RenzaS: #SpareARose at #ATTD2019.
https://t.co/fK9w2fm5Vx</t>
  </si>
  <si>
    <t>gavbew
RT @JDRFResearch: At #ATTD2019,
many of the latest #T1D advances
will be discussed, including research
that @JDRF has funded to advance
new…</t>
  </si>
  <si>
    <t xml:space="preserve">jdrf
</t>
  </si>
  <si>
    <t>jdrfresearch
At #ATTD2019, many of the latest
#T1D advances will be discussed,
including research that @JDRF has
funded to advance new breakthroughs
and therapies. Click below to learn
more about the JDRF research being
presented. #JDRFResearch #JDRFImpact
https://t.co/8icPd86BMr</t>
  </si>
  <si>
    <t>anitatatatoton4
RT @DreaMedDiabetes: As with most
things in life, insulin management
is easier when you can see all
the moving pieces. Visit #34 to
see the…</t>
  </si>
  <si>
    <t>diabnext
RT @ATTDconf: Are you excited already?
We definitely are! #ATTD2019 is
coming only in two days! Which
sessions are you planning to attend?…</t>
  </si>
  <si>
    <t>drhja
RT @DreaMedDiabetes: Optimizing
#insulin therapy is easier to keep
on target when you can see the
unseen. Meet us at #ATTD2019 to
learn mor…</t>
  </si>
  <si>
    <t>recoverygal21
RT @DreaMedDiabetes: As with most
things in life, insulin management
is easier when you can see all
the moving pieces. Visit #34 to
see the…</t>
  </si>
  <si>
    <t>maximilianhuebl
Preparing for #ATTD2019. Berlin,
here I come.</t>
  </si>
  <si>
    <t>chitraendocrine
@karthik2k2 Looking forward to
live tweeting from #ATTD2019</t>
  </si>
  <si>
    <t xml:space="preserve">karthik2k2
</t>
  </si>
  <si>
    <t>janespeight
Looking forward to my first conference
of the year and my first ever attendance
at #attd2019 - starting the long
journey from Melbourne to Berlin
this afternoon - let me know if
you’ll be there too https://t.co/0gLZmwgnz3</t>
  </si>
  <si>
    <t>springerime
RT @Diab_Matters: https://t.co/yrhq8qqVhV
Last-minute session planning for
#ATTD2019_xD83E__xDD14_@Diab_Matters has your
back with 8 session picks from…</t>
  </si>
  <si>
    <t>jhallrecruiter
RT @JDRFResearch: At #ATTD2019,
many of the latest #T1D advances
will be discussed, including research
that @JDRF has funded to advance
new…</t>
  </si>
  <si>
    <t xml:space="preserve">lifeforachild
</t>
  </si>
  <si>
    <t xml:space="preserve">bmj_latest
</t>
  </si>
  <si>
    <t>tbattelino
RT @RenzaS: Beginning the long,
long trek to Berlin for #ATTD2019.
Follow the hashtag for the latest.
https://t.co/JeaFf0vWit</t>
  </si>
  <si>
    <t>bsugrtrampoline
RT @RenzaS: Roomful of diabetes
bloggers/advocates and #LanguageMatters
repeatedly raised as an important
issue when engaging with people
w…</t>
  </si>
  <si>
    <t>grattonilab
Join us at the 12th International
Conference on Advanced Technologies
&amp;amp; Treatments for Diabetes in
Berlin, Germany to learn about
our research on treating diabetes
with a 3D printed encapsulation
platform. #ATTD2019 #diabetes @ATTDconf
https://t.co/m7NCRmqDji</t>
  </si>
  <si>
    <t>aminfiberlin
Indeed the best account to keep
up to date on #attd2019! https://t.co/6Z4bFycX7f</t>
  </si>
  <si>
    <t xml:space="preserve">medangelco
</t>
  </si>
  <si>
    <t xml:space="preserve">diabetesqld
</t>
  </si>
  <si>
    <t>nerdabetic
@LinnBee @HeyKaleido @grumpy_pumper
@girl0ninsulin @aaronjkowalski
@othmar_moser @Drhja Yes _xD83D__xDE06__xD83D__xDE0F_ I’m
flying to Berlin tomorrow morning
for #ATTD2019 . I need to be up
at 3:30 to catch my flight. You
can expect a lot of tweets but
I’m a lot more active on Instagram
stories _xD83D__xDE02__xD83D__xDE02_ I will be tweeting
live too _xD83D__xDE0F_</t>
  </si>
  <si>
    <t xml:space="preserve">girl0ninsulin
</t>
  </si>
  <si>
    <t>heykaleido
Do any of our UK or NL friends
attending #ATTD2019 fancy a catch
up? Let us know, we'd love to say
hi _xD83D__xDC4B__xD83C__xDFFC_ #HelloKaleido https://t.co/lFgHTBURbS</t>
  </si>
  <si>
    <t xml:space="preserve">linnbee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</si>
  <si>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</si>
  <si>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</si>
  <si>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</si>
  <si>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</si>
  <si>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</si>
  <si>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</si>
  <si>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</si>
  <si>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</si>
  <si>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</si>
  <si>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</si>
  <si>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</si>
  <si>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</si>
  <si>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</si>
  <si>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</si>
  <si>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</si>
  <si>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</si>
  <si>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</si>
  <si>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</si>
  <si>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</si>
  <si>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</si>
  <si>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</si>
  <si>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</si>
  <si>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</si>
  <si>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</si>
  <si>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</si>
  <si>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</si>
  <si>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</si>
  <si>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</si>
  <si>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</si>
  <si>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</si>
  <si>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</si>
  <si>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</si>
  <si>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</si>
  <si>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</si>
  <si>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</si>
  <si>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</si>
  <si>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</si>
  <si>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</si>
  <si>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</si>
  <si>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</si>
  <si>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</si>
  <si>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</si>
  <si>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</si>
  <si>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</si>
  <si>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</si>
  <si>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</si>
  <si>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</si>
  <si>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</si>
  <si>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</si>
  <si>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</si>
  <si>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</si>
  <si>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</si>
  <si>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</si>
  <si>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</si>
  <si>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</si>
  <si>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</si>
  <si>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</si>
  <si>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</si>
  <si>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</si>
  <si>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</si>
  <si>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</si>
  <si>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</si>
  <si>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</si>
  <si>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</si>
  <si>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</si>
  <si>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</si>
  <si>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</si>
  <si>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</si>
  <si>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</si>
  <si>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</si>
  <si>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</si>
  <si>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</si>
  <si>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</si>
  <si>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</si>
  <si>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</si>
  <si>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</si>
  <si>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</si>
  <si>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</si>
  <si>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</si>
  <si>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</si>
  <si>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</si>
  <si>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https://open-diabetes.eu/</t>
  </si>
  <si>
    <t>https://twitter.com/T1Bionic/status/1097334984757530624</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</si>
  <si>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</si>
  <si>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</si>
  <si>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</si>
  <si>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</si>
  <si>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</si>
  <si>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</si>
  <si>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</si>
  <si>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</si>
  <si>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</si>
  <si>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</si>
  <si>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</si>
  <si>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</si>
  <si>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</si>
  <si>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</si>
  <si>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</si>
  <si>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</si>
  <si>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</si>
  <si>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</si>
  <si>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https://www.insulclock.com/en/ https://www.blog.solargamescorp.com/blog/la-12eme-%C3%A9dition-du-attd-%C3%A0-berlin https://bit.ly/2E3cbYj?utm_source=hootsuite&amp;utm_medium=twitter&amp;utm_term=organic&amp;utm_content=&amp;utm_campaign= https://twitter.com/SolarGames/status/1095563274144354304 https://bit.ly/2BovcCC?utm_source=hootsuite&amp;utm_medium=twitter&amp;utm_term=organic&amp;utm_content=&amp;utm_campaign= http://ht.ly/rDGp30jwFXy?fbclid=IwAR0TNblZ7WR-MFsPZLYdaAMMHF097HG2BVjheSSu7eqffnxB0n7T5AG2JNA https://bit.ly/2SwK3Vr?utm_source=hootsuite&amp;utm_medium=twitter&amp;utm_term=organic&amp;utm_content=&amp;utm_campaign= https://attd.kenes.com/2019/congress-information/berlin-on-a-budget#.XFwVCFwzaUk https://bit.ly/2RLAsFU?utm_source=hootsuite&amp;utm_medium=twitter&amp;utm_term=organic&amp;utm_content=&amp;utm_campaign= https://attd.kenes.com/2019/scientific-information/preliminary-program#.XGqwJ1wzaUk</t>
  </si>
  <si>
    <t>http://diabetesqld.org/get-involved/what's-on/2019/mar/live-your-life-brisbane.aspx https://twitter.com/RenzaS/status/1097016108089933831 https://twitter.com/dr_kevinlee/status/1097017239482490885 https://open-diabetes.eu/ https://twitter.com/T1Bionic/status/1097334984757530624</t>
  </si>
  <si>
    <t>https://lfacinternational.org/sparearose/ https://diyps.org/2018/06/08/getting-ready-for-2018ada-danamlewis-preparing-to-encourage-photography/ https://lnkd.in/dqnmT_V</t>
  </si>
  <si>
    <t>https://twitter.com/ATTDconf/status/1097485203906404354 https://www.jdrf.org/blog/2019/02/19/attd-conference-brings-together-top-minds-in-diabetes-research/?utm_source=hootsuite</t>
  </si>
  <si>
    <t>https://diabetes.medicinematters.com/attd-2019/16464998 https://home.liebertpub.com/publications/diabetes-technology-and-therapeutics/11</t>
  </si>
  <si>
    <t>https://www.instagram.com/p/BuChGE6FmBSGTe_wfABRqzLe827Ze9mUi92TEc0/?utm_source=ig_twitter_share&amp;igshid=1pby1n2ow97f5 https://twitter.com/attdconf/status/1097542567816765442</t>
  </si>
  <si>
    <t>https://twitter.com/ATTDconf/status/1097485203906404354 https://defymed.com/defymed-at-attd2019-in-berlin-germany/ https://twitter.com/ATTDconf/status/1097180148695252992</t>
  </si>
  <si>
    <t>Top Domains in Tweet in Entire Graph</t>
  </si>
  <si>
    <t>Top Domains in Tweet in G1</t>
  </si>
  <si>
    <t>Top Domains in Tweet in G2</t>
  </si>
  <si>
    <t>open-diabetes.eu</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</si>
  <si>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</si>
  <si>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</si>
  <si>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</si>
  <si>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</si>
  <si>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</si>
  <si>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</si>
  <si>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</si>
  <si>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</si>
  <si>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</si>
  <si>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kenes.com twitter.com insulclock.com solargamescorp.com ht.ly glooko.com lnkd.in</t>
  </si>
  <si>
    <t>twitter.com diabetesqld.org open-diabetes.eu</t>
  </si>
  <si>
    <t>lfacinternational.org diyps.org lnkd.in</t>
  </si>
  <si>
    <t>twitter.com jdrf.org</t>
  </si>
  <si>
    <t>medicinematters.com liebertpub.com</t>
  </si>
  <si>
    <t>instagram.com twitter.com</t>
  </si>
  <si>
    <t>twitter.com defymed.com</t>
  </si>
  <si>
    <t>Top Hashtags in Tweet in Entire Graph</t>
  </si>
  <si>
    <t>t1d</t>
  </si>
  <si>
    <t>berlin</t>
  </si>
  <si>
    <t>diabetestech</t>
  </si>
  <si>
    <t>sparearose</t>
  </si>
  <si>
    <t>t2d</t>
  </si>
  <si>
    <t>medconference</t>
  </si>
  <si>
    <t>Top Hashtags in Tweet in G1</t>
  </si>
  <si>
    <t>insulinpen</t>
  </si>
  <si>
    <t>type1diabetes</t>
  </si>
  <si>
    <t>t1dchampions</t>
  </si>
  <si>
    <t>artificialpancreas</t>
  </si>
  <si>
    <t>glooko</t>
  </si>
  <si>
    <t>Top Hashtags in Tweet in G2</t>
  </si>
  <si>
    <t>doclab</t>
  </si>
  <si>
    <t>nothingaboutuswithoutus</t>
  </si>
  <si>
    <t>wearenotwaiting</t>
  </si>
  <si>
    <t>doc</t>
  </si>
  <si>
    <t>Top Hashtags in Tweet in G3</t>
  </si>
  <si>
    <t>insulinmanagement</t>
  </si>
  <si>
    <t>Top Hashtags in Tweet in G4</t>
  </si>
  <si>
    <t>dexcom</t>
  </si>
  <si>
    <t>photographyencouraged</t>
  </si>
  <si>
    <t>jiujitsu</t>
  </si>
  <si>
    <t>670g</t>
  </si>
  <si>
    <t>technology</t>
  </si>
  <si>
    <t>gbdoc</t>
  </si>
  <si>
    <t>cgm</t>
  </si>
  <si>
    <t>Top Hashtags in Tweet in G5</t>
  </si>
  <si>
    <t>Top Hashtags in Tweet in G6</t>
  </si>
  <si>
    <t>hellokaleido</t>
  </si>
  <si>
    <t>runningwitht1d</t>
  </si>
  <si>
    <t>jdrfimpact</t>
  </si>
  <si>
    <t>Top Hashtags in Tweet in G7</t>
  </si>
  <si>
    <t>endocrinology</t>
  </si>
  <si>
    <t>insulinpumps</t>
  </si>
  <si>
    <t>hyperglycemia</t>
  </si>
  <si>
    <t>hypoglycemia</t>
  </si>
  <si>
    <t>Top Hashtags in Tweet in G8</t>
  </si>
  <si>
    <t>Top Hashtags in Tweet in G9</t>
  </si>
  <si>
    <t>mhealth</t>
  </si>
  <si>
    <t>Top Hashtags in Tweet in G10</t>
  </si>
  <si>
    <t>Top Hashtags in Tweet</t>
  </si>
  <si>
    <t>attd2019 diabetes berlin diabetestech t1d insulinpen type1diabetes t1dchampions artificialpancreas glooko</t>
  </si>
  <si>
    <t>attd2019 medconference sparearose doclab languagematters diabetes nothingaboutuswithoutus wearenotwaiting t1d doc</t>
  </si>
  <si>
    <t>attd2019 insulin diabetes insulinmanagement</t>
  </si>
  <si>
    <t>attd2019 dexcom photographyencouraged jiujitsu 670g technology t1d gbdoc cgm</t>
  </si>
  <si>
    <t>attd2019 jiujitsu 670g</t>
  </si>
  <si>
    <t>attd2019 t1d hellokaleido diabetes sparearose runningwitht1d t1dchampions insulin jdrfresearch jdrfimpact</t>
  </si>
  <si>
    <t>attd2019 diabetes endocrinology diabetestech insulinpumps t1d t2d hyperglycemia hypoglycemia insulin</t>
  </si>
  <si>
    <t>attd2019 science mailpan exolin innovation diabetes technology nextgeneration networking berlin</t>
  </si>
  <si>
    <t>Top Words in Tweet in Entire Graph</t>
  </si>
  <si>
    <t>Words in Sentiment List#1: Positive</t>
  </si>
  <si>
    <t>Words in Sentiment List#2: Negative</t>
  </si>
  <si>
    <t>Words in Sentiment List#3: Angry/Violent</t>
  </si>
  <si>
    <t>Non-categorized Words</t>
  </si>
  <si>
    <t>Total Words</t>
  </si>
  <si>
    <t>Top Words in Tweet in G1</t>
  </si>
  <si>
    <t>days</t>
  </si>
  <si>
    <t>see</t>
  </si>
  <si>
    <t>international</t>
  </si>
  <si>
    <t>conference</t>
  </si>
  <si>
    <t>until</t>
  </si>
  <si>
    <t>Top Words in Tweet in G2</t>
  </si>
  <si>
    <t>long</t>
  </si>
  <si>
    <t>latest</t>
  </si>
  <si>
    <t>keep</t>
  </si>
  <si>
    <t>eyes</t>
  </si>
  <si>
    <t>research</t>
  </si>
  <si>
    <t>Top Words in Tweet in G3</t>
  </si>
  <si>
    <t>meet</t>
  </si>
  <si>
    <t>therapy</t>
  </si>
  <si>
    <t>patients</t>
  </si>
  <si>
    <t>34</t>
  </si>
  <si>
    <t>help</t>
  </si>
  <si>
    <t>support</t>
  </si>
  <si>
    <t>Top Words in Tweet in G4</t>
  </si>
  <si>
    <t>ispad</t>
  </si>
  <si>
    <t>date</t>
  </si>
  <si>
    <t>symposium</t>
  </si>
  <si>
    <t>ty</t>
  </si>
  <si>
    <t>t</t>
  </si>
  <si>
    <t>Top Words in Tweet in G5</t>
  </si>
  <si>
    <t>calling</t>
  </si>
  <si>
    <t>looking</t>
  </si>
  <si>
    <t>forward</t>
  </si>
  <si>
    <t>show</t>
  </si>
  <si>
    <t>data</t>
  </si>
  <si>
    <t>libre</t>
  </si>
  <si>
    <t>flash</t>
  </si>
  <si>
    <t>gm</t>
  </si>
  <si>
    <t>Top Words in Tweet in G6</t>
  </si>
  <si>
    <t>many</t>
  </si>
  <si>
    <t>advances</t>
  </si>
  <si>
    <t>discussed</t>
  </si>
  <si>
    <t>including</t>
  </si>
  <si>
    <t>Top Words in Tweet in G7</t>
  </si>
  <si>
    <t>session</t>
  </si>
  <si>
    <t>planning</t>
  </si>
  <si>
    <t>therapeutics</t>
  </si>
  <si>
    <t>official</t>
  </si>
  <si>
    <t>journal</t>
  </si>
  <si>
    <t>Top Words in Tweet in G8</t>
  </si>
  <si>
    <t>team</t>
  </si>
  <si>
    <t>catch</t>
  </si>
  <si>
    <t>up</t>
  </si>
  <si>
    <t>le'ts</t>
  </si>
  <si>
    <t>Top Words in Tweet in G9</t>
  </si>
  <si>
    <t>meeting</t>
  </si>
  <si>
    <t>everyone</t>
  </si>
  <si>
    <t>touch</t>
  </si>
  <si>
    <t>connect</t>
  </si>
  <si>
    <t>Top Words in Tweet in G10</t>
  </si>
  <si>
    <t>em</t>
  </si>
  <si>
    <t>Top Words in Tweet</t>
  </si>
  <si>
    <t>attd2019 attdconf berlin days see diabetes insulin international conference until</t>
  </si>
  <si>
    <t>attd2019 diabetes berlin renzas long latest conference keep eyes research</t>
  </si>
  <si>
    <t>insulin dreameddiabetes see meet attd2019 therapy patients 34 help support</t>
  </si>
  <si>
    <t>attd2019 ispad conference berlin date symposium technology ty t attdconf</t>
  </si>
  <si>
    <t>attd2019 berlin calling looking forward show data libre flash gm</t>
  </si>
  <si>
    <t>attd2019 research jdrf jdrfresearch many latest t1d advances discussed including</t>
  </si>
  <si>
    <t>diabetes attd2019 session diab_matters attdconf planning technology therapeutics official journal</t>
  </si>
  <si>
    <t>team berlin attdconf catch up erikhuneker marc_diabeloop marlenemonnot sanveliance le'ts</t>
  </si>
  <si>
    <t>looking forward meeting everyone attd2019 berlin touch connect diabetes socialdiabetes</t>
  </si>
  <si>
    <t>attd2019 berlin em diabetes</t>
  </si>
  <si>
    <t>20 febrero 12th international conference advanced technologies treatments diabetes attd2019</t>
  </si>
  <si>
    <t>zum expo guten morgen wochenausblick asia apparel empfängt bekleidungseinkäufer dem</t>
  </si>
  <si>
    <t>attd2019 berlin see diabetes science mailpan exolin 5 min e</t>
  </si>
  <si>
    <t>Top Word Pairs in Tweet in Entire Graph</t>
  </si>
  <si>
    <t>looking,forward</t>
  </si>
  <si>
    <t>berlin,attd2019</t>
  </si>
  <si>
    <t>insulin,therapy</t>
  </si>
  <si>
    <t>advanced,technologies</t>
  </si>
  <si>
    <t>technologies,treatments</t>
  </si>
  <si>
    <t>treatments,diabetes</t>
  </si>
  <si>
    <t>until,attd2019</t>
  </si>
  <si>
    <t>help,patients</t>
  </si>
  <si>
    <t>patients,providing</t>
  </si>
  <si>
    <t>providing,real</t>
  </si>
  <si>
    <t>Top Word Pairs in Tweet in G1</t>
  </si>
  <si>
    <t>next,week</t>
  </si>
  <si>
    <t>days,until</t>
  </si>
  <si>
    <t>attdconf,berlin</t>
  </si>
  <si>
    <t>5,days</t>
  </si>
  <si>
    <t>attd2019,participate</t>
  </si>
  <si>
    <t>participate,leading</t>
  </si>
  <si>
    <t>leading,international</t>
  </si>
  <si>
    <t>international,forum</t>
  </si>
  <si>
    <t>forum,present</t>
  </si>
  <si>
    <t>Top Word Pairs in Tweet in G2</t>
  </si>
  <si>
    <t>keep,eyes</t>
  </si>
  <si>
    <t>eyes,research</t>
  </si>
  <si>
    <t>research,advanced</t>
  </si>
  <si>
    <t>diabetes,conference</t>
  </si>
  <si>
    <t>conference,start</t>
  </si>
  <si>
    <t>start,berlin</t>
  </si>
  <si>
    <t>Top Word Pairs in Tweet in G3</t>
  </si>
  <si>
    <t>real,time</t>
  </si>
  <si>
    <t>time,support</t>
  </si>
  <si>
    <t>support,insulin</t>
  </si>
  <si>
    <t>therapy,matter</t>
  </si>
  <si>
    <t>matter,meet</t>
  </si>
  <si>
    <t>dreameddiabetes,help</t>
  </si>
  <si>
    <t>Top Word Pairs in Tweet in G4</t>
  </si>
  <si>
    <t>save,date</t>
  </si>
  <si>
    <t>date,ispad</t>
  </si>
  <si>
    <t>ispad,symposium</t>
  </si>
  <si>
    <t>symposium,attd2019</t>
  </si>
  <si>
    <t>attd2019,topic</t>
  </si>
  <si>
    <t>topic,diabetes</t>
  </si>
  <si>
    <t>diabetes,technology</t>
  </si>
  <si>
    <t>technology,pediatrics</t>
  </si>
  <si>
    <t>pediatrics,ispad</t>
  </si>
  <si>
    <t>ispad,guidelines</t>
  </si>
  <si>
    <t>Top Word Pairs in Tweet in G5</t>
  </si>
  <si>
    <t>berlin,calling</t>
  </si>
  <si>
    <t>calling,attd2019</t>
  </si>
  <si>
    <t>attd2019,looking</t>
  </si>
  <si>
    <t>forward,show</t>
  </si>
  <si>
    <t>show,data</t>
  </si>
  <si>
    <t>data,libre</t>
  </si>
  <si>
    <t>libre,flash</t>
  </si>
  <si>
    <t>flash,gm</t>
  </si>
  <si>
    <t>gm,system</t>
  </si>
  <si>
    <t>Top Word Pairs in Tweet in G6</t>
  </si>
  <si>
    <t>attd2019,many</t>
  </si>
  <si>
    <t>many,latest</t>
  </si>
  <si>
    <t>latest,t1d</t>
  </si>
  <si>
    <t>t1d,advances</t>
  </si>
  <si>
    <t>advances,discussed</t>
  </si>
  <si>
    <t>discussed,including</t>
  </si>
  <si>
    <t>including,research</t>
  </si>
  <si>
    <t>research,jdrf</t>
  </si>
  <si>
    <t>jdrf,funded</t>
  </si>
  <si>
    <t>funded,advance</t>
  </si>
  <si>
    <t>Top Word Pairs in Tweet in G7</t>
  </si>
  <si>
    <t>technology,therapeutics</t>
  </si>
  <si>
    <t>therapeutics,official</t>
  </si>
  <si>
    <t>official,journal</t>
  </si>
  <si>
    <t>journal,attd</t>
  </si>
  <si>
    <t>last,minute</t>
  </si>
  <si>
    <t>minute,session</t>
  </si>
  <si>
    <t>session,planning</t>
  </si>
  <si>
    <t>planning,attd2019</t>
  </si>
  <si>
    <t>attd2019,diab_matters</t>
  </si>
  <si>
    <t>Top Word Pairs in Tweet in G8</t>
  </si>
  <si>
    <t>team,berlin</t>
  </si>
  <si>
    <t>berlin,attdconf</t>
  </si>
  <si>
    <t>attdconf,catch</t>
  </si>
  <si>
    <t>catch,up</t>
  </si>
  <si>
    <t>up,erikhuneker</t>
  </si>
  <si>
    <t>erikhuneker,marc_diabeloop</t>
  </si>
  <si>
    <t>marc_diabeloop,marlenemonnot</t>
  </si>
  <si>
    <t>marlenemonnot,sanveliance</t>
  </si>
  <si>
    <t>sanveliance,le'ts</t>
  </si>
  <si>
    <t>diabeloop,team</t>
  </si>
  <si>
    <t>Top Word Pairs in Tweet in G9</t>
  </si>
  <si>
    <t>forward,meeting</t>
  </si>
  <si>
    <t>meeting,everyone</t>
  </si>
  <si>
    <t>everyone,attd2019</t>
  </si>
  <si>
    <t>attd2019,berlin</t>
  </si>
  <si>
    <t>berlin,touch</t>
  </si>
  <si>
    <t>touch,connect</t>
  </si>
  <si>
    <t>connect,diabetes</t>
  </si>
  <si>
    <t>socialdiabetes,looking</t>
  </si>
  <si>
    <t>diabetes,mhea</t>
  </si>
  <si>
    <t>Top Word Pairs in Tweet in G10</t>
  </si>
  <si>
    <t>Top Word Pairs in Tweet</t>
  </si>
  <si>
    <t>until,attd2019  next,week  days,until  attdconf,berlin  5,days  attd2019,participate  participate,leading  leading,international  international,forum  forum,present</t>
  </si>
  <si>
    <t>keep,eyes  eyes,research  research,advanced  advanced,technologies  technologies,treatments  treatments,diabetes  diabetes,conference  conference,start  start,berlin  looking,forward</t>
  </si>
  <si>
    <t>insulin,therapy  help,patients  patients,providing  providing,real  real,time  time,support  support,insulin  therapy,matter  matter,meet  dreameddiabetes,help</t>
  </si>
  <si>
    <t>save,date  date,ispad  ispad,symposium  symposium,attd2019  attd2019,topic  topic,diabetes  diabetes,technology  technology,pediatrics  pediatrics,ispad  ispad,guidelines</t>
  </si>
  <si>
    <t>berlin,calling  calling,attd2019  attd2019,looking  looking,forward  forward,show  show,data  data,libre  libre,flash  flash,gm  gm,system</t>
  </si>
  <si>
    <t>attd2019,many  many,latest  latest,t1d  t1d,advances  advances,discussed  discussed,including  including,research  research,jdrf  jdrf,funded  funded,advance</t>
  </si>
  <si>
    <t>diabetes,technology  technology,therapeutics  therapeutics,official  official,journal  journal,attd  last,minute  minute,session  session,planning  planning,attd2019  attd2019,diab_matters</t>
  </si>
  <si>
    <t>team,berlin  berlin,attdconf  attdconf,catch  catch,up  up,erikhuneker  erikhuneker,marc_diabeloop  marc_diabeloop,marlenemonnot  marlenemonnot,sanveliance  sanveliance,le'ts  diabeloop,team</t>
  </si>
  <si>
    <t>looking,forward  forward,meeting  meeting,everyone  everyone,attd2019  attd2019,berlin  berlin,touch  touch,connect  connect,diabetes  socialdiabetes,looking  diabetes,mhea</t>
  </si>
  <si>
    <t>20,febrero  febrero,12th  12th,international  international,conference  conference,advanced  advanced,technologies  technologies,treatments  treatments,diabetes  diabetes,attd2019</t>
  </si>
  <si>
    <t>guten,morgen  morgen,zum  zum,wochenausblick  wochenausblick,asia  asia,apparel  apparel,expo  expo,empfängt  empfängt,bekleidungseinkäufer  bekleidungseinkäufer,dem  dem,attd2019</t>
  </si>
  <si>
    <t>mailpan,exolin  berlin,attd2019  attd2019,5  5,min  min,e  e,poster  poster,session  session,friday  friday,22  22,preclinical</t>
  </si>
  <si>
    <t>Top Replied-To in Entire Graph</t>
  </si>
  <si>
    <t>Top Mentioned in Entire Graph</t>
  </si>
  <si>
    <t>Top Replied-To in G1</t>
  </si>
  <si>
    <t>Top Replied-To in G2</t>
  </si>
  <si>
    <t>Top Mentioned in G1</t>
  </si>
  <si>
    <t>Top Mentioned in G2</t>
  </si>
  <si>
    <t>Top Replied-To in G3</t>
  </si>
  <si>
    <t>bra</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</si>
  <si>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</si>
  <si>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</si>
  <si>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</si>
  <si>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</si>
  <si>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</si>
  <si>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</si>
  <si>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</si>
  <si>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</si>
  <si>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</si>
  <si>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</si>
  <si>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</si>
  <si>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</si>
  <si>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</si>
  <si>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</si>
  <si>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</si>
  <si>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</si>
  <si>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</si>
  <si>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attdconf insulcheck chris_magz aaronjkowalski janespeight grumpy_pumper renzas liebertpub insulclock marcelogonzalez</t>
  </si>
  <si>
    <t>renzas t1bionic medangelco aminfiberlin dr_kevinlee diabetesqld othmar_moser bra kellyclose parthaskar</t>
  </si>
  <si>
    <t>dreameddiabetes att attdconf</t>
  </si>
  <si>
    <t>attdconf parthaskar bmj_latest lifeforachild ispad_org danamlewis kellyclose thejohnbernard tandemdiabetes dcarbohydrated</t>
  </si>
  <si>
    <t>othmar_moser bra bracken_rich max_eckstein drucymru mcriddell1 1paulcoker ommccarthy expas_easd 5dess</t>
  </si>
  <si>
    <t>jdrf jdrfresearch grumpy_pumper renzas heykaleido girl0ninsulin aaronjkowalski othmar_moser drhja attdconf</t>
  </si>
  <si>
    <t>attdconf diab_matters liebertpub prof_k_barnard</t>
  </si>
  <si>
    <t>attdconf erikhuneker marc_diabeloop marlenemonnot sanveliance diabeloop</t>
  </si>
  <si>
    <t>b3cnewswire lsintegrates attdconf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</si>
  <si>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</si>
  <si>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</si>
  <si>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</si>
  <si>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</si>
  <si>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</si>
  <si>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</si>
  <si>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</si>
  <si>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</si>
  <si>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</si>
  <si>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</si>
  <si>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</si>
  <si>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</si>
  <si>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pharmrj hpillminster janespeight insulclock marcelogonzalez dsnforumuk sotondsn drpatrickholmes chris_magz horrzitou</t>
  </si>
  <si>
    <t>mhaeberli 56mimihoward sstrumello renzas dr_kevinlee accuchek_us dulcesitosmios diabetesqld rtwernotwaiting openaps</t>
  </si>
  <si>
    <t>saludhealthinfo att tinytiernan johnnosta patrici49625372 blakelyadrian freevees anitatatatoton4 recoverygal21 gaynorb1</t>
  </si>
  <si>
    <t>sweetercherise parthaskar danamlewis bmj_latest grumpy_pumper kellyclose tandemdiabetes thejohnbernard dcarbohydrated lifeforachild</t>
  </si>
  <si>
    <t>mdt_diabetes 1paulcoker drucymru medtronicca dr_zhenya othmar_moser 5dess bracken_rich mcriddell1 ommccarthy</t>
  </si>
  <si>
    <t>jhallrecruiter jdrf drhja aaronjkowalski nerdabetic linnbee gavbew heykaleido jdrfresearch girl0ninsulin</t>
  </si>
  <si>
    <t>liebertpub diab_matters diabnext springerime prof_k_barnard</t>
  </si>
  <si>
    <t>sanveliance diabeloop marlenemonnot erikhuneker marc_diabeloop</t>
  </si>
  <si>
    <t>caring_mobile datadrivencare odilas socialdiabetes</t>
  </si>
  <si>
    <t>antillonendop maximilianhuebl andvianna spkingdiabetes</t>
  </si>
  <si>
    <t>hotmilkmedia lsintegrates b3cnewswire</t>
  </si>
  <si>
    <t>karthik2k2 chitraendocrine</t>
  </si>
  <si>
    <t>isabelramis1 ciberdem</t>
  </si>
  <si>
    <t>monamonaelise messeberlin</t>
  </si>
  <si>
    <t>defymed_ richard_bouaoun</t>
  </si>
  <si>
    <t>Top URLs in Tweet by Count</t>
  </si>
  <si>
    <t>https://bit.ly/2Djko9b?utm_source=hootsuite&amp;utm_medium=twitter&amp;utm_term=organic&amp;utm_content=&amp;utm_campaign= https://bit.ly/2UUd1Mu?utm_source=hootsuite&amp;utm_medium=twitter&amp;utm_term=organic&amp;utm_content=&amp;utm_campaign= https://bit.ly/2S5b3qP?utm_source=hootsuite&amp;utm_medium=twitter&amp;utm_term=organic&amp;utm_content=&amp;utm_campaign= https://bit.ly/2DZ6xWZ?utm_source=hootsuite&amp;utm_medium=twitter&amp;utm_term=organic&amp;utm_content=&amp;utm_campaign= https://attd.kenes.com/2019/scientific-information/preliminary-program#.XGqwJ1wzaUk https://bit.ly/2RLAsFU?utm_source=hootsuite&amp;utm_medium=twitter&amp;utm_term=organic&amp;utm_content=&amp;utm_campaign= https://attd.kenes.com/2019/congress-information/berlin-on-a-budget#.XFwVCFwzaUk https://bit.ly/2SwK3Vr?utm_source=hootsuite&amp;utm_medium=twitter&amp;utm_term=organic&amp;utm_content=&amp;utm_campaign= http://ht.ly/rDGp30jwFXy?fbclid=IwAR0TNblZ7WR-MFsPZLYdaAMMHF097HG2BVjheSSu7eqffnxB0n7T5AG2JNA https://bit.ly/2BovcCC?utm_source=hootsuite&amp;utm_medium=twitter&amp;utm_term=organic&amp;utm_content=&amp;utm_campaign=</t>
  </si>
  <si>
    <t>https://twitter.com/ATTDconf/status/1097485203906404354 https://twitter.com/ATTDconf/status/1097180148695252992 https://defymed.com/defymed-at-attd2019-in-berlin-germany/</t>
  </si>
  <si>
    <t>http://diabetesqld.org/get-involved/what's-on/2019/mar/live-your-life-brisbane.aspx https://twitter.com/RenzaS/status/1097016108089933831</t>
  </si>
  <si>
    <t>Top URLs in Tweet by Salience</t>
  </si>
  <si>
    <t>https://attd.kenes.com/2019#.XGvdVf13bB6.twitter https://www.insulclock.com/en/</t>
  </si>
  <si>
    <t>Top Domains in Tweet by Count</t>
  </si>
  <si>
    <t>bit.ly kenes.com ht.ly twitter.com</t>
  </si>
  <si>
    <t>diabetesqld.org twitter.com</t>
  </si>
  <si>
    <t>Top Domains in Tweet by Salience</t>
  </si>
  <si>
    <t>kenes.com bit.ly ht.ly twitter.com</t>
  </si>
  <si>
    <t>defymed.com twitter.com</t>
  </si>
  <si>
    <t>kenes.com insulclock.com</t>
  </si>
  <si>
    <t>Top Hashtags in Tweet by Count</t>
  </si>
  <si>
    <t>attd2019 diabetes berlin diabetestech t1dchampions type1diabetes t1d</t>
  </si>
  <si>
    <t>attd2019 diabetes insulin insulinmanagement</t>
  </si>
  <si>
    <t>attd2019 midiabetes diabetes berlín</t>
  </si>
  <si>
    <t>attd2019 doclab languagematters nothingaboutuswithoutus sparearose</t>
  </si>
  <si>
    <t>attd2019 diabetes medconference</t>
  </si>
  <si>
    <t>attd2019 t1d t1dchampions runningwitht1d sparearose</t>
  </si>
  <si>
    <t>attd2019 photographyencouraged jiujitsu 670g</t>
  </si>
  <si>
    <t>attd2019 hellokaleido diabetes</t>
  </si>
  <si>
    <t>Top Hashtags in Tweet by Salience</t>
  </si>
  <si>
    <t>diabetes berlin diabetestech t1dchampions type1diabetes t1d attd2019</t>
  </si>
  <si>
    <t>innovation diabetes technology nextgeneration networking berlin innvoation diabete treatment t1d</t>
  </si>
  <si>
    <t>insulin diabetes insulinmanagement attd2019</t>
  </si>
  <si>
    <t>midiabetes diabetes berlín attd2019</t>
  </si>
  <si>
    <t>doclab languagematters nothingaboutuswithoutus sparearose attd2019</t>
  </si>
  <si>
    <t>photographyencouraged attd2019</t>
  </si>
  <si>
    <t>diabetes medconference attd2019</t>
  </si>
  <si>
    <t>attd2019 insulin</t>
  </si>
  <si>
    <t>insulinpen attd2019</t>
  </si>
  <si>
    <t>t1d t1dchampions runningwitht1d sparearose attd2019</t>
  </si>
  <si>
    <t>photographyencouraged jiujitsu 670g attd2019</t>
  </si>
  <si>
    <t>endocrinology attd2019 diabetes</t>
  </si>
  <si>
    <t>hellokaleido diabetes attd2019</t>
  </si>
  <si>
    <t>Top Words in Tweet by Count</t>
  </si>
  <si>
    <t>ispad ispad_org save date symposium attd2019 topic diabetes technology pediatrics</t>
  </si>
  <si>
    <t>ispad symposium 30 save date attd2019 topic diabetes technology pediatrics</t>
  </si>
  <si>
    <t>chris_magz anyone injects insulin going berlin attd2019 attdconf go event</t>
  </si>
  <si>
    <t>attd2019 berlin days conference diabetes looking see latest diabetestech international</t>
  </si>
  <si>
    <t>insulin anyone injects going berlin attd2019 attdconf go event around</t>
  </si>
  <si>
    <t>pen come talk attdconf berlin next week see demo insulcheck</t>
  </si>
  <si>
    <t>defymed_ berlin attd2019 5 min e poster session friday 22</t>
  </si>
  <si>
    <t>attd2019 see diabetes science mailpan exolin berlin tomorrow innovation technology</t>
  </si>
  <si>
    <t>insulcheck come talk attdconf berlin next week see demo connect</t>
  </si>
  <si>
    <t>le attdconf à berlin arrive la semaine prochaine attd2019</t>
  </si>
  <si>
    <t>solargames le attdconf à berlin arrive la semaine prochaine attd2019</t>
  </si>
  <si>
    <t>dreameddiabetes insulin see physician patients therapy meet 34 easier wouldn</t>
  </si>
  <si>
    <t>attd2019 insulin learn meet diabetes see advisor patients therapy use</t>
  </si>
  <si>
    <t>attdconf 5 days until attd2019 participate leading international forum present</t>
  </si>
  <si>
    <t>conference re berlin attdconf opportunity stay up date hear latest</t>
  </si>
  <si>
    <t>de marcelogonzalez hola santiago junto mi diabetes estamos regreso en</t>
  </si>
  <si>
    <t>attd2019 en attdconf de berlín junto estamos la ciudad days</t>
  </si>
  <si>
    <t>long renzas beginning trek berlin attd2019 follow hashtag latest</t>
  </si>
  <si>
    <t>diabetes attd2019 community ty conference berlin doclab long always fan</t>
  </si>
  <si>
    <t>see dreameddiabetes things life insulin management easier moving pieces visit</t>
  </si>
  <si>
    <t>parthaskar umpteenth request meet coffee attd2019 s half term need</t>
  </si>
  <si>
    <t>umpteenth request meet coffee attd2019 s half term need break</t>
  </si>
  <si>
    <t>dreameddiabetes help patients providing real time support insulin therapy matter</t>
  </si>
  <si>
    <t>attd2019 ty ispad parthaskar bmj_latest lifeforachild wow spare rose last</t>
  </si>
  <si>
    <t>dr_kevinlee following renzas closely attd2019 medconference tweets looking forward hearing</t>
  </si>
  <si>
    <t>attd2019 diabetes tech renzas looking forward talking live life expo</t>
  </si>
  <si>
    <t>t1bionic keep eyes research advanced technologies treatments diabetes conference start</t>
  </si>
  <si>
    <t>keep eyes research advanced technologies treatments diabetes conference start berlin</t>
  </si>
  <si>
    <t>berlin calling attd2019 looking forward show data libre flash gm</t>
  </si>
  <si>
    <t>othmar_moser berlin calling attd2019 looking forward show data libre flash</t>
  </si>
  <si>
    <t>dreameddiabetes insulin therapy meet help patients providing real time support</t>
  </si>
  <si>
    <t>die zum expo für guten morgen wochenausblick asia apparel empfängt</t>
  </si>
  <si>
    <t>messeberlin guten morgen zum wochenausblick die asia apparel expo empfängt</t>
  </si>
  <si>
    <t>socialdiabetes looking forward meeting everyone attd2019 berlin touch connect diabetes</t>
  </si>
  <si>
    <t>looking forward meeting everyone attd2019 berlin touch connect diabetes mhealth</t>
  </si>
  <si>
    <t>speakers attdconf 3 days left until attd2019 access presentations want</t>
  </si>
  <si>
    <t>dreameddiabetes physician wouldn t check heartbeat without stethoscope optimize patient's</t>
  </si>
  <si>
    <t>diabeloop team berlin attdconf catch up erikhuneker marc_diabeloop marlenemonnot sanveliance</t>
  </si>
  <si>
    <t>para o em tudo pronto attd2019 embarcando berlin trazer informações</t>
  </si>
  <si>
    <t>attd2019 ready begin another adventure long trip mexico city best</t>
  </si>
  <si>
    <t>insulclock see berlin attdconf reservation meeting hola com attd2019 insulinpen</t>
  </si>
  <si>
    <t>see attd2019 insulclock hola com aaronjkowalski att tomorrow want meet</t>
  </si>
  <si>
    <t>attdconf 12th international conference advanced technologies treatments diabetes attd2019 take</t>
  </si>
  <si>
    <t>ciberdem 20 febrero 12th international conference advanced technologies treatments diabetes</t>
  </si>
  <si>
    <t>week dexcom attd2019 conference berlin looking forward meeting distributor partners</t>
  </si>
  <si>
    <t>ty berlin conference kellyclose parthaskar bmj_latest lifeforachild wow spare rose</t>
  </si>
  <si>
    <t>rsp systems exhibit cutting edge non invasive glucose monitor glucobeam</t>
  </si>
  <si>
    <t>report glooko's annual diabetes 2018 here copy website insights generated</t>
  </si>
  <si>
    <t>attd2019 research renzas jdrfresearch many latest t1d advances discussed including</t>
  </si>
  <si>
    <t>sugars stable during tonight s tough jiujitsu training now fuel</t>
  </si>
  <si>
    <t>attd2019 getting poster ready attdconf btw big thanks danamlewis photographyencouraged</t>
  </si>
  <si>
    <t>berlin attd2019 excited see many colleagues collaborators friends</t>
  </si>
  <si>
    <t>dreameddiabetes physician guide patients use calculators make sure right insulin</t>
  </si>
  <si>
    <t>come see attdconf attd2019 berlin week present improving standard care</t>
  </si>
  <si>
    <t>session last minute planning attd2019 diab_matters back 8 picks advisory</t>
  </si>
  <si>
    <t>diab_matters session liebertpub diabetologist endocrinologist healthcare professional interested diabetes join</t>
  </si>
  <si>
    <t>diabetes technology therapeutics official journal attd attd2019 pick up copy</t>
  </si>
  <si>
    <t>renzas sparearose attd2019</t>
  </si>
  <si>
    <t>jdrfresearch attd2019 many latest t1d advances discussed including research jdrf</t>
  </si>
  <si>
    <t>research jdrf attd2019 many latest t1d advances discussed including funded</t>
  </si>
  <si>
    <t>attd2019 attdconf days diabetes excited already definitely coming two sessions</t>
  </si>
  <si>
    <t>dreameddiabetes optimizing insulin therapy easier keep target see unseen meet</t>
  </si>
  <si>
    <t>preparing attd2019 berlin here come</t>
  </si>
  <si>
    <t>karthik2k2 looking forward live tweeting attd2019</t>
  </si>
  <si>
    <t>first looking forward conference year attendance attd2019 starting long journey</t>
  </si>
  <si>
    <t>diab_matters session last minute planning attd2019 back 8 picks</t>
  </si>
  <si>
    <t>renzas roomful diabetes bloggers advocates languagematters repeatedly raised important issue</t>
  </si>
  <si>
    <t>diabetes join 12th international conference advanced technologies treatments berlin germany</t>
  </si>
  <si>
    <t>indeed best account keep up date attd2019</t>
  </si>
  <si>
    <t>m lot linnbee heykaleido grumpy_pumper girl0ninsulin aaronjkowalski othmar_moser drhja yes</t>
  </si>
  <si>
    <t>attending attd2019 uk nl friends fancy catch up know love</t>
  </si>
  <si>
    <t>Top Words in Tweet by Salience</t>
  </si>
  <si>
    <t>berlin international days conference diabetes first speakers cme looking see</t>
  </si>
  <si>
    <t>tomorrow innovation technology nextgeneration networking three days very exciting innvoation</t>
  </si>
  <si>
    <t>see physician patients therapy meet 34 easier wouldn t check</t>
  </si>
  <si>
    <t>use see without advisor patients therapy 34 more diabetes attdconf</t>
  </si>
  <si>
    <t>de speakers en berlín junto estamos la ciudad days until</t>
  </si>
  <si>
    <t>diabetes community ty long conference berlin doclab always fan medangelco</t>
  </si>
  <si>
    <t>ty ispad parthaskar bmj_latest lifeforachild wow spare rose last checked</t>
  </si>
  <si>
    <t>diabetes tech renzas looking forward talking live life expo brisbane</t>
  </si>
  <si>
    <t>help patients providing real time support matter att optimizing easier</t>
  </si>
  <si>
    <t>insulclock aaronjkowalski att tomorrow want meet please contact e mail</t>
  </si>
  <si>
    <t>ty kellyclose parthaskar bmj_latest lifeforachild wow spare rose last checked</t>
  </si>
  <si>
    <t>research renzas jdrfresearch many latest t1d advances discussed including jdrf</t>
  </si>
  <si>
    <t>getting poster ready attdconf btw big thanks danamlewis photographyencouraged graphics</t>
  </si>
  <si>
    <t>diabetologist endocrinologist healthcare professional interested join berlin available miss chance</t>
  </si>
  <si>
    <t>excited already definitely coming two sessions planning attend 12th international</t>
  </si>
  <si>
    <t>uk nl friends fancy catch up know love hi hellokaleido</t>
  </si>
  <si>
    <t>Top Word Pairs in Tweet by Count</t>
  </si>
  <si>
    <t>ispad_org,save  save,date  date,ispad  ispad,symposium  symposium,attd2019  attd2019,topic  topic,diabetes  diabetes,technology  technology,pediatrics  pediatrics,ispad</t>
  </si>
  <si>
    <t>chris_magz,anyone  anyone,injects  injects,insulin  insulin,going  going,berlin  berlin,attd2019  attd2019,attdconf  attdconf,go  go,event  event,around</t>
  </si>
  <si>
    <t>until,attd2019  looking,forward  check,out  scientific,programme  diabetes,attd2019  attd2019,coming  days,left  attd,app  days,until  learn,more</t>
  </si>
  <si>
    <t>anyone,injects  injects,insulin  insulin,going  going,berlin  berlin,attd2019  attd2019,attdconf  attdconf,go  go,event  event,around  around,injection</t>
  </si>
  <si>
    <t>come,talk  talk,attdconf  attdconf,berlin  berlin,next  next,week  week,see  see,demo  demo,insulcheck  insulcheck,connect  connect,insulin</t>
  </si>
  <si>
    <t>defymed_,berlin  berlin,attd2019  attd2019,5  5,min  min,e  e,poster  poster,session  session,friday  friday,22  22,preclinical</t>
  </si>
  <si>
    <t>mailpan,exolin  see,tomorrow  tomorrow,attd2019  attd2019,innovation  innovation,diabetes  diabetes,science  science,technology  technology,nextgeneration  nextgeneration,networking  networking,mailpan</t>
  </si>
  <si>
    <t>insulcheck,come  come,talk  talk,attdconf  attdconf,berlin  berlin,next  next,week  week,see  see,demo  demo,insulcheck  insulcheck,connect</t>
  </si>
  <si>
    <t>le,attdconf  attdconf,à  à,berlin  berlin,arrive  arrive,la  la,semaine  semaine,prochaine  prochaine,attd2019</t>
  </si>
  <si>
    <t>solargames,le  le,attdconf  attdconf,à  à,berlin  berlin,arrive  arrive,la  la,semaine  semaine,prochaine  prochaine,attd2019</t>
  </si>
  <si>
    <t>dreameddiabetes,physician  insulin,therapy  physician,wouldn  wouldn,t  t,check  check,heartbeat  heartbeat,without  without,stethoscope  stethoscope,optimize  optimize,patient's</t>
  </si>
  <si>
    <t>insulin,therapy  learn,more  attd2019,learn  advisor,pro  meet,34  insulin,management  diabetes,attd2019  help,patients  patients,providing  providing,real</t>
  </si>
  <si>
    <t>attdconf,5  5,days  days,until  until,attd2019  attd2019,participate  participate,leading  leading,international  international,forum  forum,present  present,discuss</t>
  </si>
  <si>
    <t>re,berlin  berlin,attdconf  attdconf,conference  conference,opportunity  opportunity,stay  stay,up  up,date  date,hear  hear,latest  latest,advances</t>
  </si>
  <si>
    <t>marcelogonzalez,hola  hola,santiago  santiago,junto  junto,mi  mi,diabetes  diabetes,estamos  estamos,de  de,regreso  regreso,en  en,la</t>
  </si>
  <si>
    <t>en,la  la,ciudad  until,attd2019  hallo,berlín  berlín,junto  junto,midiabetes  midiabetes,ya  ya,estamos  estamos,en  ciudad,para</t>
  </si>
  <si>
    <t>renzas,beginning  beginning,long  long,long  long,trek  trek,berlin  berlin,attd2019  attd2019,follow  follow,hashtag  hashtag,latest</t>
  </si>
  <si>
    <t>diabetes,community  always,fan  fan,medangelco  medangelco,aminfiberlin  aminfiberlin,medangel  medangel,trying  trying,find  find,out  out,diabetes  community,born</t>
  </si>
  <si>
    <t>dreameddiabetes,things  things,life  life,insulin  insulin,management  management,easier  easier,see  see,moving  moving,pieces  pieces,visit  visit,34</t>
  </si>
  <si>
    <t>parthaskar,umpteenth  umpteenth,request  request,meet  meet,coffee  coffee,attd2019  attd2019,s  s,half  half,term  term,need  need,break</t>
  </si>
  <si>
    <t>umpteenth,request  request,meet  meet,coffee  coffee,attd2019  attd2019,s  s,half  half,term  term,need  need,break  break,latest</t>
  </si>
  <si>
    <t>dreameddiabetes,help  help,patients  patients,providing  providing,real  real,time  time,support  support,insulin  insulin,therapy  therapy,matter  matter,meet</t>
  </si>
  <si>
    <t>parthaskar,bmj_latest  bmj_latest,lifeforachild  lifeforachild,wow  wow,ty  ty,ty  ty,spare  spare,rose  rose,last  last,checked  checked,still</t>
  </si>
  <si>
    <t>dr_kevinlee,following  following,renzas  renzas,closely  closely,attd2019  attd2019,medconference  medconference,tweets  tweets,looking  looking,forward  forward,hearing  hearing,latest</t>
  </si>
  <si>
    <t>looking,forward  talking,diabetes  diabetes,tech  tech,live  live,life  life,expo  expo,brisbane  brisbane,next  next,month  month,keen</t>
  </si>
  <si>
    <t>t1bionic,keep  keep,eyes  eyes,research  research,advanced  advanced,technologies  technologies,treatments  treatments,diabetes  diabetes,conference  conference,start  start,berlin</t>
  </si>
  <si>
    <t>keep,eyes  eyes,research  research,advanced  advanced,technologies  technologies,treatments  treatments,diabetes  diabetes,conference  conference,start  start,berlin  berlin,wearenotwaiting</t>
  </si>
  <si>
    <t>othmar_moser,berlin  berlin,calling  calling,attd2019  attd2019,looking  looking,forward  forward,show  show,data  data,libre  libre,flash  flash,gm</t>
  </si>
  <si>
    <t>insulin,therapy  dreameddiabetes,help  help,patients  patients,providing  providing,real  real,time  time,support  support,insulin  therapy,matter  matter,meet</t>
  </si>
  <si>
    <t>guten,morgen  morgen,zum  zum,wochenausblick  wochenausblick,die  die,asia  asia,apparel  apparel,expo  expo,empfängt  empfängt,bekleidungseinkäufer  bekleidungseinkäufer,auf</t>
  </si>
  <si>
    <t>messeberlin,guten  guten,morgen  morgen,zum  zum,wochenausblick  wochenausblick,die  die,asia  asia,apparel  apparel,expo  expo,empfängt  empfängt,bekleidungseinkäufer</t>
  </si>
  <si>
    <t>socialdiabetes,looking  looking,forward  forward,meeting  meeting,everyone  everyone,attd2019  attd2019,berlin  berlin,touch  touch,connect  connect,diabetes  diabetes,mhea</t>
  </si>
  <si>
    <t>looking,forward  forward,meeting  meeting,everyone  everyone,attd2019  attd2019,berlin  berlin,touch  touch,connect  connect,diabetes  diabetes,mhealth</t>
  </si>
  <si>
    <t>attdconf,3  3,days  days,left  left,until  until,attd2019  attd2019,access  access,speakers  speakers,presentations  presentations,want  want,ask</t>
  </si>
  <si>
    <t>dreameddiabetes,physician  physician,wouldn  wouldn,t  t,check  check,heartbeat  heartbeat,without  without,stethoscope  stethoscope,optimize  optimize,patient's  patient's,insulin</t>
  </si>
  <si>
    <t>team,berlin  berlin,attdconf  attdconf,catch  catch,up  up,erikhuneker  erikhuneker,marc_diabeloop  marc_diabeloop,marlenemonnot  marlenemonnot,sanveliance  sanveliance,le'ts  le'ts,talk</t>
  </si>
  <si>
    <t>diabeloop,team  team,berlin  berlin,attdconf  attdconf,catch  catch,up  up,erikhuneker  erikhuneker,marc_diabeloop  marc_diabeloop,marlenemonnot  marlenemonnot,sanveliance  sanveliance,le'ts</t>
  </si>
  <si>
    <t>para,o  tudo,pronto  pronto,para  o,attd2019  attd2019,embarcando  embarcando,para  para,berlin  berlin,para  para,trazer  trazer,informações</t>
  </si>
  <si>
    <t>attd2019,ready  ready,begin  begin,another  another,adventure  adventure,long  long,trip  trip,mexico  mexico,city  city,best  best,diabetes</t>
  </si>
  <si>
    <t>insulclock,see  see,berlin  berlin,attdconf  attdconf,reservation  reservation,meeting  meeting,hola  hola,insulclock  insulclock,com  com,attd2019  attd2019,insulinpen</t>
  </si>
  <si>
    <t>hola,insulclock  insulclock,com  aaronjkowalski,see  see,att  att,attd2019  see,tomorrow  tomorrow,attd2019  attd2019,want  want,meet  meet,insulclock</t>
  </si>
  <si>
    <t>attdconf,12th  12th,international  international,conference  conference,advanced  advanced,technologies  technologies,treatments  treatments,diabetes  diabetes,attd2019  attd2019,take  take,place</t>
  </si>
  <si>
    <t>ciberdem,20  20,febrero  febrero,12th  12th,international  international,conference  conference,advanced  advanced,technologies  technologies,treatments  treatments,diabetes  diabetes,attd2019</t>
  </si>
  <si>
    <t>week,dexcom  dexcom,attd2019  attd2019,conference  conference,berlin  berlin,looking  looking,forward  forward,meeting  meeting,distributor  distributor,partners  partners,today</t>
  </si>
  <si>
    <t>kellyclose,parthaskar  parthaskar,bmj_latest  bmj_latest,lifeforachild  lifeforachild,wow  wow,ty  ty,ty  ty,spare  spare,rose  rose,last  last,checked</t>
  </si>
  <si>
    <t>rsp,systems  systems,exhibit  exhibit,cutting  cutting,edge  edge,non  non,invasive  invasive,glucose  glucose,monitor  monitor,glucobeam  glucobeam,attd2019</t>
  </si>
  <si>
    <t>glooko's,annual  annual,diabetes  diabetes,report  report,2018  2018,here  here,copy  copy,website  website,insights  insights,generated  generated,14</t>
  </si>
  <si>
    <t>jdrfresearch,attd2019  attd2019,many  many,latest  latest,t1d  t1d,advances  advances,discussed  discussed,including  including,research  research,jdrf  jdrf,funded</t>
  </si>
  <si>
    <t>sugars,stable  stable,during  during,tonight  tonight,s  s,tough  tough,jiujitsu  jiujitsu,training  training,now  now,fuel  fuel,time</t>
  </si>
  <si>
    <t>getting,poster  poster,ready  ready,attd2019  attd2019,attdconf  attdconf,btw  btw,big  big,thanks  thanks,danamlewis  danamlewis,photographyencouraged  photographyencouraged,graphics</t>
  </si>
  <si>
    <t>berlin,attd2019  attd2019,excited  excited,see  see,many  many,colleagues  colleagues,collaborators  collaborators,friends</t>
  </si>
  <si>
    <t>dreameddiabetes,physician  physician,guide  guide,patients  patients,use  use,calculators  calculators,make  make,sure  sure,right  right,insulin  insulin,dose</t>
  </si>
  <si>
    <t>come,see  see,attdconf  attdconf,attd2019  attd2019,berlin  berlin,week  week,present  present,improving  improving,standard  standard,care  care,through</t>
  </si>
  <si>
    <t>last,minute  minute,session  session,planning  planning,attd2019  attd2019,diab_matters  diab_matters,back  back,8  8,session  session,picks  picks,advisory</t>
  </si>
  <si>
    <t>liebertpub,diabetologist  diabetologist,endocrinologist  endocrinologist,healthcare  healthcare,professional  professional,interested  interested,diabetes  diabetes,join  join,berlin  berlin,attd201  diab_matters,last</t>
  </si>
  <si>
    <t>diabetes,technology  technology,therapeutics  therapeutics,official  official,journal  journal,attd  pick,up  up,copy  copy,diabetes  attd,available  available,attd2019</t>
  </si>
  <si>
    <t>renzas,sparearose  sparearose,attd2019</t>
  </si>
  <si>
    <t>attdconf,excited  excited,already  already,definitely  definitely,attd2019  attd2019,coming  coming,two  two,days  days,sessions  sessions,planning  planning,attend</t>
  </si>
  <si>
    <t>dreameddiabetes,optimizing  optimizing,insulin  insulin,therapy  therapy,easier  easier,keep  keep,target  target,see  see,unseen  unseen,meet  meet,attd2019</t>
  </si>
  <si>
    <t>preparing,attd2019  attd2019,berlin  berlin,here  here,come</t>
  </si>
  <si>
    <t>karthik2k2,looking  looking,forward  forward,live  live,tweeting  tweeting,attd2019</t>
  </si>
  <si>
    <t>looking,forward  forward,first  first,conference  conference,year  year,first  first,attendance  attendance,attd2019  attd2019,starting  starting,long  long,journey</t>
  </si>
  <si>
    <t>diab_matters,last  last,minute  minute,session  session,planning  planning,attd2019  attd2019,diab_matters  diab_matters,back  back,8  8,session  session,picks</t>
  </si>
  <si>
    <t>renzas,roomful  roomful,diabetes  diabetes,bloggers  bloggers,advocates  advocates,languagematters  languagematters,repeatedly  repeatedly,raised  raised,important  important,issue  issue,engaging</t>
  </si>
  <si>
    <t>join,12th  12th,international  international,conference  conference,advanced  advanced,technologies  technologies,treatments  treatments,diabetes  diabetes,berlin  berlin,germany  germany,learn</t>
  </si>
  <si>
    <t>indeed,best  best,account  account,keep  keep,up  up,date  date,attd2019</t>
  </si>
  <si>
    <t>linnbee,heykaleido  heykaleido,grumpy_pumper  grumpy_pumper,girl0ninsulin  girl0ninsulin,aaronjkowalski  aaronjkowalski,othmar_moser  othmar_moser,drhja  drhja,yes  yes,m  m,flying  flying,berlin</t>
  </si>
  <si>
    <t>uk,nl  nl,friends  friends,attending  attending,attd2019  attd2019,fancy  fancy,catch  catch,up  up,know  know,love  love,hi</t>
  </si>
  <si>
    <t>Top Word Pairs in Tweet by Salience</t>
  </si>
  <si>
    <t>see,tomorrow  tomorrow,attd2019  attd2019,innovation  innovation,diabetes  diabetes,science  science,technology  technology,nextgeneration  nextgeneration,networking  networking,mailpan  exolin,berlin</t>
  </si>
  <si>
    <t>dreameddiabetes,help  help,patients  patients,providing  providing,real  real,time  time,support  support,insulin  therapy,matter  matter,meet  meet,att</t>
  </si>
  <si>
    <t>aaronjkowalski,see  see,att  att,attd2019  see,tomorrow  tomorrow,attd2019  attd2019,want  want,meet  meet,insulclock  insulclock,please  please,contact</t>
  </si>
  <si>
    <t>diabetologist,endocrinologist  endocrinologist,healthcare  healthcare,professional  professional,interested  interested,diabetes  diabetes,join  join,berlin  berlin,attd2019  attd2019,pick  attd,attdconf</t>
  </si>
  <si>
    <t>Word</t>
  </si>
  <si>
    <t>learn</t>
  </si>
  <si>
    <t>time</t>
  </si>
  <si>
    <t>week</t>
  </si>
  <si>
    <t>advanced</t>
  </si>
  <si>
    <t>technologies</t>
  </si>
  <si>
    <t>treatments</t>
  </si>
  <si>
    <t>around</t>
  </si>
  <si>
    <t>more</t>
  </si>
  <si>
    <t>easier</t>
  </si>
  <si>
    <t>use</t>
  </si>
  <si>
    <t>providing</t>
  </si>
  <si>
    <t>real</t>
  </si>
  <si>
    <t>matter</t>
  </si>
  <si>
    <t>next</t>
  </si>
  <si>
    <t>talk</t>
  </si>
  <si>
    <t>tomorrow</t>
  </si>
  <si>
    <t>w</t>
  </si>
  <si>
    <t>last</t>
  </si>
  <si>
    <t>come</t>
  </si>
  <si>
    <t>management</t>
  </si>
  <si>
    <t>attd</t>
  </si>
  <si>
    <t>physician</t>
  </si>
  <si>
    <t>5</t>
  </si>
  <si>
    <t>pen</t>
  </si>
  <si>
    <t>life</t>
  </si>
  <si>
    <t>f</t>
  </si>
  <si>
    <t>12th</t>
  </si>
  <si>
    <t>present</t>
  </si>
  <si>
    <t>speakers</t>
  </si>
  <si>
    <t>tech</t>
  </si>
  <si>
    <t>anyone</t>
  </si>
  <si>
    <t>now</t>
  </si>
  <si>
    <t>things</t>
  </si>
  <si>
    <t>moving</t>
  </si>
  <si>
    <t>pieces</t>
  </si>
  <si>
    <t>visit</t>
  </si>
  <si>
    <t>optimizing</t>
  </si>
  <si>
    <t>target</t>
  </si>
  <si>
    <t>unseen</t>
  </si>
  <si>
    <t>take</t>
  </si>
  <si>
    <t>available</t>
  </si>
  <si>
    <t>treatment</t>
  </si>
  <si>
    <t>during</t>
  </si>
  <si>
    <t>opportunity</t>
  </si>
  <si>
    <t>presentations</t>
  </si>
  <si>
    <t>event</t>
  </si>
  <si>
    <t>hola</t>
  </si>
  <si>
    <t>start</t>
  </si>
  <si>
    <t>check</t>
  </si>
  <si>
    <t>participate</t>
  </si>
  <si>
    <t>leading</t>
  </si>
  <si>
    <t>forum</t>
  </si>
  <si>
    <t>discuss</t>
  </si>
  <si>
    <t>innovations</t>
  </si>
  <si>
    <t>demo</t>
  </si>
  <si>
    <t>add</t>
  </si>
  <si>
    <t>3</t>
  </si>
  <si>
    <t>tweets</t>
  </si>
  <si>
    <t>friends</t>
  </si>
  <si>
    <t>attending</t>
  </si>
  <si>
    <t>community</t>
  </si>
  <si>
    <t>expo</t>
  </si>
  <si>
    <t>out</t>
  </si>
  <si>
    <t>join</t>
  </si>
  <si>
    <t>beginning</t>
  </si>
  <si>
    <t>trek</t>
  </si>
  <si>
    <t>follow</t>
  </si>
  <si>
    <t>hashtag</t>
  </si>
  <si>
    <t>still</t>
  </si>
  <si>
    <t>funded</t>
  </si>
  <si>
    <t>advance</t>
  </si>
  <si>
    <t>new</t>
  </si>
  <si>
    <t>first</t>
  </si>
  <si>
    <t>year</t>
  </si>
  <si>
    <t>excited</t>
  </si>
  <si>
    <t>two</t>
  </si>
  <si>
    <t>copy</t>
  </si>
  <si>
    <t>guide</t>
  </si>
  <si>
    <t>calculators</t>
  </si>
  <si>
    <t>make</t>
  </si>
  <si>
    <t>sure</t>
  </si>
  <si>
    <t>right</t>
  </si>
  <si>
    <t>dose</t>
  </si>
  <si>
    <t>poster</t>
  </si>
  <si>
    <t>s</t>
  </si>
  <si>
    <t>following</t>
  </si>
  <si>
    <t>system</t>
  </si>
  <si>
    <t>physical</t>
  </si>
  <si>
    <t>exercise</t>
  </si>
  <si>
    <t>great</t>
  </si>
  <si>
    <t>booth</t>
  </si>
  <si>
    <t>d</t>
  </si>
  <si>
    <t>want</t>
  </si>
  <si>
    <t>e</t>
  </si>
  <si>
    <t>without</t>
  </si>
  <si>
    <t>left</t>
  </si>
  <si>
    <t>access</t>
  </si>
  <si>
    <t>advisor</t>
  </si>
  <si>
    <t>injects</t>
  </si>
  <si>
    <t>going</t>
  </si>
  <si>
    <t>go</t>
  </si>
  <si>
    <t>m</t>
  </si>
  <si>
    <t>need</t>
  </si>
  <si>
    <t>30</t>
  </si>
  <si>
    <t>live</t>
  </si>
  <si>
    <t>day</t>
  </si>
  <si>
    <t>updates</t>
  </si>
  <si>
    <t>talking</t>
  </si>
  <si>
    <t>best</t>
  </si>
  <si>
    <t>encapsulation</t>
  </si>
  <si>
    <t>wow</t>
  </si>
  <si>
    <t>spare</t>
  </si>
  <si>
    <t>rose</t>
  </si>
  <si>
    <t>checked</t>
  </si>
  <si>
    <t>9000</t>
  </si>
  <si>
    <t>under</t>
  </si>
  <si>
    <t>2018</t>
  </si>
  <si>
    <t>18</t>
  </si>
  <si>
    <t>minute</t>
  </si>
  <si>
    <t>back</t>
  </si>
  <si>
    <t>8</t>
  </si>
  <si>
    <t>picks</t>
  </si>
  <si>
    <t>here</t>
  </si>
  <si>
    <t>already</t>
  </si>
  <si>
    <t>definitely</t>
  </si>
  <si>
    <t>coming</t>
  </si>
  <si>
    <t>sessions</t>
  </si>
  <si>
    <t>place</t>
  </si>
  <si>
    <t>2</t>
  </si>
  <si>
    <t>miss</t>
  </si>
  <si>
    <t>diabetologist</t>
  </si>
  <si>
    <t>endocrinologist</t>
  </si>
  <si>
    <t>healthcare</t>
  </si>
  <si>
    <t>professional</t>
  </si>
  <si>
    <t>interested</t>
  </si>
  <si>
    <t>pick</t>
  </si>
  <si>
    <t>getting</t>
  </si>
  <si>
    <t>ready</t>
  </si>
  <si>
    <t>big</t>
  </si>
  <si>
    <t>tonight</t>
  </si>
  <si>
    <t>experience</t>
  </si>
  <si>
    <t>re</t>
  </si>
  <si>
    <t>stay</t>
  </si>
  <si>
    <t>hear</t>
  </si>
  <si>
    <t>field</t>
  </si>
  <si>
    <t>closely</t>
  </si>
  <si>
    <t>hearing</t>
  </si>
  <si>
    <t>apps</t>
  </si>
  <si>
    <t>mhea</t>
  </si>
  <si>
    <t>com</t>
  </si>
  <si>
    <t>wouldn</t>
  </si>
  <si>
    <t>heartbeat</t>
  </si>
  <si>
    <t>stethoscope</t>
  </si>
  <si>
    <t>optimize</t>
  </si>
  <si>
    <t>patient's</t>
  </si>
  <si>
    <t>ask</t>
  </si>
  <si>
    <t>zum</t>
  </si>
  <si>
    <t>citycube</t>
  </si>
  <si>
    <t>save</t>
  </si>
  <si>
    <t>topic</t>
  </si>
  <si>
    <t>pediatrics</t>
  </si>
  <si>
    <t>guidelines</t>
  </si>
  <si>
    <t>improve</t>
  </si>
  <si>
    <t>junto</t>
  </si>
  <si>
    <t>estamos</t>
  </si>
  <si>
    <t>ciudad</t>
  </si>
  <si>
    <t>friday</t>
  </si>
  <si>
    <t>pro</t>
  </si>
  <si>
    <t>col</t>
  </si>
  <si>
    <t>inje</t>
  </si>
  <si>
    <t>lot</t>
  </si>
  <si>
    <t>tweeting</t>
  </si>
  <si>
    <t>know</t>
  </si>
  <si>
    <t>love</t>
  </si>
  <si>
    <t>always</t>
  </si>
  <si>
    <t>fan</t>
  </si>
  <si>
    <t>medangel</t>
  </si>
  <si>
    <t>trying</t>
  </si>
  <si>
    <t>find</t>
  </si>
  <si>
    <t>born</t>
  </si>
  <si>
    <t>roomful</t>
  </si>
  <si>
    <t>bloggers</t>
  </si>
  <si>
    <t>advocates</t>
  </si>
  <si>
    <t>repeatedly</t>
  </si>
  <si>
    <t>raised</t>
  </si>
  <si>
    <t>important</t>
  </si>
  <si>
    <t>issue</t>
  </si>
  <si>
    <t>engaging</t>
  </si>
  <si>
    <t>people</t>
  </si>
  <si>
    <t>hope</t>
  </si>
  <si>
    <t>attendance</t>
  </si>
  <si>
    <t>starting</t>
  </si>
  <si>
    <t>journey</t>
  </si>
  <si>
    <t>melbourne</t>
  </si>
  <si>
    <t>afternoon</t>
  </si>
  <si>
    <t>ll</t>
  </si>
  <si>
    <t>mor</t>
  </si>
  <si>
    <t>attend</t>
  </si>
  <si>
    <t>attd201</t>
  </si>
  <si>
    <t>chance</t>
  </si>
  <si>
    <t>advisory</t>
  </si>
  <si>
    <t>through</t>
  </si>
  <si>
    <t>thursday</t>
  </si>
  <si>
    <t>feb</t>
  </si>
  <si>
    <t>btw</t>
  </si>
  <si>
    <t>thanks</t>
  </si>
  <si>
    <t>graphics</t>
  </si>
  <si>
    <t>sugars</t>
  </si>
  <si>
    <t>stable</t>
  </si>
  <si>
    <t>tough</t>
  </si>
  <si>
    <t>training</t>
  </si>
  <si>
    <t>fuel</t>
  </si>
  <si>
    <t>sad</t>
  </si>
  <si>
    <t>missing</t>
  </si>
  <si>
    <t>old</t>
  </si>
  <si>
    <t>happy</t>
  </si>
  <si>
    <t>incredible</t>
  </si>
  <si>
    <t>range</t>
  </si>
  <si>
    <t>experts</t>
  </si>
  <si>
    <t>picture</t>
  </si>
  <si>
    <t>companies</t>
  </si>
  <si>
    <t>report</t>
  </si>
  <si>
    <t>cutting</t>
  </si>
  <si>
    <t>edge</t>
  </si>
  <si>
    <t>drop</t>
  </si>
  <si>
    <t>slim</t>
  </si>
  <si>
    <t>x2</t>
  </si>
  <si>
    <t>pump</t>
  </si>
  <si>
    <t>basal</t>
  </si>
  <si>
    <t>iq</t>
  </si>
  <si>
    <t>distributor</t>
  </si>
  <si>
    <t>partners</t>
  </si>
  <si>
    <t>today</t>
  </si>
  <si>
    <t>kicking</t>
  </si>
  <si>
    <t>20</t>
  </si>
  <si>
    <t>febrero</t>
  </si>
  <si>
    <t>dev</t>
  </si>
  <si>
    <t>reservation</t>
  </si>
  <si>
    <t>quest</t>
  </si>
  <si>
    <t>guten</t>
  </si>
  <si>
    <t>morgen</t>
  </si>
  <si>
    <t>wochenausblick</t>
  </si>
  <si>
    <t>asia</t>
  </si>
  <si>
    <t>apparel</t>
  </si>
  <si>
    <t>empfängt</t>
  </si>
  <si>
    <t>bekleidungseinkäufer</t>
  </si>
  <si>
    <t>dem</t>
  </si>
  <si>
    <t>umpteenth</t>
  </si>
  <si>
    <t>request</t>
  </si>
  <si>
    <t>coffee</t>
  </si>
  <si>
    <t>half</t>
  </si>
  <si>
    <t>term</t>
  </si>
  <si>
    <t>break</t>
  </si>
  <si>
    <t>look</t>
  </si>
  <si>
    <t>berlín</t>
  </si>
  <si>
    <t>santiago</t>
  </si>
  <si>
    <t>regreso</t>
  </si>
  <si>
    <t>par</t>
  </si>
  <si>
    <t>días</t>
  </si>
  <si>
    <t>más</t>
  </si>
  <si>
    <t>siguiente</t>
  </si>
  <si>
    <t>advice</t>
  </si>
  <si>
    <t>à</t>
  </si>
  <si>
    <t>arrive</t>
  </si>
  <si>
    <t>semaine</t>
  </si>
  <si>
    <t>prochaine</t>
  </si>
  <si>
    <t>collects</t>
  </si>
  <si>
    <t>enhance</t>
  </si>
  <si>
    <t>user</t>
  </si>
  <si>
    <t>engagement</t>
  </si>
  <si>
    <t>science</t>
  </si>
  <si>
    <t>mailpan</t>
  </si>
  <si>
    <t>exolin</t>
  </si>
  <si>
    <t>min</t>
  </si>
  <si>
    <t>22</t>
  </si>
  <si>
    <t>preclinical</t>
  </si>
  <si>
    <t>validation</t>
  </si>
  <si>
    <t>cell</t>
  </si>
  <si>
    <t>food</t>
  </si>
  <si>
    <t>scientific</t>
  </si>
  <si>
    <t>programme</t>
  </si>
  <si>
    <t>app</t>
  </si>
  <si>
    <t>download</t>
  </si>
  <si>
    <t>11</t>
  </si>
  <si>
    <t>cme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</si>
  <si>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</si>
  <si>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</si>
  <si>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</si>
  <si>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</si>
  <si>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</si>
  <si>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</si>
  <si>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</si>
  <si>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</si>
  <si>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</si>
  <si>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</si>
  <si>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</si>
  <si>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</si>
  <si>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</si>
  <si>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</si>
  <si>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</si>
  <si>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</si>
  <si>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</si>
  <si>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</si>
  <si>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</si>
  <si>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</si>
  <si>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</si>
  <si>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</si>
  <si>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</si>
  <si>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</si>
  <si>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</si>
  <si>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</si>
  <si>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</si>
  <si>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</si>
  <si>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</si>
  <si>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92, 82, 0</t>
  </si>
  <si>
    <t>20, 118, 0</t>
  </si>
  <si>
    <t>46, 105, 0</t>
  </si>
  <si>
    <t>163, 46, 0</t>
  </si>
  <si>
    <t>Red</t>
  </si>
  <si>
    <t>66, 95, 0</t>
  </si>
  <si>
    <t>G1: attd2019 attdconf berlin days see diabetes insulin international conference until</t>
  </si>
  <si>
    <t>G2: attd2019 diabetes berlin renzas long latest conference keep eyes research</t>
  </si>
  <si>
    <t>G3: insulin dreameddiabetes see meet attd2019 therapy patients 34 help support</t>
  </si>
  <si>
    <t>G4: attd2019 ispad conference berlin date symposium technology ty t attdconf</t>
  </si>
  <si>
    <t>G5: attd2019 berlin calling looking forward show data libre flash gm</t>
  </si>
  <si>
    <t>G6: attd2019 research jdrf jdrfresearch many latest t1d advances discussed including</t>
  </si>
  <si>
    <t>G7: diabetes attd2019 session diab_matters attdconf planning technology therapeutics official journal</t>
  </si>
  <si>
    <t>G8: team berlin attdconf catch up erikhuneker marc_diabeloop marlenemonnot sanveliance le'ts</t>
  </si>
  <si>
    <t>G9: looking forward meeting everyone attd2019 berlin touch connect diabetes socialdiabetes</t>
  </si>
  <si>
    <t>G10: attd2019 berlin em diabetes</t>
  </si>
  <si>
    <t>G13: 20 febrero 12th international conference advanced technologies treatments diabetes attd2019</t>
  </si>
  <si>
    <t>G14: zum expo guten morgen wochenausblick asia apparel empfängt bekleidungseinkäufer dem</t>
  </si>
  <si>
    <t>G15: attd2019 berlin see diabetes science mailpan exolin 5 min e</t>
  </si>
  <si>
    <t>Autofill Workbook Results</t>
  </si>
  <si>
    <t>Edge Weight▓1▓12▓0▓True▓Green▓Red▓▓Edge Weight▓1▓4▓0▓3▓10▓False▓Edge Weight▓1▓12▓0▓32▓6▓False▓▓0▓0▓0▓True▓Black▓Black▓▓Followers▓22▓59245▓0▓162▓1000▓False▓Followers▓22▓864569▓0▓100▓70▓False▓▓0▓0▓0▓0▓0▓False▓▓0▓0▓0▓0▓0▓False</t>
  </si>
  <si>
    <t>Subgraph</t>
  </si>
  <si>
    <t>GraphSource░TwitterSearch▓GraphTerm░#Attd2019▓ImportDescription░The graph represents a network of 119 Twitter users whose recent tweets contained "#Attd2019", or who were replied to or mentioned in those tweets, taken from a data set limited to a maximum of 18,000 tweets.  The network was obtained from Twitter on Tuesday, 19 February 2019 at 21:24 UTC.
The tweets in the network were tweeted over the 9-day, 7-hour, 49-minute period from Sunday, 10 February 2019 at 13:31 UTC to Tuesday, 19 February 2019 at 21:20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</si>
</sst>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501186"/>
        <c:axId val="45401811"/>
      </c:barChart>
      <c:catAx>
        <c:axId val="12501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401811"/>
        <c:crosses val="autoZero"/>
        <c:auto val="1"/>
        <c:lblOffset val="100"/>
        <c:noMultiLvlLbl val="0"/>
      </c:catAx>
      <c:valAx>
        <c:axId val="4540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63116"/>
        <c:axId val="53668045"/>
      </c:barChart>
      <c:catAx>
        <c:axId val="59631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668045"/>
        <c:crosses val="autoZero"/>
        <c:auto val="1"/>
        <c:lblOffset val="100"/>
        <c:noMultiLvlLbl val="0"/>
      </c:catAx>
      <c:valAx>
        <c:axId val="53668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250358"/>
        <c:axId val="52144359"/>
      </c:barChart>
      <c:catAx>
        <c:axId val="132503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144359"/>
        <c:crosses val="autoZero"/>
        <c:auto val="1"/>
        <c:lblOffset val="100"/>
        <c:noMultiLvlLbl val="0"/>
      </c:catAx>
      <c:valAx>
        <c:axId val="52144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50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646048"/>
        <c:axId val="62943521"/>
      </c:barChart>
      <c:catAx>
        <c:axId val="666460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43521"/>
        <c:crosses val="autoZero"/>
        <c:auto val="1"/>
        <c:lblOffset val="100"/>
        <c:noMultiLvlLbl val="0"/>
      </c:catAx>
      <c:valAx>
        <c:axId val="62943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620778"/>
        <c:axId val="65260411"/>
      </c:barChart>
      <c:catAx>
        <c:axId val="296207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260411"/>
        <c:crosses val="autoZero"/>
        <c:auto val="1"/>
        <c:lblOffset val="100"/>
        <c:noMultiLvlLbl val="0"/>
      </c:catAx>
      <c:valAx>
        <c:axId val="65260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20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472788"/>
        <c:axId val="51601909"/>
      </c:barChart>
      <c:catAx>
        <c:axId val="504727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601909"/>
        <c:crosses val="autoZero"/>
        <c:auto val="1"/>
        <c:lblOffset val="100"/>
        <c:noMultiLvlLbl val="0"/>
      </c:catAx>
      <c:valAx>
        <c:axId val="51601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2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763998"/>
        <c:axId val="19005071"/>
      </c:barChart>
      <c:catAx>
        <c:axId val="617639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05071"/>
        <c:crosses val="autoZero"/>
        <c:auto val="1"/>
        <c:lblOffset val="100"/>
        <c:noMultiLvlLbl val="0"/>
      </c:catAx>
      <c:valAx>
        <c:axId val="1900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63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827912"/>
        <c:axId val="63015753"/>
      </c:barChart>
      <c:catAx>
        <c:axId val="36827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15753"/>
        <c:crosses val="autoZero"/>
        <c:auto val="1"/>
        <c:lblOffset val="100"/>
        <c:noMultiLvlLbl val="0"/>
      </c:catAx>
      <c:valAx>
        <c:axId val="63015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7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270866"/>
        <c:axId val="4002339"/>
      </c:barChart>
      <c:catAx>
        <c:axId val="30270866"/>
        <c:scaling>
          <c:orientation val="minMax"/>
        </c:scaling>
        <c:axPos val="b"/>
        <c:delete val="1"/>
        <c:majorTickMark val="out"/>
        <c:minorTickMark val="none"/>
        <c:tickLblPos val="none"/>
        <c:crossAx val="4002339"/>
        <c:crosses val="autoZero"/>
        <c:auto val="1"/>
        <c:lblOffset val="100"/>
        <c:noMultiLvlLbl val="0"/>
      </c:catAx>
      <c:valAx>
        <c:axId val="4002339"/>
        <c:scaling>
          <c:orientation val="minMax"/>
        </c:scaling>
        <c:axPos val="l"/>
        <c:delete val="1"/>
        <c:majorTickMark val="out"/>
        <c:minorTickMark val="none"/>
        <c:tickLblPos val="none"/>
        <c:crossAx val="302708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lionsylv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spad_or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otonds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ttdco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hris_mag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snforumu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drpatrickholm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nnovationze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richard_bouaou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efymed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avidur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insulchec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olargam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_e_bulloc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hpillminst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pharmrj"/>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lakelyadria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reameddiabet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lifescand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usannepathui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andemjob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icrist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arcelogonzalez"/>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56mimihowar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enza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gaynorb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beria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weetercheris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parthaska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esconmarzi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t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kellyclos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iabetescamping"/>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strumell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dr_kevinle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openap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1bioni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twernotwaiting"/>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othmar_mos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expas_eas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1paulcoke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mcriddell1"/>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drucymru"/>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ax_eckstei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bracken_ric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ommccarth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ydiabetemarke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freevee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esseberli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onamonaelis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aring_mobil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ocialdiabete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atadrivencar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dkipractic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dr_zheny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diabetesetnou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tinytiern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patrici49625372"/>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haeberli"/>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ohnnost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diabeloop"/>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anvelianc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arc_diabelo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arlenemonno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erikhuneke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andviann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ntillonendop"/>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iguelunavaz"/>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insulcloc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odila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dulcesitosmio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horrzito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ciberdem"/>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isabelramis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hejohnbernar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grumpy_pumpe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tandemdiabete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hotmilkmedi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lsintegrate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b3cnewswir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iasen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aronjkowalsk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5des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medtronicc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dt_diabete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danamlewi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dcarbohydrated"/>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spkingdiabete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saludhealthinfo"/>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admetsy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diab_matter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prof_k_barnard"/>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liebertpub"/>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accuchek_u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gavbew"/>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jdrf"/>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jdrfresearch"/>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anitatatatoton4"/>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diabnext"/>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drhja"/>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recoverygal21"/>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maximilianhuebl"/>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hitraendocrin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karthik2k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janespeight"/>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pringerim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jhallrecruit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lifeforachil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bmj_latest"/>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tbattelin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bsugrtrampolin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grattonilab"/>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aminfiberli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medangelc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diabetesqld"/>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nerdabetic"/>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girl0ninsulin"/>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heykaleido"/>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linnbe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25" totalsRowShown="0" headerRowDxfId="427" dataDxfId="426">
  <autoFilter ref="A2:BL225"/>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297" dataDxfId="296">
  <autoFilter ref="A2:C36"/>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0" totalsRowShown="0" headerRowDxfId="167" dataDxfId="166">
  <autoFilter ref="A66:V70"/>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V83" totalsRowShown="0" headerRowDxfId="164" dataDxfId="163">
  <autoFilter ref="A73:V83"/>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V96" totalsRowShown="0" headerRowDxfId="117" dataDxfId="116">
  <autoFilter ref="A86:V96"/>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1" totalsRowShown="0" headerRowDxfId="374" dataDxfId="373">
  <autoFilter ref="A2:BT121"/>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829" totalsRowShown="0" headerRowDxfId="82" dataDxfId="81">
  <autoFilter ref="A1:G829"/>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62" totalsRowShown="0" headerRowDxfId="73" dataDxfId="72">
  <autoFilter ref="A1:L862"/>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31">
  <autoFilter ref="A2:AO1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328" dataDxfId="327">
  <autoFilter ref="A1:C12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solargamescorp.com/blog/la-12eme-%C3%A9dition-du-attd-%C3%A0-berlin" TargetMode="External" /><Relationship Id="rId2" Type="http://schemas.openxmlformats.org/officeDocument/2006/relationships/hyperlink" Target="https://www.blog.solargamescorp.com/blog/la-12eme-%C3%A9dition-du-attd-%C3%A0-berlin" TargetMode="External" /><Relationship Id="rId3" Type="http://schemas.openxmlformats.org/officeDocument/2006/relationships/hyperlink" Target="https://www.blog.solargamescorp.com/blog/la-12eme-%C3%A9dition-du-attd-%C3%A0-berlin" TargetMode="External" /><Relationship Id="rId4" Type="http://schemas.openxmlformats.org/officeDocument/2006/relationships/hyperlink" Target="https://lnkd.in/dqnmT_V" TargetMode="External" /><Relationship Id="rId5" Type="http://schemas.openxmlformats.org/officeDocument/2006/relationships/hyperlink" Target="https://www.instagram.com/p/BuChGE6FmBSGTe_wfABRqzLe827Ze9mUi92TEc0/?utm_source=ig_twitter_share&amp;igshid=1pby1n2ow97f5" TargetMode="External" /><Relationship Id="rId6" Type="http://schemas.openxmlformats.org/officeDocument/2006/relationships/hyperlink" Target="https://twitter.com/attdconf/status/1097542567816765442" TargetMode="External" /><Relationship Id="rId7" Type="http://schemas.openxmlformats.org/officeDocument/2006/relationships/hyperlink" Target="https://attd.kenes.com/2019#.XGqOZOhKjb1" TargetMode="External" /><Relationship Id="rId8" Type="http://schemas.openxmlformats.org/officeDocument/2006/relationships/hyperlink" Target="https://defymed.com/defymed-at-attd2019-in-berlin-germany/" TargetMode="External" /><Relationship Id="rId9" Type="http://schemas.openxmlformats.org/officeDocument/2006/relationships/hyperlink" Target="https://twitter.com/ATTDconf/status/1097180148695252992" TargetMode="External" /><Relationship Id="rId10" Type="http://schemas.openxmlformats.org/officeDocument/2006/relationships/hyperlink" Target="https://twitter.com/ATTDconf/status/1097485203906404354" TargetMode="External" /><Relationship Id="rId11" Type="http://schemas.openxmlformats.org/officeDocument/2006/relationships/hyperlink" Target="https://www.ciberdem.org/agenda/12th-international-conference-on-advanced-technologies-treatments-for-diabetes-attd-2019" TargetMode="External" /><Relationship Id="rId12" Type="http://schemas.openxmlformats.org/officeDocument/2006/relationships/hyperlink" Target="https://lnkd.in/dqnmT_V" TargetMode="External" /><Relationship Id="rId13" Type="http://schemas.openxmlformats.org/officeDocument/2006/relationships/hyperlink" Target="https://www.b3cnewswire.com/201902191887/rsp-systems-to-exhibit-its-cutting-edge-non-invasive-glucose-monitor-glucobeam-at-attd-2019.html" TargetMode="External" /><Relationship Id="rId14" Type="http://schemas.openxmlformats.org/officeDocument/2006/relationships/hyperlink" Target="https://www.b3cnewswire.com/201902191887/rsp-systems-to-exhibit-its-cutting-edge-non-invasive-glucose-monitor-glucobeam-at-attd-2019.html" TargetMode="External" /><Relationship Id="rId15" Type="http://schemas.openxmlformats.org/officeDocument/2006/relationships/hyperlink" Target="https://www.b3cnewswire.com/201902191887/rsp-systems-to-exhibit-its-cutting-edge-non-invasive-glucose-monitor-glucobeam-at-attd-2019.html" TargetMode="External" /><Relationship Id="rId16" Type="http://schemas.openxmlformats.org/officeDocument/2006/relationships/hyperlink" Target="https://www.glooko.com/resource/2018-annual-diabetes-report-1/" TargetMode="External" /><Relationship Id="rId17" Type="http://schemas.openxmlformats.org/officeDocument/2006/relationships/hyperlink" Target="https://www.insulclock.com/en/" TargetMode="External" /><Relationship Id="rId18" Type="http://schemas.openxmlformats.org/officeDocument/2006/relationships/hyperlink" Target="https://diyps.org/2018/06/08/getting-ready-for-2018ada-danamlewis-preparing-to-encourage-photography/" TargetMode="External" /><Relationship Id="rId19" Type="http://schemas.openxmlformats.org/officeDocument/2006/relationships/hyperlink" Target="https://diyps.org/2018/06/08/getting-ready-for-2018ada-danamlewis-preparing-to-encourage-photography/" TargetMode="External" /><Relationship Id="rId20" Type="http://schemas.openxmlformats.org/officeDocument/2006/relationships/hyperlink" Target="https://diabetes.medicinematters.com/attd-2019/16464998" TargetMode="External" /><Relationship Id="rId21" Type="http://schemas.openxmlformats.org/officeDocument/2006/relationships/hyperlink" Target="https://diabetes.medicinematters.com/attd-2019/16464998" TargetMode="External" /><Relationship Id="rId22" Type="http://schemas.openxmlformats.org/officeDocument/2006/relationships/hyperlink" Target="https://twitter.com/ATTDconf/status/1097485203906404354" TargetMode="External" /><Relationship Id="rId23" Type="http://schemas.openxmlformats.org/officeDocument/2006/relationships/hyperlink" Target="https://twitter.com/ATTDconf/status/1096455400201830400" TargetMode="External" /><Relationship Id="rId24" Type="http://schemas.openxmlformats.org/officeDocument/2006/relationships/hyperlink" Target="https://home.liebertpub.com/publications/diabetes-technology-and-therapeutics/11" TargetMode="External" /><Relationship Id="rId25" Type="http://schemas.openxmlformats.org/officeDocument/2006/relationships/hyperlink" Target="https://home.liebertpub.com/publications/diabetes-technology-and-therapeutics/11" TargetMode="External" /><Relationship Id="rId26" Type="http://schemas.openxmlformats.org/officeDocument/2006/relationships/hyperlink" Target="https://home.liebertpub.com/publications/diabetes-technology-and-therapeutics/11" TargetMode="External" /><Relationship Id="rId27" Type="http://schemas.openxmlformats.org/officeDocument/2006/relationships/hyperlink" Target="https://diabetes.medicinematters.com/attd-2019/16464998" TargetMode="External" /><Relationship Id="rId28" Type="http://schemas.openxmlformats.org/officeDocument/2006/relationships/hyperlink" Target="https://lfacinternational.org/sparearose/" TargetMode="External" /><Relationship Id="rId29" Type="http://schemas.openxmlformats.org/officeDocument/2006/relationships/hyperlink" Target="https://lfacinternational.org/sparearose/" TargetMode="External" /><Relationship Id="rId30" Type="http://schemas.openxmlformats.org/officeDocument/2006/relationships/hyperlink" Target="https://lfacinternational.org/sparearose/" TargetMode="External" /><Relationship Id="rId31" Type="http://schemas.openxmlformats.org/officeDocument/2006/relationships/hyperlink" Target="https://www.jdrf.org/blog/2019/02/19/attd-conference-brings-together-top-minds-in-diabetes-research/?utm_source=hootsuite" TargetMode="External" /><Relationship Id="rId32" Type="http://schemas.openxmlformats.org/officeDocument/2006/relationships/hyperlink" Target="https://bit.ly/2E3cbYj?utm_source=hootsuite&amp;utm_medium=twitter&amp;utm_term=organic&amp;utm_content=&amp;utm_campaign=" TargetMode="External" /><Relationship Id="rId33" Type="http://schemas.openxmlformats.org/officeDocument/2006/relationships/hyperlink" Target="https://twitter.com/SolarGames/status/1095563274144354304" TargetMode="External" /><Relationship Id="rId34" Type="http://schemas.openxmlformats.org/officeDocument/2006/relationships/hyperlink" Target="https://bit.ly/2BovcCC?utm_source=hootsuite&amp;utm_medium=twitter&amp;utm_term=organic&amp;utm_content=&amp;utm_campaign=" TargetMode="External" /><Relationship Id="rId35" Type="http://schemas.openxmlformats.org/officeDocument/2006/relationships/hyperlink" Target="http://ht.ly/rDGp30jwFXy?fbclid=IwAR0TNblZ7WR-MFsPZLYdaAMMHF097HG2BVjheSSu7eqffnxB0n7T5AG2JNA" TargetMode="External" /><Relationship Id="rId36" Type="http://schemas.openxmlformats.org/officeDocument/2006/relationships/hyperlink" Target="https://bit.ly/2SwK3Vr?utm_source=hootsuite&amp;utm_medium=twitter&amp;utm_term=organic&amp;utm_content=&amp;utm_campaign=" TargetMode="External" /><Relationship Id="rId37" Type="http://schemas.openxmlformats.org/officeDocument/2006/relationships/hyperlink" Target="https://attd.kenes.com/2019/congress-information/berlin-on-a-budget#.XFwVCFwzaUk" TargetMode="External" /><Relationship Id="rId38" Type="http://schemas.openxmlformats.org/officeDocument/2006/relationships/hyperlink" Target="https://bit.ly/2RLAsFU?utm_source=hootsuite&amp;utm_medium=twitter&amp;utm_term=organic&amp;utm_content=&amp;utm_campaign=" TargetMode="External" /><Relationship Id="rId39" Type="http://schemas.openxmlformats.org/officeDocument/2006/relationships/hyperlink" Target="https://attd.kenes.com/2019/scientific-information/preliminary-program#.XGqwJ1wzaUk" TargetMode="External" /><Relationship Id="rId40" Type="http://schemas.openxmlformats.org/officeDocument/2006/relationships/hyperlink" Target="https://bit.ly/2DZ6xWZ?utm_source=hootsuite&amp;utm_medium=twitter&amp;utm_term=organic&amp;utm_content=&amp;utm_campaign=" TargetMode="External" /><Relationship Id="rId41" Type="http://schemas.openxmlformats.org/officeDocument/2006/relationships/hyperlink" Target="https://bit.ly/2S5b3qP?utm_source=hootsuite&amp;utm_medium=twitter&amp;utm_term=organic&amp;utm_content=&amp;utm_campaign=" TargetMode="External" /><Relationship Id="rId42" Type="http://schemas.openxmlformats.org/officeDocument/2006/relationships/hyperlink" Target="https://bit.ly/2UUd1Mu?utm_source=hootsuite&amp;utm_medium=twitter&amp;utm_term=organic&amp;utm_content=&amp;utm_campaign=" TargetMode="External" /><Relationship Id="rId43" Type="http://schemas.openxmlformats.org/officeDocument/2006/relationships/hyperlink" Target="https://bit.ly/2Djko9b?utm_source=hootsuite&amp;utm_medium=twitter&amp;utm_term=organic&amp;utm_content=&amp;utm_campaign=" TargetMode="External" /><Relationship Id="rId44" Type="http://schemas.openxmlformats.org/officeDocument/2006/relationships/hyperlink" Target="https://twitter.com/dr_kevinlee/status/1097017239482490885" TargetMode="External" /><Relationship Id="rId45" Type="http://schemas.openxmlformats.org/officeDocument/2006/relationships/hyperlink" Target="https://twitter.com/RenzaS/status/1097016108089933831" TargetMode="External" /><Relationship Id="rId46" Type="http://schemas.openxmlformats.org/officeDocument/2006/relationships/hyperlink" Target="http://diabetesqld.org/get-involved/what's-on/2019/mar/live-your-life-brisbane.aspx" TargetMode="External" /><Relationship Id="rId47" Type="http://schemas.openxmlformats.org/officeDocument/2006/relationships/hyperlink" Target="https://twitter.com/ATTDconf/status/1097485203906404354" TargetMode="External" /><Relationship Id="rId48" Type="http://schemas.openxmlformats.org/officeDocument/2006/relationships/hyperlink" Target="https://pbs.twimg.com/media/DzItRV5XgAEyaLa.jpg" TargetMode="External" /><Relationship Id="rId49" Type="http://schemas.openxmlformats.org/officeDocument/2006/relationships/hyperlink" Target="https://pbs.twimg.com/media/DzNcPNRX4AE-CBR.jpg" TargetMode="External" /><Relationship Id="rId50" Type="http://schemas.openxmlformats.org/officeDocument/2006/relationships/hyperlink" Target="https://pbs.twimg.com/media/DzNcJL5W0AAUtbA.jpg" TargetMode="External" /><Relationship Id="rId51" Type="http://schemas.openxmlformats.org/officeDocument/2006/relationships/hyperlink" Target="https://pbs.twimg.com/media/DzliVH4UYAEIX94.jpg" TargetMode="External" /><Relationship Id="rId52" Type="http://schemas.openxmlformats.org/officeDocument/2006/relationships/hyperlink" Target="https://pbs.twimg.com/media/Dyt_PIeX0AAhLcX.jpg" TargetMode="External" /><Relationship Id="rId53" Type="http://schemas.openxmlformats.org/officeDocument/2006/relationships/hyperlink" Target="https://pbs.twimg.com/media/DzliVH4UYAEIX94.jpg" TargetMode="External" /><Relationship Id="rId54" Type="http://schemas.openxmlformats.org/officeDocument/2006/relationships/hyperlink" Target="https://pbs.twimg.com/media/Dzq8eWlXQAAIpb0.jpg" TargetMode="External" /><Relationship Id="rId55" Type="http://schemas.openxmlformats.org/officeDocument/2006/relationships/hyperlink" Target="https://pbs.twimg.com/media/Dzq8eWlXQAAIpb0.jpg" TargetMode="External" /><Relationship Id="rId56" Type="http://schemas.openxmlformats.org/officeDocument/2006/relationships/hyperlink" Target="https://pbs.twimg.com/media/Dzq8eWlXQAAIpb0.jpg" TargetMode="External" /><Relationship Id="rId57" Type="http://schemas.openxmlformats.org/officeDocument/2006/relationships/hyperlink" Target="https://pbs.twimg.com/media/Dzq8eWlXQAAIpb0.jpg" TargetMode="External" /><Relationship Id="rId58" Type="http://schemas.openxmlformats.org/officeDocument/2006/relationships/hyperlink" Target="https://pbs.twimg.com/media/Dzq8eWlXQAAIpb0.jpg" TargetMode="External" /><Relationship Id="rId59" Type="http://schemas.openxmlformats.org/officeDocument/2006/relationships/hyperlink" Target="https://pbs.twimg.com/media/Dzq8eWlXQAAIpb0.jpg" TargetMode="External" /><Relationship Id="rId60" Type="http://schemas.openxmlformats.org/officeDocument/2006/relationships/hyperlink" Target="https://pbs.twimg.com/media/Dzq8eWlXQAAIpb0.jpg" TargetMode="External" /><Relationship Id="rId61" Type="http://schemas.openxmlformats.org/officeDocument/2006/relationships/hyperlink" Target="https://pbs.twimg.com/media/DzrSl2sX4AApLlX.jpg" TargetMode="External" /><Relationship Id="rId62" Type="http://schemas.openxmlformats.org/officeDocument/2006/relationships/hyperlink" Target="https://pbs.twimg.com/media/DzrzTSRXcAAQliq.jpg" TargetMode="External" /><Relationship Id="rId63" Type="http://schemas.openxmlformats.org/officeDocument/2006/relationships/hyperlink" Target="https://pbs.twimg.com/media/DzwLmDaX0AAgUhu.png" TargetMode="External" /><Relationship Id="rId64" Type="http://schemas.openxmlformats.org/officeDocument/2006/relationships/hyperlink" Target="https://pbs.twimg.com/media/DzwaEh1WkAA0hri.jpg" TargetMode="External" /><Relationship Id="rId65" Type="http://schemas.openxmlformats.org/officeDocument/2006/relationships/hyperlink" Target="https://pbs.twimg.com/media/DztV2tsX4AAtLL6.jpg" TargetMode="External" /><Relationship Id="rId66" Type="http://schemas.openxmlformats.org/officeDocument/2006/relationships/hyperlink" Target="https://pbs.twimg.com/media/DzwxpHBXQAAro4v.jpg" TargetMode="External" /><Relationship Id="rId67" Type="http://schemas.openxmlformats.org/officeDocument/2006/relationships/hyperlink" Target="https://pbs.twimg.com/media/Dzw3qJDUwAAest7.jpg" TargetMode="External" /><Relationship Id="rId68" Type="http://schemas.openxmlformats.org/officeDocument/2006/relationships/hyperlink" Target="https://pbs.twimg.com/media/Dzw3qJDUwAAest7.jpg" TargetMode="External" /><Relationship Id="rId69" Type="http://schemas.openxmlformats.org/officeDocument/2006/relationships/hyperlink" Target="https://pbs.twimg.com/media/Dzq8eWlXQAAIpb0.jpg" TargetMode="External" /><Relationship Id="rId70" Type="http://schemas.openxmlformats.org/officeDocument/2006/relationships/hyperlink" Target="https://pbs.twimg.com/media/Dzw3qJDUwAAest7.jpg" TargetMode="External" /><Relationship Id="rId71" Type="http://schemas.openxmlformats.org/officeDocument/2006/relationships/hyperlink" Target="https://pbs.twimg.com/media/DzxXckyX0AEthEn.jpg" TargetMode="External" /><Relationship Id="rId72" Type="http://schemas.openxmlformats.org/officeDocument/2006/relationships/hyperlink" Target="https://pbs.twimg.com/media/DzxPHRSXQAEWBS8.jpg" TargetMode="External" /><Relationship Id="rId73" Type="http://schemas.openxmlformats.org/officeDocument/2006/relationships/hyperlink" Target="https://pbs.twimg.com/media/DzxCAZ7XcAIEZM7.jpg" TargetMode="External" /><Relationship Id="rId74" Type="http://schemas.openxmlformats.org/officeDocument/2006/relationships/hyperlink" Target="https://pbs.twimg.com/media/DzEyPzQX4AEnKnZ.jpg" TargetMode="External" /><Relationship Id="rId75" Type="http://schemas.openxmlformats.org/officeDocument/2006/relationships/hyperlink" Target="https://pbs.twimg.com/media/DzEqQhMWoAEVKfs.jpg" TargetMode="External" /><Relationship Id="rId76" Type="http://schemas.openxmlformats.org/officeDocument/2006/relationships/hyperlink" Target="https://pbs.twimg.com/media/DzEsgvQWoAMlAtI.jpg" TargetMode="External" /><Relationship Id="rId77" Type="http://schemas.openxmlformats.org/officeDocument/2006/relationships/hyperlink" Target="https://pbs.twimg.com/media/DzEr1hBWoAE2j8X.jpg" TargetMode="External" /><Relationship Id="rId78" Type="http://schemas.openxmlformats.org/officeDocument/2006/relationships/hyperlink" Target="https://pbs.twimg.com/media/DzEuWh9XgAAT0fi.jpg" TargetMode="External" /><Relationship Id="rId79" Type="http://schemas.openxmlformats.org/officeDocument/2006/relationships/hyperlink" Target="https://pbs.twimg.com/media/DzDtg0GWsAADcRU.jpg" TargetMode="External" /><Relationship Id="rId80" Type="http://schemas.openxmlformats.org/officeDocument/2006/relationships/hyperlink" Target="https://pbs.twimg.com/media/DzYuQ6XWwAEiz2T.jpg" TargetMode="External" /><Relationship Id="rId81" Type="http://schemas.openxmlformats.org/officeDocument/2006/relationships/hyperlink" Target="https://pbs.twimg.com/media/DzdUVJbW0AErnCb.jpg" TargetMode="External" /><Relationship Id="rId82" Type="http://schemas.openxmlformats.org/officeDocument/2006/relationships/hyperlink" Target="https://pbs.twimg.com/media/DzoOLAGWwAAFlYU.jpg" TargetMode="External" /><Relationship Id="rId83" Type="http://schemas.openxmlformats.org/officeDocument/2006/relationships/hyperlink" Target="https://pbs.twimg.com/media/DztUnlzWsAQO58r.jpg" TargetMode="External" /><Relationship Id="rId84" Type="http://schemas.openxmlformats.org/officeDocument/2006/relationships/hyperlink" Target="https://pbs.twimg.com/media/DzsW17VWkAAGFGu.jpg" TargetMode="External" /><Relationship Id="rId85" Type="http://schemas.openxmlformats.org/officeDocument/2006/relationships/hyperlink" Target="https://pbs.twimg.com/media/Dzwb25RWsAAxnU0.jpg" TargetMode="External" /><Relationship Id="rId86" Type="http://schemas.openxmlformats.org/officeDocument/2006/relationships/hyperlink" Target="https://pbs.twimg.com/media/DzxFBy2WwAUu3cX.jpg" TargetMode="External" /><Relationship Id="rId87" Type="http://schemas.openxmlformats.org/officeDocument/2006/relationships/hyperlink" Target="https://pbs.twimg.com/media/DzyXOPbWsAUOR8I.jpg" TargetMode="External" /><Relationship Id="rId88" Type="http://schemas.openxmlformats.org/officeDocument/2006/relationships/hyperlink" Target="https://pbs.twimg.com/media/DzliVH4UYAEIX94.jpg" TargetMode="External" /><Relationship Id="rId89" Type="http://schemas.openxmlformats.org/officeDocument/2006/relationships/hyperlink" Target="https://pbs.twimg.com/media/DzI9_xzWkAE5k3r.jpg" TargetMode="External" /><Relationship Id="rId90" Type="http://schemas.openxmlformats.org/officeDocument/2006/relationships/hyperlink" Target="https://pbs.twimg.com/media/DzW2DWZWwAA1Ll7.jpg" TargetMode="External" /><Relationship Id="rId91" Type="http://schemas.openxmlformats.org/officeDocument/2006/relationships/hyperlink" Target="https://pbs.twimg.com/media/Dzb_LvwWkAAQVHb.jpg" TargetMode="External" /><Relationship Id="rId92" Type="http://schemas.openxmlformats.org/officeDocument/2006/relationships/hyperlink" Target="https://pbs.twimg.com/media/DzdkYBXWsAEWd2V.jpg" TargetMode="External" /><Relationship Id="rId93" Type="http://schemas.openxmlformats.org/officeDocument/2006/relationships/hyperlink" Target="https://pbs.twimg.com/media/DzhpRXpX0AA29GS.jpg" TargetMode="External" /><Relationship Id="rId94" Type="http://schemas.openxmlformats.org/officeDocument/2006/relationships/hyperlink" Target="https://pbs.twimg.com/media/Dzn3h8NWoAEDCT-.jpg" TargetMode="External" /><Relationship Id="rId95" Type="http://schemas.openxmlformats.org/officeDocument/2006/relationships/hyperlink" Target="https://pbs.twimg.com/tweet_video_thumb/DzsMY_7WsAEZxjz.jpg" TargetMode="External" /><Relationship Id="rId96" Type="http://schemas.openxmlformats.org/officeDocument/2006/relationships/hyperlink" Target="https://pbs.twimg.com/media/DztBJf4WkAAvZgh.jpg" TargetMode="External" /><Relationship Id="rId97" Type="http://schemas.openxmlformats.org/officeDocument/2006/relationships/hyperlink" Target="https://pbs.twimg.com/media/DzxHs9oWsAErjd9.jpg" TargetMode="External" /><Relationship Id="rId98" Type="http://schemas.openxmlformats.org/officeDocument/2006/relationships/hyperlink" Target="https://pbs.twimg.com/media/DzxWEvlWoAAUTRd.jpg" TargetMode="External" /><Relationship Id="rId99" Type="http://schemas.openxmlformats.org/officeDocument/2006/relationships/hyperlink" Target="https://pbs.twimg.com/media/DzyKvTDXQAE3YV7.jpg" TargetMode="External" /><Relationship Id="rId100" Type="http://schemas.openxmlformats.org/officeDocument/2006/relationships/hyperlink" Target="https://pbs.twimg.com/media/DzyuyESWwAEPmGI.jpg" TargetMode="External" /><Relationship Id="rId101" Type="http://schemas.openxmlformats.org/officeDocument/2006/relationships/hyperlink" Target="https://pbs.twimg.com/media/DzliVH4UYAEIX94.jpg" TargetMode="External" /><Relationship Id="rId102" Type="http://schemas.openxmlformats.org/officeDocument/2006/relationships/hyperlink" Target="https://pbs.twimg.com/media/DzxCAZ7XcAIEZM7.jpg" TargetMode="External" /><Relationship Id="rId103" Type="http://schemas.openxmlformats.org/officeDocument/2006/relationships/hyperlink" Target="https://pbs.twimg.com/media/Dzx53MkVYAEPP-w.jpg" TargetMode="External" /><Relationship Id="rId104" Type="http://schemas.openxmlformats.org/officeDocument/2006/relationships/hyperlink" Target="https://pbs.twimg.com/media/Dzt2_TZUwAAzYCl.jpg" TargetMode="External" /><Relationship Id="rId105" Type="http://schemas.openxmlformats.org/officeDocument/2006/relationships/hyperlink" Target="https://pbs.twimg.com/media/DzxCAZ7XcAIEZM7.jpg" TargetMode="External" /><Relationship Id="rId106" Type="http://schemas.openxmlformats.org/officeDocument/2006/relationships/hyperlink" Target="https://pbs.twimg.com/media/Dzs-y76WsAADWwR.jpg" TargetMode="External" /><Relationship Id="rId107" Type="http://schemas.openxmlformats.org/officeDocument/2006/relationships/hyperlink" Target="https://pbs.twimg.com/media/Dzt2_TZUwAAzYCl.jpg" TargetMode="External" /><Relationship Id="rId108" Type="http://schemas.openxmlformats.org/officeDocument/2006/relationships/hyperlink" Target="https://pbs.twimg.com/media/Dzy5QwkX4AEtHW5.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1093663360669937669/WG81_3Y2_normal.jpg" TargetMode="External" /><Relationship Id="rId111" Type="http://schemas.openxmlformats.org/officeDocument/2006/relationships/hyperlink" Target="http://pbs.twimg.com/profile_images/1093663360669937669/WG81_3Y2_normal.jpg" TargetMode="External" /><Relationship Id="rId112" Type="http://schemas.openxmlformats.org/officeDocument/2006/relationships/hyperlink" Target="http://pbs.twimg.com/profile_images/981791453159608320/cPg6P8W-_normal.jpg" TargetMode="External" /><Relationship Id="rId113" Type="http://schemas.openxmlformats.org/officeDocument/2006/relationships/hyperlink" Target="http://pbs.twimg.com/profile_images/981791453159608320/cPg6P8W-_normal.jpg" TargetMode="External" /><Relationship Id="rId114" Type="http://schemas.openxmlformats.org/officeDocument/2006/relationships/hyperlink" Target="https://pbs.twimg.com/media/DzItRV5XgAEyaLa.jpg" TargetMode="External" /><Relationship Id="rId115" Type="http://schemas.openxmlformats.org/officeDocument/2006/relationships/hyperlink" Target="http://pbs.twimg.com/profile_images/1018442618538164224/g1L1JpGd_normal.jpg" TargetMode="External" /><Relationship Id="rId116" Type="http://schemas.openxmlformats.org/officeDocument/2006/relationships/hyperlink" Target="http://pbs.twimg.com/profile_images/1018442618538164224/g1L1JpGd_normal.jpg" TargetMode="External" /><Relationship Id="rId117" Type="http://schemas.openxmlformats.org/officeDocument/2006/relationships/hyperlink" Target="https://pbs.twimg.com/media/DzNcPNRX4AE-CBR.jpg" TargetMode="External" /><Relationship Id="rId118" Type="http://schemas.openxmlformats.org/officeDocument/2006/relationships/hyperlink" Target="http://pbs.twimg.com/profile_images/882964010714443776/dlB6nmoo_normal.jpg" TargetMode="External" /><Relationship Id="rId119" Type="http://schemas.openxmlformats.org/officeDocument/2006/relationships/hyperlink" Target="http://pbs.twimg.com/profile_images/777430844738826240/uh2C1fEO_normal.jpg" TargetMode="External" /><Relationship Id="rId120" Type="http://schemas.openxmlformats.org/officeDocument/2006/relationships/hyperlink" Target="http://pbs.twimg.com/profile_images/777430844738826240/uh2C1fEO_normal.jpg" TargetMode="External" /><Relationship Id="rId121" Type="http://schemas.openxmlformats.org/officeDocument/2006/relationships/hyperlink" Target="http://pbs.twimg.com/profile_images/1055378605587472384/FAfVg3cv_normal.jpg" TargetMode="External" /><Relationship Id="rId122" Type="http://schemas.openxmlformats.org/officeDocument/2006/relationships/hyperlink" Target="http://pbs.twimg.com/profile_images/1137240270/41676_1058911699_2533_n_normal.jpg" TargetMode="External" /><Relationship Id="rId123" Type="http://schemas.openxmlformats.org/officeDocument/2006/relationships/hyperlink" Target="http://pbs.twimg.com/profile_images/1137240270/41676_1058911699_2533_n_normal.jpg" TargetMode="External" /><Relationship Id="rId124" Type="http://schemas.openxmlformats.org/officeDocument/2006/relationships/hyperlink" Target="http://pbs.twimg.com/profile_images/1095821256761462784/iIY0X3Jb_normal.jpg" TargetMode="External" /><Relationship Id="rId125" Type="http://schemas.openxmlformats.org/officeDocument/2006/relationships/hyperlink" Target="http://pbs.twimg.com/profile_images/1095821256761462784/iIY0X3Jb_normal.jpg" TargetMode="External" /><Relationship Id="rId126" Type="http://schemas.openxmlformats.org/officeDocument/2006/relationships/hyperlink" Target="https://pbs.twimg.com/media/DzNcJL5W0AAUtbA.jpg" TargetMode="External" /><Relationship Id="rId127" Type="http://schemas.openxmlformats.org/officeDocument/2006/relationships/hyperlink" Target="http://pbs.twimg.com/profile_images/1050341090975309824/GvdUbRk7_normal.jpg" TargetMode="External" /><Relationship Id="rId128" Type="http://schemas.openxmlformats.org/officeDocument/2006/relationships/hyperlink" Target="http://pbs.twimg.com/profile_images/1050341090975309824/GvdUbRk7_normal.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abs.twimg.com/sticky/default_profile_images/default_profile_normal.pn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abs.twimg.com/sticky/default_profile_images/default_profile_normal.png" TargetMode="External" /><Relationship Id="rId133" Type="http://schemas.openxmlformats.org/officeDocument/2006/relationships/hyperlink" Target="http://abs.twimg.com/sticky/default_profile_images/default_profile_normal.png" TargetMode="External" /><Relationship Id="rId134" Type="http://schemas.openxmlformats.org/officeDocument/2006/relationships/hyperlink" Target="http://pbs.twimg.com/profile_images/1059878646633062401/mNILSxa9_normal.jpg" TargetMode="External" /><Relationship Id="rId135" Type="http://schemas.openxmlformats.org/officeDocument/2006/relationships/hyperlink" Target="http://pbs.twimg.com/profile_images/1080029599592038401/gYzRQxGu_normal.jpg" TargetMode="External" /><Relationship Id="rId136" Type="http://schemas.openxmlformats.org/officeDocument/2006/relationships/hyperlink" Target="http://pbs.twimg.com/profile_images/936514537800458240/e9U6vz6T_normal.jpg" TargetMode="External" /><Relationship Id="rId137" Type="http://schemas.openxmlformats.org/officeDocument/2006/relationships/hyperlink" Target="http://pbs.twimg.com/profile_images/1096114353412149250/z9ttGbo1_normal.jpg" TargetMode="External" /><Relationship Id="rId138" Type="http://schemas.openxmlformats.org/officeDocument/2006/relationships/hyperlink" Target="https://pbs.twimg.com/media/DzliVH4UYAEIX94.jpg" TargetMode="External" /><Relationship Id="rId139" Type="http://schemas.openxmlformats.org/officeDocument/2006/relationships/hyperlink" Target="http://pbs.twimg.com/profile_images/781418952467570688/0h-pDN5T_normal.jpg" TargetMode="External" /><Relationship Id="rId140" Type="http://schemas.openxmlformats.org/officeDocument/2006/relationships/hyperlink" Target="http://pbs.twimg.com/profile_images/937096424910671873/JdXlScX__normal.jpg" TargetMode="External" /><Relationship Id="rId141" Type="http://schemas.openxmlformats.org/officeDocument/2006/relationships/hyperlink" Target="http://pbs.twimg.com/profile_images/1082437958739918848/eWuqhpSg_normal.jpg" TargetMode="External" /><Relationship Id="rId142" Type="http://schemas.openxmlformats.org/officeDocument/2006/relationships/hyperlink" Target="http://pbs.twimg.com/profile_images/1090654291088560134/PXz3sabT_normal.jpg" TargetMode="External" /><Relationship Id="rId143" Type="http://schemas.openxmlformats.org/officeDocument/2006/relationships/hyperlink" Target="http://pbs.twimg.com/profile_images/1090654291088560134/PXz3sabT_normal.jpg" TargetMode="External" /><Relationship Id="rId144" Type="http://schemas.openxmlformats.org/officeDocument/2006/relationships/hyperlink" Target="https://pbs.twimg.com/media/Dyt_PIeX0AAhLcX.jpg" TargetMode="External" /><Relationship Id="rId145" Type="http://schemas.openxmlformats.org/officeDocument/2006/relationships/hyperlink" Target="http://pbs.twimg.com/profile_images/747254159443824641/cYyt30-4_normal.jpg" TargetMode="External" /><Relationship Id="rId146" Type="http://schemas.openxmlformats.org/officeDocument/2006/relationships/hyperlink" Target="https://pbs.twimg.com/media/DzliVH4UYAEIX94.jpg" TargetMode="External" /><Relationship Id="rId147" Type="http://schemas.openxmlformats.org/officeDocument/2006/relationships/hyperlink" Target="http://pbs.twimg.com/profile_images/796309473568571392/LBmSxj30_normal.jpg" TargetMode="External" /><Relationship Id="rId148" Type="http://schemas.openxmlformats.org/officeDocument/2006/relationships/hyperlink" Target="http://pbs.twimg.com/profile_images/796309473568571392/LBmSxj30_normal.jpg" TargetMode="External" /><Relationship Id="rId149" Type="http://schemas.openxmlformats.org/officeDocument/2006/relationships/hyperlink" Target="http://pbs.twimg.com/profile_images/563197526925275136/NSF0BbN8_normal.jpeg" TargetMode="External" /><Relationship Id="rId150" Type="http://schemas.openxmlformats.org/officeDocument/2006/relationships/hyperlink" Target="http://pbs.twimg.com/profile_images/548012812476239872/vKceixg5_normal.jpeg" TargetMode="External" /><Relationship Id="rId151" Type="http://schemas.openxmlformats.org/officeDocument/2006/relationships/hyperlink" Target="https://pbs.twimg.com/media/Dzq8eWlXQAAIpb0.jpg" TargetMode="External" /><Relationship Id="rId152" Type="http://schemas.openxmlformats.org/officeDocument/2006/relationships/hyperlink" Target="https://pbs.twimg.com/media/Dzq8eWlXQAAIpb0.jpg" TargetMode="External" /><Relationship Id="rId153" Type="http://schemas.openxmlformats.org/officeDocument/2006/relationships/hyperlink" Target="https://pbs.twimg.com/media/Dzq8eWlXQAAIpb0.jpg" TargetMode="External" /><Relationship Id="rId154" Type="http://schemas.openxmlformats.org/officeDocument/2006/relationships/hyperlink" Target="https://pbs.twimg.com/media/Dzq8eWlXQAAIpb0.jpg" TargetMode="External" /><Relationship Id="rId155" Type="http://schemas.openxmlformats.org/officeDocument/2006/relationships/hyperlink" Target="https://pbs.twimg.com/media/Dzq8eWlXQAAIpb0.jpg" TargetMode="External" /><Relationship Id="rId156" Type="http://schemas.openxmlformats.org/officeDocument/2006/relationships/hyperlink" Target="https://pbs.twimg.com/media/Dzq8eWlXQAAIpb0.jpg" TargetMode="External" /><Relationship Id="rId157" Type="http://schemas.openxmlformats.org/officeDocument/2006/relationships/hyperlink" Target="https://pbs.twimg.com/media/Dzq8eWlXQAAIpb0.jpg" TargetMode="External" /><Relationship Id="rId158" Type="http://schemas.openxmlformats.org/officeDocument/2006/relationships/hyperlink" Target="http://pbs.twimg.com/profile_images/1059517936342327296/PL6qVC68_normal.jpg" TargetMode="External" /><Relationship Id="rId159" Type="http://schemas.openxmlformats.org/officeDocument/2006/relationships/hyperlink" Target="http://pbs.twimg.com/profile_images/937353780068257792/x9iB2eGY_normal.jpg" TargetMode="External" /><Relationship Id="rId160" Type="http://schemas.openxmlformats.org/officeDocument/2006/relationships/hyperlink" Target="http://pbs.twimg.com/profile_images/937353780068257792/x9iB2eGY_normal.jpg" TargetMode="External" /><Relationship Id="rId161" Type="http://schemas.openxmlformats.org/officeDocument/2006/relationships/hyperlink" Target="http://pbs.twimg.com/profile_images/1026738483963088896/hvUxfcie_normal.jpg" TargetMode="External" /><Relationship Id="rId162" Type="http://schemas.openxmlformats.org/officeDocument/2006/relationships/hyperlink" Target="http://pbs.twimg.com/profile_images/1026738483963088896/hvUxfcie_normal.jpg" TargetMode="External" /><Relationship Id="rId163" Type="http://schemas.openxmlformats.org/officeDocument/2006/relationships/hyperlink" Target="http://pbs.twimg.com/profile_images/1026738483963088896/hvUxfcie_normal.jpg" TargetMode="External" /><Relationship Id="rId164" Type="http://schemas.openxmlformats.org/officeDocument/2006/relationships/hyperlink" Target="https://pbs.twimg.com/media/DzrSl2sX4AApLlX.jpg" TargetMode="External" /><Relationship Id="rId165" Type="http://schemas.openxmlformats.org/officeDocument/2006/relationships/hyperlink" Target="http://pbs.twimg.com/profile_images/691639057915449345/susX7VGk_normal.jpg" TargetMode="External" /><Relationship Id="rId166" Type="http://schemas.openxmlformats.org/officeDocument/2006/relationships/hyperlink" Target="http://pbs.twimg.com/profile_images/727239253529350144/Syga1r2Z_normal.jpg" TargetMode="External" /><Relationship Id="rId167" Type="http://schemas.openxmlformats.org/officeDocument/2006/relationships/hyperlink" Target="http://pbs.twimg.com/profile_images/1010063917240942592/BDESU8UZ_normal.jpg" TargetMode="External" /><Relationship Id="rId168" Type="http://schemas.openxmlformats.org/officeDocument/2006/relationships/hyperlink" Target="http://pbs.twimg.com/profile_images/880729647457206273/51peWihT_normal.jpg" TargetMode="External" /><Relationship Id="rId169" Type="http://schemas.openxmlformats.org/officeDocument/2006/relationships/hyperlink" Target="http://pbs.twimg.com/profile_images/564043726109302786/v7FS8VOc_normal.jpeg" TargetMode="External" /><Relationship Id="rId170" Type="http://schemas.openxmlformats.org/officeDocument/2006/relationships/hyperlink" Target="http://pbs.twimg.com/profile_images/836180416721747968/hDoDJ2Zg_normal.jpg" TargetMode="External" /><Relationship Id="rId171" Type="http://schemas.openxmlformats.org/officeDocument/2006/relationships/hyperlink" Target="http://pbs.twimg.com/profile_images/836180416721747968/hDoDJ2Zg_normal.jpg" TargetMode="External" /><Relationship Id="rId172" Type="http://schemas.openxmlformats.org/officeDocument/2006/relationships/hyperlink" Target="http://pbs.twimg.com/profile_images/2535233521/IMG00002-20120823-1609_normal.jpg" TargetMode="External" /><Relationship Id="rId173" Type="http://schemas.openxmlformats.org/officeDocument/2006/relationships/hyperlink" Target="http://pbs.twimg.com/profile_images/1069210517913391104/tG_mqEX5_normal.jpg" TargetMode="External" /><Relationship Id="rId174" Type="http://schemas.openxmlformats.org/officeDocument/2006/relationships/hyperlink" Target="http://pbs.twimg.com/profile_images/90810244/Martin_Haeberli_normal.jpg" TargetMode="External" /><Relationship Id="rId175" Type="http://schemas.openxmlformats.org/officeDocument/2006/relationships/hyperlink" Target="http://pbs.twimg.com/profile_images/1046868358732427264/Lfc2aA4r_normal.jpg" TargetMode="External" /><Relationship Id="rId176" Type="http://schemas.openxmlformats.org/officeDocument/2006/relationships/hyperlink" Target="http://pbs.twimg.com/profile_images/1046868358732427264/Lfc2aA4r_normal.jpg" TargetMode="External" /><Relationship Id="rId177" Type="http://schemas.openxmlformats.org/officeDocument/2006/relationships/hyperlink" Target="http://pbs.twimg.com/profile_images/999546843397636096/OzTF149X_normal.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966039518993354754/ypWsITWy_normal.jpg" TargetMode="External" /><Relationship Id="rId180" Type="http://schemas.openxmlformats.org/officeDocument/2006/relationships/hyperlink" Target="http://pbs.twimg.com/profile_images/999546843397636096/OzTF149X_normal.jpg" TargetMode="External" /><Relationship Id="rId181" Type="http://schemas.openxmlformats.org/officeDocument/2006/relationships/hyperlink" Target="http://abs.twimg.com/sticky/default_profile_images/default_profile_normal.pn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abs.twimg.com/sticky/default_profile_images/default_profile_normal.pn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966039518993354754/ypWsITWy_normal.jpg" TargetMode="External" /><Relationship Id="rId186" Type="http://schemas.openxmlformats.org/officeDocument/2006/relationships/hyperlink" Target="http://pbs.twimg.com/profile_images/999546843397636096/OzTF149X_normal.jpg" TargetMode="External" /><Relationship Id="rId187" Type="http://schemas.openxmlformats.org/officeDocument/2006/relationships/hyperlink" Target="http://pbs.twimg.com/profile_images/966039518993354754/ypWsITWy_normal.jpg" TargetMode="External" /><Relationship Id="rId188" Type="http://schemas.openxmlformats.org/officeDocument/2006/relationships/hyperlink" Target="http://pbs.twimg.com/profile_images/999546843397636096/OzTF149X_normal.jpg" TargetMode="External" /><Relationship Id="rId189" Type="http://schemas.openxmlformats.org/officeDocument/2006/relationships/hyperlink" Target="http://pbs.twimg.com/profile_images/999546843397636096/OzTF149X_normal.jpg" TargetMode="External" /><Relationship Id="rId190" Type="http://schemas.openxmlformats.org/officeDocument/2006/relationships/hyperlink" Target="http://pbs.twimg.com/profile_images/966039518993354754/ypWsITWy_normal.jpg" TargetMode="External" /><Relationship Id="rId191" Type="http://schemas.openxmlformats.org/officeDocument/2006/relationships/hyperlink" Target="http://pbs.twimg.com/profile_images/966039518993354754/ypWsITWy_normal.jpg" TargetMode="External" /><Relationship Id="rId192" Type="http://schemas.openxmlformats.org/officeDocument/2006/relationships/hyperlink" Target="http://pbs.twimg.com/profile_images/534519525/DSC07344_normal.JPG" TargetMode="External" /><Relationship Id="rId193" Type="http://schemas.openxmlformats.org/officeDocument/2006/relationships/hyperlink" Target="http://pbs.twimg.com/profile_images/1058239464974106631/nYGAE3BC_normal.jpg" TargetMode="External" /><Relationship Id="rId194" Type="http://schemas.openxmlformats.org/officeDocument/2006/relationships/hyperlink" Target="http://pbs.twimg.com/profile_images/1075987006273044480/yjRdqPhP_normal.jpg" TargetMode="External" /><Relationship Id="rId195" Type="http://schemas.openxmlformats.org/officeDocument/2006/relationships/hyperlink" Target="http://pbs.twimg.com/profile_images/1075987006273044480/yjRdqPhP_normal.jpg" TargetMode="External" /><Relationship Id="rId196" Type="http://schemas.openxmlformats.org/officeDocument/2006/relationships/hyperlink" Target="http://pbs.twimg.com/profile_images/1082253194229616640/HxPtu4i2_normal.jpg" TargetMode="External" /><Relationship Id="rId197" Type="http://schemas.openxmlformats.org/officeDocument/2006/relationships/hyperlink" Target="http://pbs.twimg.com/profile_images/826941480723943424/l8TRfyMZ_normal.jpg" TargetMode="External" /><Relationship Id="rId198" Type="http://schemas.openxmlformats.org/officeDocument/2006/relationships/hyperlink" Target="http://pbs.twimg.com/profile_images/758532942733844480/lsC4cTgw_normal.jpg" TargetMode="External" /><Relationship Id="rId199" Type="http://schemas.openxmlformats.org/officeDocument/2006/relationships/hyperlink" Target="http://pbs.twimg.com/profile_images/758532942733844480/lsC4cTgw_normal.jpg" TargetMode="External" /><Relationship Id="rId200" Type="http://schemas.openxmlformats.org/officeDocument/2006/relationships/hyperlink" Target="http://pbs.twimg.com/profile_images/758350219620683776/LcrjkVYI_normal.jpg" TargetMode="External" /><Relationship Id="rId201" Type="http://schemas.openxmlformats.org/officeDocument/2006/relationships/hyperlink" Target="http://pbs.twimg.com/profile_images/882941283647598594/LrwcgH6f_normal.jpg" TargetMode="External" /><Relationship Id="rId202" Type="http://schemas.openxmlformats.org/officeDocument/2006/relationships/hyperlink" Target="http://pbs.twimg.com/profile_images/882941283647598594/LrwcgH6f_normal.jpg" TargetMode="External" /><Relationship Id="rId203" Type="http://schemas.openxmlformats.org/officeDocument/2006/relationships/hyperlink" Target="http://pbs.twimg.com/profile_images/882941283647598594/LrwcgH6f_normal.jpg" TargetMode="External" /><Relationship Id="rId204" Type="http://schemas.openxmlformats.org/officeDocument/2006/relationships/hyperlink" Target="https://pbs.twimg.com/media/DzrzTSRXcAAQliq.jp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s://pbs.twimg.com/media/DzwLmDaX0AAgUhu.png" TargetMode="External" /><Relationship Id="rId207" Type="http://schemas.openxmlformats.org/officeDocument/2006/relationships/hyperlink" Target="http://pbs.twimg.com/profile_images/901170317749571585/wdLRMqgZ_normal.jpg" TargetMode="External" /><Relationship Id="rId208" Type="http://schemas.openxmlformats.org/officeDocument/2006/relationships/hyperlink" Target="http://pbs.twimg.com/profile_images/936514647082991616/lyVSY3jF_normal.jpg" TargetMode="External" /><Relationship Id="rId209" Type="http://schemas.openxmlformats.org/officeDocument/2006/relationships/hyperlink" Target="http://pbs.twimg.com/profile_images/901170317749571585/wdLRMqgZ_normal.jpg" TargetMode="External" /><Relationship Id="rId210" Type="http://schemas.openxmlformats.org/officeDocument/2006/relationships/hyperlink" Target="http://pbs.twimg.com/profile_images/378800000575185208/ed1350b5f84ad4b374ec8e5a89b3bf22_normal.jpeg" TargetMode="External" /><Relationship Id="rId211" Type="http://schemas.openxmlformats.org/officeDocument/2006/relationships/hyperlink" Target="http://pbs.twimg.com/profile_images/378800000575185208/ed1350b5f84ad4b374ec8e5a89b3bf22_normal.jpeg" TargetMode="External" /><Relationship Id="rId212" Type="http://schemas.openxmlformats.org/officeDocument/2006/relationships/hyperlink" Target="http://pbs.twimg.com/profile_images/378800000575185208/ed1350b5f84ad4b374ec8e5a89b3bf22_normal.jpeg" TargetMode="External" /><Relationship Id="rId213" Type="http://schemas.openxmlformats.org/officeDocument/2006/relationships/hyperlink" Target="https://pbs.twimg.com/media/DzwaEh1WkAA0hri.jpg" TargetMode="External" /><Relationship Id="rId214" Type="http://schemas.openxmlformats.org/officeDocument/2006/relationships/hyperlink" Target="https://pbs.twimg.com/media/DztV2tsX4AAtLL6.jpg" TargetMode="External" /><Relationship Id="rId215" Type="http://schemas.openxmlformats.org/officeDocument/2006/relationships/hyperlink" Target="https://pbs.twimg.com/media/DzwxpHBXQAAro4v.jpg" TargetMode="External" /><Relationship Id="rId216" Type="http://schemas.openxmlformats.org/officeDocument/2006/relationships/hyperlink" Target="http://pbs.twimg.com/profile_images/1070296680191459329/ToNyRl97_normal.jpg" TargetMode="External" /><Relationship Id="rId217" Type="http://schemas.openxmlformats.org/officeDocument/2006/relationships/hyperlink" Target="https://pbs.twimg.com/media/Dzw3qJDUwAAest7.jpg" TargetMode="External" /><Relationship Id="rId218" Type="http://schemas.openxmlformats.org/officeDocument/2006/relationships/hyperlink" Target="https://pbs.twimg.com/media/Dzw3qJDUwAAest7.jpg" TargetMode="External" /><Relationship Id="rId219" Type="http://schemas.openxmlformats.org/officeDocument/2006/relationships/hyperlink" Target="http://pbs.twimg.com/profile_images/747254159443824641/cYyt30-4_normal.jpg" TargetMode="External" /><Relationship Id="rId220" Type="http://schemas.openxmlformats.org/officeDocument/2006/relationships/hyperlink" Target="http://pbs.twimg.com/profile_images/760410100028833792/CGlH9bol_normal.jpg" TargetMode="External" /><Relationship Id="rId221" Type="http://schemas.openxmlformats.org/officeDocument/2006/relationships/hyperlink" Target="https://pbs.twimg.com/media/Dzq8eWlXQAAIpb0.jpg" TargetMode="External" /><Relationship Id="rId222" Type="http://schemas.openxmlformats.org/officeDocument/2006/relationships/hyperlink" Target="https://pbs.twimg.com/media/Dzw3qJDUwAAest7.jpg" TargetMode="External" /><Relationship Id="rId223" Type="http://schemas.openxmlformats.org/officeDocument/2006/relationships/hyperlink" Target="http://pbs.twimg.com/profile_images/760410100028833792/CGlH9bol_normal.jpg" TargetMode="External" /><Relationship Id="rId224" Type="http://schemas.openxmlformats.org/officeDocument/2006/relationships/hyperlink" Target="http://pbs.twimg.com/profile_images/747254159443824641/cYyt30-4_normal.jpg" TargetMode="External" /><Relationship Id="rId225" Type="http://schemas.openxmlformats.org/officeDocument/2006/relationships/hyperlink" Target="http://pbs.twimg.com/profile_images/760410100028833792/CGlH9bol_normal.jpg" TargetMode="External" /><Relationship Id="rId226" Type="http://schemas.openxmlformats.org/officeDocument/2006/relationships/hyperlink" Target="http://pbs.twimg.com/profile_images/894949060213395456/Fu-R4Hlv_normal.jpg" TargetMode="External" /><Relationship Id="rId227" Type="http://schemas.openxmlformats.org/officeDocument/2006/relationships/hyperlink" Target="http://pbs.twimg.com/profile_images/3377930549/d83ff960768435fefcdaad6ac8ec9cc2_normal.jpeg" TargetMode="External" /><Relationship Id="rId228" Type="http://schemas.openxmlformats.org/officeDocument/2006/relationships/hyperlink" Target="https://pbs.twimg.com/media/DzxXckyX0AEthEn.jpg" TargetMode="External" /><Relationship Id="rId229" Type="http://schemas.openxmlformats.org/officeDocument/2006/relationships/hyperlink" Target="https://pbs.twimg.com/media/DzxPHRSXQAEWBS8.jpg" TargetMode="External" /><Relationship Id="rId230" Type="http://schemas.openxmlformats.org/officeDocument/2006/relationships/hyperlink" Target="http://pbs.twimg.com/profile_images/979303776036286470/OTCKd0gD_normal.jpg" TargetMode="External" /><Relationship Id="rId231" Type="http://schemas.openxmlformats.org/officeDocument/2006/relationships/hyperlink" Target="http://pbs.twimg.com/profile_images/979303776036286470/OTCKd0gD_normal.jpg" TargetMode="External" /><Relationship Id="rId232" Type="http://schemas.openxmlformats.org/officeDocument/2006/relationships/hyperlink" Target="https://pbs.twimg.com/media/DzxCAZ7XcAIEZM7.jpg" TargetMode="External" /><Relationship Id="rId233" Type="http://schemas.openxmlformats.org/officeDocument/2006/relationships/hyperlink" Target="http://pbs.twimg.com/profile_images/928585683316432896/bVpMIYgG_normal.jpg" TargetMode="External" /><Relationship Id="rId234" Type="http://schemas.openxmlformats.org/officeDocument/2006/relationships/hyperlink" Target="http://pbs.twimg.com/profile_images/928585683316432896/bVpMIYgG_normal.jpg" TargetMode="External" /><Relationship Id="rId235" Type="http://schemas.openxmlformats.org/officeDocument/2006/relationships/hyperlink" Target="http://pbs.twimg.com/profile_images/1001778693344301056/TaHF_J5Q_normal.jpg" TargetMode="External" /><Relationship Id="rId236" Type="http://schemas.openxmlformats.org/officeDocument/2006/relationships/hyperlink" Target="http://pbs.twimg.com/profile_images/811890779777970177/4ZDhD6vZ_normal.jpg" TargetMode="External" /><Relationship Id="rId237" Type="http://schemas.openxmlformats.org/officeDocument/2006/relationships/hyperlink" Target="http://pbs.twimg.com/profile_images/811890779777970177/4ZDhD6vZ_normal.jpg" TargetMode="External" /><Relationship Id="rId238" Type="http://schemas.openxmlformats.org/officeDocument/2006/relationships/hyperlink" Target="http://pbs.twimg.com/profile_images/811890779777970177/4ZDhD6vZ_normal.jpg" TargetMode="External" /><Relationship Id="rId239" Type="http://schemas.openxmlformats.org/officeDocument/2006/relationships/hyperlink" Target="http://pbs.twimg.com/profile_images/804801390631669764/qMLXAJR1_normal.jpg" TargetMode="External" /><Relationship Id="rId240" Type="http://schemas.openxmlformats.org/officeDocument/2006/relationships/hyperlink" Target="https://pbs.twimg.com/media/DzEyPzQX4AEnKnZ.jpg" TargetMode="External" /><Relationship Id="rId241" Type="http://schemas.openxmlformats.org/officeDocument/2006/relationships/hyperlink" Target="https://pbs.twimg.com/media/DzEqQhMWoAEVKfs.jpg" TargetMode="External" /><Relationship Id="rId242" Type="http://schemas.openxmlformats.org/officeDocument/2006/relationships/hyperlink" Target="https://pbs.twimg.com/media/DzEsgvQWoAMlAtI.jpg" TargetMode="External" /><Relationship Id="rId243" Type="http://schemas.openxmlformats.org/officeDocument/2006/relationships/hyperlink" Target="https://pbs.twimg.com/media/DzEr1hBWoAE2j8X.jpg" TargetMode="External" /><Relationship Id="rId244" Type="http://schemas.openxmlformats.org/officeDocument/2006/relationships/hyperlink" Target="https://pbs.twimg.com/media/DzEuWh9XgAAT0fi.jpg" TargetMode="External" /><Relationship Id="rId245" Type="http://schemas.openxmlformats.org/officeDocument/2006/relationships/hyperlink" Target="https://pbs.twimg.com/media/DzDtg0GWsAADcRU.jpg" TargetMode="External" /><Relationship Id="rId246" Type="http://schemas.openxmlformats.org/officeDocument/2006/relationships/hyperlink" Target="https://pbs.twimg.com/media/DzYuQ6XWwAEiz2T.jpg" TargetMode="External" /><Relationship Id="rId247" Type="http://schemas.openxmlformats.org/officeDocument/2006/relationships/hyperlink" Target="https://pbs.twimg.com/media/DzdUVJbW0AErnCb.jpg" TargetMode="External" /><Relationship Id="rId248" Type="http://schemas.openxmlformats.org/officeDocument/2006/relationships/hyperlink" Target="https://pbs.twimg.com/media/DzoOLAGWwAAFlYU.jpg" TargetMode="External" /><Relationship Id="rId249" Type="http://schemas.openxmlformats.org/officeDocument/2006/relationships/hyperlink" Target="http://pbs.twimg.com/profile_images/952624619969810438/JpPb_-Xm_normal.jpg" TargetMode="External" /><Relationship Id="rId250" Type="http://schemas.openxmlformats.org/officeDocument/2006/relationships/hyperlink" Target="https://pbs.twimg.com/media/DztUnlzWsAQO58r.jpg" TargetMode="External" /><Relationship Id="rId251" Type="http://schemas.openxmlformats.org/officeDocument/2006/relationships/hyperlink" Target="http://pbs.twimg.com/profile_images/1095698115284402177/9jXyJLpl_normal.jpg" TargetMode="External" /><Relationship Id="rId252" Type="http://schemas.openxmlformats.org/officeDocument/2006/relationships/hyperlink" Target="http://pbs.twimg.com/profile_images/747426088415035396/Qkj745TT_normal.jpg" TargetMode="External" /><Relationship Id="rId253" Type="http://schemas.openxmlformats.org/officeDocument/2006/relationships/hyperlink" Target="http://pbs.twimg.com/profile_images/842425815505768448/EECMfDAP_normal.jpg" TargetMode="External" /><Relationship Id="rId254" Type="http://schemas.openxmlformats.org/officeDocument/2006/relationships/hyperlink" Target="http://pbs.twimg.com/profile_images/1043264009569357824/kbRLhAJn_normal.jpg" TargetMode="External" /><Relationship Id="rId255" Type="http://schemas.openxmlformats.org/officeDocument/2006/relationships/hyperlink" Target="http://pbs.twimg.com/profile_images/965848780611432449/RGOp5fSn_normal.jpg" TargetMode="External" /><Relationship Id="rId256" Type="http://schemas.openxmlformats.org/officeDocument/2006/relationships/hyperlink" Target="https://pbs.twimg.com/media/DzsW17VWkAAGFGu.jpg" TargetMode="External" /><Relationship Id="rId257" Type="http://schemas.openxmlformats.org/officeDocument/2006/relationships/hyperlink" Target="https://pbs.twimg.com/media/Dzwb25RWsAAxnU0.jpg" TargetMode="External" /><Relationship Id="rId258" Type="http://schemas.openxmlformats.org/officeDocument/2006/relationships/hyperlink" Target="https://pbs.twimg.com/media/DzxFBy2WwAUu3cX.jpg" TargetMode="External" /><Relationship Id="rId259" Type="http://schemas.openxmlformats.org/officeDocument/2006/relationships/hyperlink" Target="http://pbs.twimg.com/profile_images/965848780611432449/RGOp5fSn_normal.jpg" TargetMode="External" /><Relationship Id="rId260" Type="http://schemas.openxmlformats.org/officeDocument/2006/relationships/hyperlink" Target="http://pbs.twimg.com/profile_images/720295541171691520/MfzDfktd_normal.jpg" TargetMode="External" /><Relationship Id="rId261" Type="http://schemas.openxmlformats.org/officeDocument/2006/relationships/hyperlink" Target="http://pbs.twimg.com/profile_images/969350195308875776/ASMcJ1WD_normal.jpg" TargetMode="External" /><Relationship Id="rId262" Type="http://schemas.openxmlformats.org/officeDocument/2006/relationships/hyperlink" Target="http://pbs.twimg.com/profile_images/969350195308875776/ASMcJ1WD_normal.jpg" TargetMode="External" /><Relationship Id="rId263" Type="http://schemas.openxmlformats.org/officeDocument/2006/relationships/hyperlink" Target="http://pbs.twimg.com/profile_images/969350195308875776/ASMcJ1WD_normal.jpg" TargetMode="External" /><Relationship Id="rId264" Type="http://schemas.openxmlformats.org/officeDocument/2006/relationships/hyperlink" Target="https://pbs.twimg.com/media/DzyXOPbWsAUOR8I.jpg" TargetMode="External" /><Relationship Id="rId265" Type="http://schemas.openxmlformats.org/officeDocument/2006/relationships/hyperlink" Target="http://pbs.twimg.com/profile_images/803736809683304449/V1pcLzz5_normal.jpg" TargetMode="External" /><Relationship Id="rId266" Type="http://schemas.openxmlformats.org/officeDocument/2006/relationships/hyperlink" Target="http://pbs.twimg.com/profile_images/803736809683304449/V1pcLzz5_normal.jpg" TargetMode="External" /><Relationship Id="rId267" Type="http://schemas.openxmlformats.org/officeDocument/2006/relationships/hyperlink" Target="http://pbs.twimg.com/profile_images/1031855092796817408/3ON3YRsS_normal.jpg" TargetMode="External" /><Relationship Id="rId268" Type="http://schemas.openxmlformats.org/officeDocument/2006/relationships/hyperlink" Target="http://pbs.twimg.com/profile_images/1068493065675976704/Z5ukqtm9_normal.jpg" TargetMode="External" /><Relationship Id="rId269" Type="http://schemas.openxmlformats.org/officeDocument/2006/relationships/hyperlink" Target="http://pbs.twimg.com/profile_images/747254159443824641/cYyt30-4_normal.jpg" TargetMode="External" /><Relationship Id="rId270" Type="http://schemas.openxmlformats.org/officeDocument/2006/relationships/hyperlink" Target="http://pbs.twimg.com/profile_images/901170317749571585/wdLRMqgZ_normal.jpg" TargetMode="External" /><Relationship Id="rId271" Type="http://schemas.openxmlformats.org/officeDocument/2006/relationships/hyperlink" Target="http://pbs.twimg.com/profile_images/1068493065675976704/Z5ukqtm9_normal.jpg" TargetMode="External" /><Relationship Id="rId272" Type="http://schemas.openxmlformats.org/officeDocument/2006/relationships/hyperlink" Target="http://pbs.twimg.com/profile_images/747254159443824641/cYyt30-4_normal.jpg" TargetMode="External" /><Relationship Id="rId273" Type="http://schemas.openxmlformats.org/officeDocument/2006/relationships/hyperlink" Target="http://pbs.twimg.com/profile_images/901170317749571585/wdLRMqgZ_normal.jpg" TargetMode="External" /><Relationship Id="rId274" Type="http://schemas.openxmlformats.org/officeDocument/2006/relationships/hyperlink" Target="http://pbs.twimg.com/profile_images/1068493065675976704/Z5ukqtm9_normal.jpg" TargetMode="External" /><Relationship Id="rId275" Type="http://schemas.openxmlformats.org/officeDocument/2006/relationships/hyperlink" Target="http://pbs.twimg.com/profile_images/1077228314803216384/DYFHRv_s_normal.jpg" TargetMode="External" /><Relationship Id="rId276" Type="http://schemas.openxmlformats.org/officeDocument/2006/relationships/hyperlink" Target="http://pbs.twimg.com/profile_images/747254159443824641/cYyt30-4_normal.jpg" TargetMode="External" /><Relationship Id="rId277" Type="http://schemas.openxmlformats.org/officeDocument/2006/relationships/hyperlink" Target="http://pbs.twimg.com/profile_images/901170317749571585/wdLRMqgZ_normal.jpg" TargetMode="External" /><Relationship Id="rId278" Type="http://schemas.openxmlformats.org/officeDocument/2006/relationships/hyperlink" Target="http://pbs.twimg.com/profile_images/1068493065675976704/Z5ukqtm9_normal.jpg" TargetMode="External" /><Relationship Id="rId279" Type="http://schemas.openxmlformats.org/officeDocument/2006/relationships/hyperlink" Target="http://pbs.twimg.com/profile_images/747254159443824641/cYyt30-4_normal.jpg" TargetMode="External" /><Relationship Id="rId280" Type="http://schemas.openxmlformats.org/officeDocument/2006/relationships/hyperlink" Target="http://pbs.twimg.com/profile_images/901170317749571585/wdLRMqgZ_normal.jpg" TargetMode="External" /><Relationship Id="rId281" Type="http://schemas.openxmlformats.org/officeDocument/2006/relationships/hyperlink" Target="http://pbs.twimg.com/profile_images/1068493065675976704/Z5ukqtm9_normal.jpg" TargetMode="External" /><Relationship Id="rId282" Type="http://schemas.openxmlformats.org/officeDocument/2006/relationships/hyperlink" Target="https://pbs.twimg.com/media/DzliVH4UYAEIX94.jpg" TargetMode="External" /><Relationship Id="rId283" Type="http://schemas.openxmlformats.org/officeDocument/2006/relationships/hyperlink" Target="http://pbs.twimg.com/profile_images/1084149571389935616/Qs-zEW4Q_normal.jpg" TargetMode="External" /><Relationship Id="rId284" Type="http://schemas.openxmlformats.org/officeDocument/2006/relationships/hyperlink" Target="http://pbs.twimg.com/profile_images/971508861290078208/ECaPt13H_normal.jpg" TargetMode="External" /><Relationship Id="rId285" Type="http://schemas.openxmlformats.org/officeDocument/2006/relationships/hyperlink" Target="http://pbs.twimg.com/profile_images/660631025651982336/eYQNqkaR_normal.png" TargetMode="External" /><Relationship Id="rId286" Type="http://schemas.openxmlformats.org/officeDocument/2006/relationships/hyperlink" Target="http://pbs.twimg.com/profile_images/660631025651982336/eYQNqkaR_normal.png" TargetMode="External" /><Relationship Id="rId287" Type="http://schemas.openxmlformats.org/officeDocument/2006/relationships/hyperlink" Target="http://pbs.twimg.com/profile_images/901170317749571585/wdLRMqgZ_normal.jpg" TargetMode="External" /><Relationship Id="rId288" Type="http://schemas.openxmlformats.org/officeDocument/2006/relationships/hyperlink" Target="https://pbs.twimg.com/media/DzI9_xzWkAE5k3r.jpg" TargetMode="External" /><Relationship Id="rId289" Type="http://schemas.openxmlformats.org/officeDocument/2006/relationships/hyperlink" Target="http://pbs.twimg.com/profile_images/965848780611432449/RGOp5fSn_normal.jpg" TargetMode="External" /><Relationship Id="rId290" Type="http://schemas.openxmlformats.org/officeDocument/2006/relationships/hyperlink" Target="https://pbs.twimg.com/media/DzW2DWZWwAA1Ll7.jpg" TargetMode="External" /><Relationship Id="rId291" Type="http://schemas.openxmlformats.org/officeDocument/2006/relationships/hyperlink" Target="https://pbs.twimg.com/media/Dzb_LvwWkAAQVHb.jpg" TargetMode="External" /><Relationship Id="rId292" Type="http://schemas.openxmlformats.org/officeDocument/2006/relationships/hyperlink" Target="https://pbs.twimg.com/media/DzdkYBXWsAEWd2V.jpg" TargetMode="External" /><Relationship Id="rId293" Type="http://schemas.openxmlformats.org/officeDocument/2006/relationships/hyperlink" Target="https://pbs.twimg.com/media/DzhpRXpX0AA29GS.jpg" TargetMode="External" /><Relationship Id="rId294" Type="http://schemas.openxmlformats.org/officeDocument/2006/relationships/hyperlink" Target="https://pbs.twimg.com/media/Dzn3h8NWoAEDCT-.jpg" TargetMode="External" /><Relationship Id="rId295" Type="http://schemas.openxmlformats.org/officeDocument/2006/relationships/hyperlink" Target="https://pbs.twimg.com/tweet_video_thumb/DzsMY_7WsAEZxjz.jpg" TargetMode="External" /><Relationship Id="rId296" Type="http://schemas.openxmlformats.org/officeDocument/2006/relationships/hyperlink" Target="https://pbs.twimg.com/media/DztBJf4WkAAvZgh.jpg" TargetMode="External" /><Relationship Id="rId297" Type="http://schemas.openxmlformats.org/officeDocument/2006/relationships/hyperlink" Target="http://pbs.twimg.com/profile_images/965848780611432449/RGOp5fSn_normal.jpg" TargetMode="External" /><Relationship Id="rId298" Type="http://schemas.openxmlformats.org/officeDocument/2006/relationships/hyperlink" Target="http://pbs.twimg.com/profile_images/965848780611432449/RGOp5fSn_normal.jpg" TargetMode="External" /><Relationship Id="rId299" Type="http://schemas.openxmlformats.org/officeDocument/2006/relationships/hyperlink" Target="http://pbs.twimg.com/profile_images/965848780611432449/RGOp5fSn_normal.jpg" TargetMode="External" /><Relationship Id="rId300" Type="http://schemas.openxmlformats.org/officeDocument/2006/relationships/hyperlink" Target="http://pbs.twimg.com/profile_images/965848780611432449/RGOp5fSn_normal.jpg" TargetMode="External" /><Relationship Id="rId301" Type="http://schemas.openxmlformats.org/officeDocument/2006/relationships/hyperlink" Target="https://pbs.twimg.com/media/DzxHs9oWsAErjd9.jpg" TargetMode="External" /><Relationship Id="rId302" Type="http://schemas.openxmlformats.org/officeDocument/2006/relationships/hyperlink" Target="https://pbs.twimg.com/media/DzxWEvlWoAAUTRd.jpg" TargetMode="External" /><Relationship Id="rId303" Type="http://schemas.openxmlformats.org/officeDocument/2006/relationships/hyperlink" Target="https://pbs.twimg.com/media/DzyKvTDXQAE3YV7.jpg" TargetMode="External" /><Relationship Id="rId304" Type="http://schemas.openxmlformats.org/officeDocument/2006/relationships/hyperlink" Target="http://pbs.twimg.com/profile_images/660631025651982336/eYQNqkaR_normal.png" TargetMode="External" /><Relationship Id="rId305" Type="http://schemas.openxmlformats.org/officeDocument/2006/relationships/hyperlink" Target="https://pbs.twimg.com/media/DzyuyESWwAEPmGI.jpg" TargetMode="External" /><Relationship Id="rId306" Type="http://schemas.openxmlformats.org/officeDocument/2006/relationships/hyperlink" Target="http://pbs.twimg.com/profile_images/506441481364594689/WfaAsiFb_normal.jpeg" TargetMode="External" /><Relationship Id="rId307" Type="http://schemas.openxmlformats.org/officeDocument/2006/relationships/hyperlink" Target="http://pbs.twimg.com/profile_images/1068493065675976704/Z5ukqtm9_normal.jpg" TargetMode="External" /><Relationship Id="rId308" Type="http://schemas.openxmlformats.org/officeDocument/2006/relationships/hyperlink" Target="http://pbs.twimg.com/profile_images/1003159790854463489/Z90uzm9n_normal.jpg" TargetMode="External" /><Relationship Id="rId309" Type="http://schemas.openxmlformats.org/officeDocument/2006/relationships/hyperlink" Target="http://pbs.twimg.com/profile_images/1068493065675976704/Z5ukqtm9_normal.jpg" TargetMode="External" /><Relationship Id="rId310" Type="http://schemas.openxmlformats.org/officeDocument/2006/relationships/hyperlink" Target="http://pbs.twimg.com/profile_images/1003159790854463489/Z90uzm9n_normal.jpg" TargetMode="External" /><Relationship Id="rId311" Type="http://schemas.openxmlformats.org/officeDocument/2006/relationships/hyperlink" Target="https://pbs.twimg.com/media/DzliVH4UYAEIX94.jpg" TargetMode="External" /><Relationship Id="rId312" Type="http://schemas.openxmlformats.org/officeDocument/2006/relationships/hyperlink" Target="https://pbs.twimg.com/media/DzxCAZ7XcAIEZM7.jpg" TargetMode="External" /><Relationship Id="rId313" Type="http://schemas.openxmlformats.org/officeDocument/2006/relationships/hyperlink" Target="https://pbs.twimg.com/media/Dzx53MkVYAEPP-w.jpg" TargetMode="External" /><Relationship Id="rId314" Type="http://schemas.openxmlformats.org/officeDocument/2006/relationships/hyperlink" Target="http://pbs.twimg.com/profile_images/1068493065675976704/Z5ukqtm9_normal.jpg" TargetMode="External" /><Relationship Id="rId315" Type="http://schemas.openxmlformats.org/officeDocument/2006/relationships/hyperlink" Target="https://pbs.twimg.com/media/Dzt2_TZUwAAzYCl.jpg" TargetMode="External" /><Relationship Id="rId316" Type="http://schemas.openxmlformats.org/officeDocument/2006/relationships/hyperlink" Target="https://pbs.twimg.com/media/DzxCAZ7XcAIEZM7.jpg" TargetMode="External" /><Relationship Id="rId317" Type="http://schemas.openxmlformats.org/officeDocument/2006/relationships/hyperlink" Target="http://pbs.twimg.com/profile_images/1003159790854463489/Z90uzm9n_normal.jpg" TargetMode="External" /><Relationship Id="rId318" Type="http://schemas.openxmlformats.org/officeDocument/2006/relationships/hyperlink" Target="http://pbs.twimg.com/profile_images/1003159790854463489/Z90uzm9n_normal.jpg" TargetMode="External" /><Relationship Id="rId319" Type="http://schemas.openxmlformats.org/officeDocument/2006/relationships/hyperlink" Target="http://pbs.twimg.com/profile_images/1003159790854463489/Z90uzm9n_normal.jpg" TargetMode="External" /><Relationship Id="rId320" Type="http://schemas.openxmlformats.org/officeDocument/2006/relationships/hyperlink" Target="http://pbs.twimg.com/profile_images/1003159790854463489/Z90uzm9n_normal.jpg" TargetMode="External" /><Relationship Id="rId321" Type="http://schemas.openxmlformats.org/officeDocument/2006/relationships/hyperlink" Target="http://pbs.twimg.com/profile_images/1051233324927279106/qzus7xui_normal.jpg" TargetMode="External" /><Relationship Id="rId322" Type="http://schemas.openxmlformats.org/officeDocument/2006/relationships/hyperlink" Target="http://pbs.twimg.com/profile_images/1051233324927279106/qzus7xui_normal.jpg" TargetMode="External" /><Relationship Id="rId323" Type="http://schemas.openxmlformats.org/officeDocument/2006/relationships/hyperlink" Target="https://pbs.twimg.com/media/Dzs-y76WsAADWwR.jpg" TargetMode="External" /><Relationship Id="rId324" Type="http://schemas.openxmlformats.org/officeDocument/2006/relationships/hyperlink" Target="https://pbs.twimg.com/media/Dzt2_TZUwAAzYCl.jpg" TargetMode="External" /><Relationship Id="rId325" Type="http://schemas.openxmlformats.org/officeDocument/2006/relationships/hyperlink" Target="http://pbs.twimg.com/profile_images/1051233324927279106/qzus7xui_normal.jpg" TargetMode="External" /><Relationship Id="rId326" Type="http://schemas.openxmlformats.org/officeDocument/2006/relationships/hyperlink" Target="http://pbs.twimg.com/profile_images/1051233324927279106/qzus7xui_normal.jpg" TargetMode="External" /><Relationship Id="rId327" Type="http://schemas.openxmlformats.org/officeDocument/2006/relationships/hyperlink" Target="http://pbs.twimg.com/profile_images/1051233324927279106/qzus7xui_normal.jpg" TargetMode="External" /><Relationship Id="rId328" Type="http://schemas.openxmlformats.org/officeDocument/2006/relationships/hyperlink" Target="http://pbs.twimg.com/profile_images/1063078812504768514/sf3G4roN_normal.jpg" TargetMode="External" /><Relationship Id="rId329" Type="http://schemas.openxmlformats.org/officeDocument/2006/relationships/hyperlink" Target="https://pbs.twimg.com/media/Dzy5QwkX4AEtHW5.jpg" TargetMode="External" /><Relationship Id="rId330" Type="http://schemas.openxmlformats.org/officeDocument/2006/relationships/hyperlink" Target="http://pbs.twimg.com/profile_images/1051233324927279106/qzus7xui_normal.jpg" TargetMode="External" /><Relationship Id="rId331" Type="http://schemas.openxmlformats.org/officeDocument/2006/relationships/hyperlink" Target="http://pbs.twimg.com/profile_images/1051233324927279106/qzus7xui_normal.jpg" TargetMode="External" /><Relationship Id="rId332" Type="http://schemas.openxmlformats.org/officeDocument/2006/relationships/hyperlink" Target="https://twitter.com/#!/lionsylvia/status/1094589717256065024" TargetMode="External" /><Relationship Id="rId333" Type="http://schemas.openxmlformats.org/officeDocument/2006/relationships/hyperlink" Target="https://twitter.com/#!/sotondsn/status/1094988611290836992" TargetMode="External" /><Relationship Id="rId334" Type="http://schemas.openxmlformats.org/officeDocument/2006/relationships/hyperlink" Target="https://twitter.com/#!/sotondsn/status/1094988611290836992" TargetMode="External" /><Relationship Id="rId335" Type="http://schemas.openxmlformats.org/officeDocument/2006/relationships/hyperlink" Target="https://twitter.com/#!/dsnforumuk/status/1094991346597838848" TargetMode="External" /><Relationship Id="rId336" Type="http://schemas.openxmlformats.org/officeDocument/2006/relationships/hyperlink" Target="https://twitter.com/#!/dsnforumuk/status/1094991346597838848" TargetMode="External" /><Relationship Id="rId337" Type="http://schemas.openxmlformats.org/officeDocument/2006/relationships/hyperlink" Target="https://twitter.com/#!/chris_magz/status/1094987442862673923" TargetMode="External" /><Relationship Id="rId338" Type="http://schemas.openxmlformats.org/officeDocument/2006/relationships/hyperlink" Target="https://twitter.com/#!/drpatrickholmes/status/1095004263384793089" TargetMode="External" /><Relationship Id="rId339" Type="http://schemas.openxmlformats.org/officeDocument/2006/relationships/hyperlink" Target="https://twitter.com/#!/drpatrickholmes/status/1095004263384793089" TargetMode="External" /><Relationship Id="rId340" Type="http://schemas.openxmlformats.org/officeDocument/2006/relationships/hyperlink" Target="https://twitter.com/#!/innovationzed/status/1095320559800537088" TargetMode="External" /><Relationship Id="rId341" Type="http://schemas.openxmlformats.org/officeDocument/2006/relationships/hyperlink" Target="https://twitter.com/#!/richard_bouaoun/status/1095342439093555203" TargetMode="External" /><Relationship Id="rId342" Type="http://schemas.openxmlformats.org/officeDocument/2006/relationships/hyperlink" Target="https://twitter.com/#!/javidurio/status/1095636443458883589" TargetMode="External" /><Relationship Id="rId343" Type="http://schemas.openxmlformats.org/officeDocument/2006/relationships/hyperlink" Target="https://twitter.com/#!/javidurio/status/1095636443458883589" TargetMode="External" /><Relationship Id="rId344" Type="http://schemas.openxmlformats.org/officeDocument/2006/relationships/hyperlink" Target="https://twitter.com/#!/solargames/status/1095563274144354304" TargetMode="External" /><Relationship Id="rId345" Type="http://schemas.openxmlformats.org/officeDocument/2006/relationships/hyperlink" Target="https://twitter.com/#!/a_e_bullock/status/1095764105519075328" TargetMode="External" /><Relationship Id="rId346" Type="http://schemas.openxmlformats.org/officeDocument/2006/relationships/hyperlink" Target="https://twitter.com/#!/a_e_bullock/status/1095764105519075328" TargetMode="External" /><Relationship Id="rId347" Type="http://schemas.openxmlformats.org/officeDocument/2006/relationships/hyperlink" Target="https://twitter.com/#!/hpillminster/status/1095807376022597632" TargetMode="External" /><Relationship Id="rId348" Type="http://schemas.openxmlformats.org/officeDocument/2006/relationships/hyperlink" Target="https://twitter.com/#!/hpillminster/status/1095807376022597632" TargetMode="External" /><Relationship Id="rId349" Type="http://schemas.openxmlformats.org/officeDocument/2006/relationships/hyperlink" Target="https://twitter.com/#!/insulcheck/status/1095320455102283776" TargetMode="External" /><Relationship Id="rId350" Type="http://schemas.openxmlformats.org/officeDocument/2006/relationships/hyperlink" Target="https://twitter.com/#!/pharmrj/status/1095807992610594818" TargetMode="External" /><Relationship Id="rId351" Type="http://schemas.openxmlformats.org/officeDocument/2006/relationships/hyperlink" Target="https://twitter.com/#!/pharmrj/status/1095807992610594818" TargetMode="External" /><Relationship Id="rId352" Type="http://schemas.openxmlformats.org/officeDocument/2006/relationships/hyperlink" Target="https://twitter.com/#!/blakelyadrian/status/1094744884626378752" TargetMode="External" /><Relationship Id="rId353" Type="http://schemas.openxmlformats.org/officeDocument/2006/relationships/hyperlink" Target="https://twitter.com/#!/blakelyadrian/status/1094963755820101632" TargetMode="External" /><Relationship Id="rId354" Type="http://schemas.openxmlformats.org/officeDocument/2006/relationships/hyperlink" Target="https://twitter.com/#!/blakelyadrian/status/1095312418769530880" TargetMode="External" /><Relationship Id="rId355" Type="http://schemas.openxmlformats.org/officeDocument/2006/relationships/hyperlink" Target="https://twitter.com/#!/blakelyadrian/status/1095700042126569472" TargetMode="External" /><Relationship Id="rId356" Type="http://schemas.openxmlformats.org/officeDocument/2006/relationships/hyperlink" Target="https://twitter.com/#!/blakelyadrian/status/1096034974338174977" TargetMode="External" /><Relationship Id="rId357" Type="http://schemas.openxmlformats.org/officeDocument/2006/relationships/hyperlink" Target="https://twitter.com/#!/lifescandi/status/1096471282873454595" TargetMode="External" /><Relationship Id="rId358" Type="http://schemas.openxmlformats.org/officeDocument/2006/relationships/hyperlink" Target="https://twitter.com/#!/susannepathuis/status/1096524489914023936" TargetMode="External" /><Relationship Id="rId359" Type="http://schemas.openxmlformats.org/officeDocument/2006/relationships/hyperlink" Target="https://twitter.com/#!/tandemjobs/status/1096596905063272448" TargetMode="External" /><Relationship Id="rId360" Type="http://schemas.openxmlformats.org/officeDocument/2006/relationships/hyperlink" Target="https://twitter.com/#!/jicristi/status/1096916207003947010" TargetMode="External" /><Relationship Id="rId361" Type="http://schemas.openxmlformats.org/officeDocument/2006/relationships/hyperlink" Target="https://twitter.com/#!/56mimihoward/status/1097090024556900352" TargetMode="External" /><Relationship Id="rId362" Type="http://schemas.openxmlformats.org/officeDocument/2006/relationships/hyperlink" Target="https://twitter.com/#!/gaynorb1/status/1097095496060026880" TargetMode="External" /><Relationship Id="rId363" Type="http://schemas.openxmlformats.org/officeDocument/2006/relationships/hyperlink" Target="https://twitter.com/#!/jberian/status/1097100450619363328" TargetMode="External" /><Relationship Id="rId364" Type="http://schemas.openxmlformats.org/officeDocument/2006/relationships/hyperlink" Target="https://twitter.com/#!/sweetercherise/status/1097120575405858826" TargetMode="External" /><Relationship Id="rId365" Type="http://schemas.openxmlformats.org/officeDocument/2006/relationships/hyperlink" Target="https://twitter.com/#!/cesconmarzia/status/1097206339472973827" TargetMode="External" /><Relationship Id="rId366" Type="http://schemas.openxmlformats.org/officeDocument/2006/relationships/hyperlink" Target="https://twitter.com/#!/cesconmarzia/status/1097206339472973827" TargetMode="External" /><Relationship Id="rId367" Type="http://schemas.openxmlformats.org/officeDocument/2006/relationships/hyperlink" Target="https://twitter.com/#!/ispad_org/status/1093107301618208768" TargetMode="External" /><Relationship Id="rId368" Type="http://schemas.openxmlformats.org/officeDocument/2006/relationships/hyperlink" Target="https://twitter.com/#!/kellyclose/status/1097070963194249216" TargetMode="External" /><Relationship Id="rId369" Type="http://schemas.openxmlformats.org/officeDocument/2006/relationships/hyperlink" Target="https://twitter.com/#!/diabetescamping/status/1097225291297116161" TargetMode="External" /><Relationship Id="rId370" Type="http://schemas.openxmlformats.org/officeDocument/2006/relationships/hyperlink" Target="https://twitter.com/#!/sstrumello/status/1097320218999820289" TargetMode="External" /><Relationship Id="rId371" Type="http://schemas.openxmlformats.org/officeDocument/2006/relationships/hyperlink" Target="https://twitter.com/#!/sstrumello/status/1097320218999820289" TargetMode="External" /><Relationship Id="rId372" Type="http://schemas.openxmlformats.org/officeDocument/2006/relationships/hyperlink" Target="https://twitter.com/#!/openaps/status/1097353825877352448" TargetMode="External" /><Relationship Id="rId373" Type="http://schemas.openxmlformats.org/officeDocument/2006/relationships/hyperlink" Target="https://twitter.com/#!/rtwernotwaiting/status/1097353825956970497" TargetMode="External" /><Relationship Id="rId374" Type="http://schemas.openxmlformats.org/officeDocument/2006/relationships/hyperlink" Target="https://twitter.com/#!/othmar_moser/status/1097396696089284608" TargetMode="External" /><Relationship Id="rId375" Type="http://schemas.openxmlformats.org/officeDocument/2006/relationships/hyperlink" Target="https://twitter.com/#!/othmar_moser/status/1097396696089284608" TargetMode="External" /><Relationship Id="rId376" Type="http://schemas.openxmlformats.org/officeDocument/2006/relationships/hyperlink" Target="https://twitter.com/#!/othmar_moser/status/1097396696089284608" TargetMode="External" /><Relationship Id="rId377" Type="http://schemas.openxmlformats.org/officeDocument/2006/relationships/hyperlink" Target="https://twitter.com/#!/othmar_moser/status/1097396696089284608" TargetMode="External" /><Relationship Id="rId378" Type="http://schemas.openxmlformats.org/officeDocument/2006/relationships/hyperlink" Target="https://twitter.com/#!/othmar_moser/status/1097396696089284608" TargetMode="External" /><Relationship Id="rId379" Type="http://schemas.openxmlformats.org/officeDocument/2006/relationships/hyperlink" Target="https://twitter.com/#!/othmar_moser/status/1097396696089284608" TargetMode="External" /><Relationship Id="rId380" Type="http://schemas.openxmlformats.org/officeDocument/2006/relationships/hyperlink" Target="https://twitter.com/#!/othmar_moser/status/1097396696089284608" TargetMode="External" /><Relationship Id="rId381" Type="http://schemas.openxmlformats.org/officeDocument/2006/relationships/hyperlink" Target="https://twitter.com/#!/ommccarthy/status/1097410759498313728" TargetMode="External" /><Relationship Id="rId382" Type="http://schemas.openxmlformats.org/officeDocument/2006/relationships/hyperlink" Target="https://twitter.com/#!/mydiabetemarket/status/1097421386841292800" TargetMode="External" /><Relationship Id="rId383" Type="http://schemas.openxmlformats.org/officeDocument/2006/relationships/hyperlink" Target="https://twitter.com/#!/mydiabetemarket/status/1097421386841292800" TargetMode="External" /><Relationship Id="rId384" Type="http://schemas.openxmlformats.org/officeDocument/2006/relationships/hyperlink" Target="https://twitter.com/#!/freevees/status/1094752773093109761" TargetMode="External" /><Relationship Id="rId385" Type="http://schemas.openxmlformats.org/officeDocument/2006/relationships/hyperlink" Target="https://twitter.com/#!/freevees/status/1097425043431264256" TargetMode="External" /><Relationship Id="rId386" Type="http://schemas.openxmlformats.org/officeDocument/2006/relationships/hyperlink" Target="https://twitter.com/#!/freevees/status/1097425043431264256" TargetMode="External" /><Relationship Id="rId387" Type="http://schemas.openxmlformats.org/officeDocument/2006/relationships/hyperlink" Target="https://twitter.com/#!/messeberlin/status/1097425307081027584" TargetMode="External" /><Relationship Id="rId388" Type="http://schemas.openxmlformats.org/officeDocument/2006/relationships/hyperlink" Target="https://twitter.com/#!/monamonaelise/status/1097429732105351169" TargetMode="External" /><Relationship Id="rId389" Type="http://schemas.openxmlformats.org/officeDocument/2006/relationships/hyperlink" Target="https://twitter.com/#!/caring_mobile/status/1097460096496529415" TargetMode="External" /><Relationship Id="rId390" Type="http://schemas.openxmlformats.org/officeDocument/2006/relationships/hyperlink" Target="https://twitter.com/#!/datadrivencare/status/1097463854831816704" TargetMode="External" /><Relationship Id="rId391" Type="http://schemas.openxmlformats.org/officeDocument/2006/relationships/hyperlink" Target="https://twitter.com/#!/dkipractice/status/1097471363533672449" TargetMode="External" /><Relationship Id="rId392" Type="http://schemas.openxmlformats.org/officeDocument/2006/relationships/hyperlink" Target="https://twitter.com/#!/dr_zhenya/status/1097503853220630528" TargetMode="External" /><Relationship Id="rId393" Type="http://schemas.openxmlformats.org/officeDocument/2006/relationships/hyperlink" Target="https://twitter.com/#!/diabetesetnous/status/1097504352443469825" TargetMode="External" /><Relationship Id="rId394" Type="http://schemas.openxmlformats.org/officeDocument/2006/relationships/hyperlink" Target="https://twitter.com/#!/diabetesetnous/status/1097504352443469825" TargetMode="External" /><Relationship Id="rId395" Type="http://schemas.openxmlformats.org/officeDocument/2006/relationships/hyperlink" Target="https://twitter.com/#!/tinytiernan/status/1097527507853721600" TargetMode="External" /><Relationship Id="rId396" Type="http://schemas.openxmlformats.org/officeDocument/2006/relationships/hyperlink" Target="https://twitter.com/#!/patrici49625372/status/1097540045521764352" TargetMode="External" /><Relationship Id="rId397" Type="http://schemas.openxmlformats.org/officeDocument/2006/relationships/hyperlink" Target="https://twitter.com/#!/mhaeberli/status/1097551159534018561" TargetMode="External" /><Relationship Id="rId398" Type="http://schemas.openxmlformats.org/officeDocument/2006/relationships/hyperlink" Target="https://twitter.com/#!/johnnosta/status/1097558678226505728" TargetMode="External" /><Relationship Id="rId399" Type="http://schemas.openxmlformats.org/officeDocument/2006/relationships/hyperlink" Target="https://twitter.com/#!/johnnosta/status/1097558678226505728" TargetMode="External" /><Relationship Id="rId400" Type="http://schemas.openxmlformats.org/officeDocument/2006/relationships/hyperlink" Target="https://twitter.com/#!/diabeloop/status/1097431486561701888" TargetMode="External" /><Relationship Id="rId401" Type="http://schemas.openxmlformats.org/officeDocument/2006/relationships/hyperlink" Target="https://twitter.com/#!/marc_diabeloop/status/1097571408882864129" TargetMode="External" /><Relationship Id="rId402" Type="http://schemas.openxmlformats.org/officeDocument/2006/relationships/hyperlink" Target="https://twitter.com/#!/marlenemonnot/status/1097583291971092480" TargetMode="External" /><Relationship Id="rId403" Type="http://schemas.openxmlformats.org/officeDocument/2006/relationships/hyperlink" Target="https://twitter.com/#!/diabeloop/status/1097431486561701888" TargetMode="External" /><Relationship Id="rId404" Type="http://schemas.openxmlformats.org/officeDocument/2006/relationships/hyperlink" Target="https://twitter.com/#!/marc_diabeloop/status/1097571408882864129" TargetMode="External" /><Relationship Id="rId405" Type="http://schemas.openxmlformats.org/officeDocument/2006/relationships/hyperlink" Target="https://twitter.com/#!/marc_diabeloop/status/1097571408882864129" TargetMode="External" /><Relationship Id="rId406" Type="http://schemas.openxmlformats.org/officeDocument/2006/relationships/hyperlink" Target="https://twitter.com/#!/marc_diabeloop/status/1097571408882864129" TargetMode="External" /><Relationship Id="rId407" Type="http://schemas.openxmlformats.org/officeDocument/2006/relationships/hyperlink" Target="https://twitter.com/#!/marc_diabeloop/status/1097571408882864129" TargetMode="External" /><Relationship Id="rId408" Type="http://schemas.openxmlformats.org/officeDocument/2006/relationships/hyperlink" Target="https://twitter.com/#!/marlenemonnot/status/1097583291971092480" TargetMode="External" /><Relationship Id="rId409" Type="http://schemas.openxmlformats.org/officeDocument/2006/relationships/hyperlink" Target="https://twitter.com/#!/diabeloop/status/1097431486561701888" TargetMode="External" /><Relationship Id="rId410" Type="http://schemas.openxmlformats.org/officeDocument/2006/relationships/hyperlink" Target="https://twitter.com/#!/marlenemonnot/status/1097583291971092480" TargetMode="External" /><Relationship Id="rId411" Type="http://schemas.openxmlformats.org/officeDocument/2006/relationships/hyperlink" Target="https://twitter.com/#!/diabeloop/status/1097431486561701888" TargetMode="External" /><Relationship Id="rId412" Type="http://schemas.openxmlformats.org/officeDocument/2006/relationships/hyperlink" Target="https://twitter.com/#!/diabeloop/status/1097431486561701888" TargetMode="External" /><Relationship Id="rId413" Type="http://schemas.openxmlformats.org/officeDocument/2006/relationships/hyperlink" Target="https://twitter.com/#!/marlenemonnot/status/1097583291971092480" TargetMode="External" /><Relationship Id="rId414" Type="http://schemas.openxmlformats.org/officeDocument/2006/relationships/hyperlink" Target="https://twitter.com/#!/marlenemonnot/status/1097583291971092480" TargetMode="External" /><Relationship Id="rId415" Type="http://schemas.openxmlformats.org/officeDocument/2006/relationships/hyperlink" Target="https://twitter.com/#!/andvianna/status/1097619092775653376" TargetMode="External" /><Relationship Id="rId416" Type="http://schemas.openxmlformats.org/officeDocument/2006/relationships/hyperlink" Target="https://twitter.com/#!/antillonendop/status/1097621287508287488" TargetMode="External" /><Relationship Id="rId417" Type="http://schemas.openxmlformats.org/officeDocument/2006/relationships/hyperlink" Target="https://twitter.com/#!/miguelunavaz/status/1097633709069606914" TargetMode="External" /><Relationship Id="rId418" Type="http://schemas.openxmlformats.org/officeDocument/2006/relationships/hyperlink" Target="https://twitter.com/#!/miguelunavaz/status/1097633709069606914" TargetMode="External" /><Relationship Id="rId419" Type="http://schemas.openxmlformats.org/officeDocument/2006/relationships/hyperlink" Target="https://twitter.com/#!/socialdiabetes/status/1097457880578564096" TargetMode="External" /><Relationship Id="rId420" Type="http://schemas.openxmlformats.org/officeDocument/2006/relationships/hyperlink" Target="https://twitter.com/#!/odilas/status/1097654508946022401" TargetMode="External" /><Relationship Id="rId421" Type="http://schemas.openxmlformats.org/officeDocument/2006/relationships/hyperlink" Target="https://twitter.com/#!/dulcesitosmios/status/1097677412169646081" TargetMode="External" /><Relationship Id="rId422" Type="http://schemas.openxmlformats.org/officeDocument/2006/relationships/hyperlink" Target="https://twitter.com/#!/dulcesitosmios/status/1097677412169646081" TargetMode="External" /><Relationship Id="rId423" Type="http://schemas.openxmlformats.org/officeDocument/2006/relationships/hyperlink" Target="https://twitter.com/#!/horrzitou/status/1097695903505412096" TargetMode="External" /><Relationship Id="rId424" Type="http://schemas.openxmlformats.org/officeDocument/2006/relationships/hyperlink" Target="https://twitter.com/#!/defymed_/status/1095255343557423104" TargetMode="External" /><Relationship Id="rId425" Type="http://schemas.openxmlformats.org/officeDocument/2006/relationships/hyperlink" Target="https://twitter.com/#!/defymed_/status/1097399785202565120" TargetMode="External" /><Relationship Id="rId426" Type="http://schemas.openxmlformats.org/officeDocument/2006/relationships/hyperlink" Target="https://twitter.com/#!/defymed_/status/1097750308468543489" TargetMode="External" /><Relationship Id="rId427" Type="http://schemas.openxmlformats.org/officeDocument/2006/relationships/hyperlink" Target="https://twitter.com/#!/ciberdem/status/1097456973296140289" TargetMode="External" /><Relationship Id="rId428" Type="http://schemas.openxmlformats.org/officeDocument/2006/relationships/hyperlink" Target="https://twitter.com/#!/isabelramis1/status/1097757439309565952" TargetMode="External" /><Relationship Id="rId429" Type="http://schemas.openxmlformats.org/officeDocument/2006/relationships/hyperlink" Target="https://twitter.com/#!/thejohnbernard/status/1097765737949745152" TargetMode="External" /><Relationship Id="rId430" Type="http://schemas.openxmlformats.org/officeDocument/2006/relationships/hyperlink" Target="https://twitter.com/#!/grumpy_pumper/status/1097767713898971137" TargetMode="External" /><Relationship Id="rId431" Type="http://schemas.openxmlformats.org/officeDocument/2006/relationships/hyperlink" Target="https://twitter.com/#!/tandemdiabetes/status/1096596785156575232" TargetMode="External" /><Relationship Id="rId432" Type="http://schemas.openxmlformats.org/officeDocument/2006/relationships/hyperlink" Target="https://twitter.com/#!/grumpy_pumper/status/1097768124093476864" TargetMode="External" /><Relationship Id="rId433" Type="http://schemas.openxmlformats.org/officeDocument/2006/relationships/hyperlink" Target="https://twitter.com/#!/hotmilkmedia/status/1097780495402876930" TargetMode="External" /><Relationship Id="rId434" Type="http://schemas.openxmlformats.org/officeDocument/2006/relationships/hyperlink" Target="https://twitter.com/#!/hotmilkmedia/status/1097780495402876930" TargetMode="External" /><Relationship Id="rId435" Type="http://schemas.openxmlformats.org/officeDocument/2006/relationships/hyperlink" Target="https://twitter.com/#!/hotmilkmedia/status/1097780495402876930" TargetMode="External" /><Relationship Id="rId436" Type="http://schemas.openxmlformats.org/officeDocument/2006/relationships/hyperlink" Target="https://twitter.com/#!/diasend/status/1097781378790449153" TargetMode="External" /><Relationship Id="rId437" Type="http://schemas.openxmlformats.org/officeDocument/2006/relationships/hyperlink" Target="https://twitter.com/#!/insulclock/status/1097565464887205888" TargetMode="External" /><Relationship Id="rId438" Type="http://schemas.openxmlformats.org/officeDocument/2006/relationships/hyperlink" Target="https://twitter.com/#!/insulclock/status/1097807112741314561" TargetMode="External" /><Relationship Id="rId439" Type="http://schemas.openxmlformats.org/officeDocument/2006/relationships/hyperlink" Target="https://twitter.com/#!/insulclock/status/1097810630831206400" TargetMode="External" /><Relationship Id="rId440" Type="http://schemas.openxmlformats.org/officeDocument/2006/relationships/hyperlink" Target="https://twitter.com/#!/5dess/status/1097813612649795586" TargetMode="External" /><Relationship Id="rId441" Type="http://schemas.openxmlformats.org/officeDocument/2006/relationships/hyperlink" Target="https://twitter.com/#!/5dess/status/1097813612649795586" TargetMode="External" /><Relationship Id="rId442" Type="http://schemas.openxmlformats.org/officeDocument/2006/relationships/hyperlink" Target="https://twitter.com/#!/kellyclose/status/1097071096791289856" TargetMode="External" /><Relationship Id="rId443" Type="http://schemas.openxmlformats.org/officeDocument/2006/relationships/hyperlink" Target="https://twitter.com/#!/dcarbohydrated/status/1093491722909290496" TargetMode="External" /><Relationship Id="rId444" Type="http://schemas.openxmlformats.org/officeDocument/2006/relationships/hyperlink" Target="https://twitter.com/#!/othmar_moser/status/1097396696089284608" TargetMode="External" /><Relationship Id="rId445" Type="http://schemas.openxmlformats.org/officeDocument/2006/relationships/hyperlink" Target="https://twitter.com/#!/5dess/status/1097813612649795586" TargetMode="External" /><Relationship Id="rId446" Type="http://schemas.openxmlformats.org/officeDocument/2006/relationships/hyperlink" Target="https://twitter.com/#!/dcarbohydrated/status/1097819706713616384" TargetMode="External" /><Relationship Id="rId447" Type="http://schemas.openxmlformats.org/officeDocument/2006/relationships/hyperlink" Target="https://twitter.com/#!/kellyclose/status/1097071096791289856" TargetMode="External" /><Relationship Id="rId448" Type="http://schemas.openxmlformats.org/officeDocument/2006/relationships/hyperlink" Target="https://twitter.com/#!/dcarbohydrated/status/1093491722909290496" TargetMode="External" /><Relationship Id="rId449" Type="http://schemas.openxmlformats.org/officeDocument/2006/relationships/hyperlink" Target="https://twitter.com/#!/spkingdiabetes/status/1097847376503549957" TargetMode="External" /><Relationship Id="rId450" Type="http://schemas.openxmlformats.org/officeDocument/2006/relationships/hyperlink" Target="https://twitter.com/#!/saludhealthinfo/status/1097848312042942465" TargetMode="External" /><Relationship Id="rId451" Type="http://schemas.openxmlformats.org/officeDocument/2006/relationships/hyperlink" Target="https://twitter.com/#!/admetsys/status/1097849438599561216" TargetMode="External" /><Relationship Id="rId452" Type="http://schemas.openxmlformats.org/officeDocument/2006/relationships/hyperlink" Target="https://twitter.com/#!/diab_matters/status/1097839744392810496" TargetMode="External" /><Relationship Id="rId453" Type="http://schemas.openxmlformats.org/officeDocument/2006/relationships/hyperlink" Target="https://twitter.com/#!/prof_k_barnard/status/1097784585000226816" TargetMode="External" /><Relationship Id="rId454" Type="http://schemas.openxmlformats.org/officeDocument/2006/relationships/hyperlink" Target="https://twitter.com/#!/prof_k_barnard/status/1097856849905414145" TargetMode="External" /><Relationship Id="rId455" Type="http://schemas.openxmlformats.org/officeDocument/2006/relationships/hyperlink" Target="https://twitter.com/#!/accuchek_us/status/1097868449886412800" TargetMode="External" /><Relationship Id="rId456" Type="http://schemas.openxmlformats.org/officeDocument/2006/relationships/hyperlink" Target="https://twitter.com/#!/gavbew/status/1097889078157238273" TargetMode="External" /><Relationship Id="rId457" Type="http://schemas.openxmlformats.org/officeDocument/2006/relationships/hyperlink" Target="https://twitter.com/#!/gavbew/status/1097889078157238273" TargetMode="External" /><Relationship Id="rId458" Type="http://schemas.openxmlformats.org/officeDocument/2006/relationships/hyperlink" Target="https://twitter.com/#!/anitatatatoton4/status/1097889471243173888" TargetMode="External" /><Relationship Id="rId459" Type="http://schemas.openxmlformats.org/officeDocument/2006/relationships/hyperlink" Target="https://twitter.com/#!/diabnext/status/1097889216367939584" TargetMode="External" /><Relationship Id="rId460" Type="http://schemas.openxmlformats.org/officeDocument/2006/relationships/hyperlink" Target="https://twitter.com/#!/diabnext/status/1097889806858760192" TargetMode="External" /><Relationship Id="rId461" Type="http://schemas.openxmlformats.org/officeDocument/2006/relationships/hyperlink" Target="https://twitter.com/#!/diabnext/status/1097889901046104065" TargetMode="External" /><Relationship Id="rId462" Type="http://schemas.openxmlformats.org/officeDocument/2006/relationships/hyperlink" Target="https://twitter.com/#!/drhja/status/1094680693530083329" TargetMode="External" /><Relationship Id="rId463" Type="http://schemas.openxmlformats.org/officeDocument/2006/relationships/hyperlink" Target="https://twitter.com/#!/dreameddiabetes/status/1094711584839077888" TargetMode="External" /><Relationship Id="rId464" Type="http://schemas.openxmlformats.org/officeDocument/2006/relationships/hyperlink" Target="https://twitter.com/#!/dreameddiabetes/status/1094708838127861760" TargetMode="External" /><Relationship Id="rId465" Type="http://schemas.openxmlformats.org/officeDocument/2006/relationships/hyperlink" Target="https://twitter.com/#!/dreameddiabetes/status/1094708838165565440" TargetMode="External" /><Relationship Id="rId466" Type="http://schemas.openxmlformats.org/officeDocument/2006/relationships/hyperlink" Target="https://twitter.com/#!/dreameddiabetes/status/1094708837943336962" TargetMode="External" /><Relationship Id="rId467" Type="http://schemas.openxmlformats.org/officeDocument/2006/relationships/hyperlink" Target="https://twitter.com/#!/dreameddiabetes/status/1094710096167424001" TargetMode="External" /><Relationship Id="rId468" Type="http://schemas.openxmlformats.org/officeDocument/2006/relationships/hyperlink" Target="https://twitter.com/#!/dreameddiabetes/status/1094635860421763072" TargetMode="External" /><Relationship Id="rId469" Type="http://schemas.openxmlformats.org/officeDocument/2006/relationships/hyperlink" Target="https://twitter.com/#!/dreameddiabetes/status/1096114430318968832" TargetMode="External" /><Relationship Id="rId470" Type="http://schemas.openxmlformats.org/officeDocument/2006/relationships/hyperlink" Target="https://twitter.com/#!/dreameddiabetes/status/1096437759525486592" TargetMode="External" /><Relationship Id="rId471" Type="http://schemas.openxmlformats.org/officeDocument/2006/relationships/hyperlink" Target="https://twitter.com/#!/dreameddiabetes/status/1097205043844079618" TargetMode="External" /><Relationship Id="rId472" Type="http://schemas.openxmlformats.org/officeDocument/2006/relationships/hyperlink" Target="https://twitter.com/#!/dreameddiabetes/status/1097497571919048704" TargetMode="External" /><Relationship Id="rId473" Type="http://schemas.openxmlformats.org/officeDocument/2006/relationships/hyperlink" Target="https://twitter.com/#!/dreameddiabetes/status/1097563976022528001" TargetMode="External" /><Relationship Id="rId474" Type="http://schemas.openxmlformats.org/officeDocument/2006/relationships/hyperlink" Target="https://twitter.com/#!/recoverygal21/status/1097899429045198848" TargetMode="External" /><Relationship Id="rId475" Type="http://schemas.openxmlformats.org/officeDocument/2006/relationships/hyperlink" Target="https://twitter.com/#!/maximilianhuebl/status/1097899725678919680" TargetMode="External" /><Relationship Id="rId476" Type="http://schemas.openxmlformats.org/officeDocument/2006/relationships/hyperlink" Target="https://twitter.com/#!/chitraendocrine/status/1097902302306947073" TargetMode="External" /><Relationship Id="rId477" Type="http://schemas.openxmlformats.org/officeDocument/2006/relationships/hyperlink" Target="https://twitter.com/#!/janespeight/status/1097322630019899393" TargetMode="External" /><Relationship Id="rId478" Type="http://schemas.openxmlformats.org/officeDocument/2006/relationships/hyperlink" Target="https://twitter.com/#!/attdconf/status/1097778048005488640" TargetMode="External" /><Relationship Id="rId479" Type="http://schemas.openxmlformats.org/officeDocument/2006/relationships/hyperlink" Target="https://twitter.com/#!/liebertpub/status/1097496051903283201" TargetMode="External" /><Relationship Id="rId480" Type="http://schemas.openxmlformats.org/officeDocument/2006/relationships/hyperlink" Target="https://twitter.com/#!/liebertpub/status/1097783041064398851" TargetMode="External" /><Relationship Id="rId481" Type="http://schemas.openxmlformats.org/officeDocument/2006/relationships/hyperlink" Target="https://twitter.com/#!/liebertpub/status/1097828308081917953" TargetMode="External" /><Relationship Id="rId482" Type="http://schemas.openxmlformats.org/officeDocument/2006/relationships/hyperlink" Target="https://twitter.com/#!/attdconf/status/1097783664295989248" TargetMode="External" /><Relationship Id="rId483" Type="http://schemas.openxmlformats.org/officeDocument/2006/relationships/hyperlink" Target="https://twitter.com/#!/springerime/status/1097911777042546689" TargetMode="External" /><Relationship Id="rId484" Type="http://schemas.openxmlformats.org/officeDocument/2006/relationships/hyperlink" Target="https://twitter.com/#!/marcelogonzalez/status/1096756470157328384" TargetMode="External" /><Relationship Id="rId485" Type="http://schemas.openxmlformats.org/officeDocument/2006/relationships/hyperlink" Target="https://twitter.com/#!/marcelogonzalez/status/1096762727878529025" TargetMode="External" /><Relationship Id="rId486" Type="http://schemas.openxmlformats.org/officeDocument/2006/relationships/hyperlink" Target="https://twitter.com/#!/marcelogonzalez/status/1097190887275286528" TargetMode="External" /><Relationship Id="rId487" Type="http://schemas.openxmlformats.org/officeDocument/2006/relationships/hyperlink" Target="https://twitter.com/#!/marcelogonzalez/status/1097918686239825921" TargetMode="External" /><Relationship Id="rId488" Type="http://schemas.openxmlformats.org/officeDocument/2006/relationships/hyperlink" Target="https://twitter.com/#!/jhallrecruiter/status/1097920837091553281" TargetMode="External" /><Relationship Id="rId489" Type="http://schemas.openxmlformats.org/officeDocument/2006/relationships/hyperlink" Target="https://twitter.com/#!/jhallrecruiter/status/1097920837091553281" TargetMode="External" /><Relationship Id="rId490" Type="http://schemas.openxmlformats.org/officeDocument/2006/relationships/hyperlink" Target="https://twitter.com/#!/t1bionic/status/1097353590149009408" TargetMode="External" /><Relationship Id="rId491" Type="http://schemas.openxmlformats.org/officeDocument/2006/relationships/hyperlink" Target="https://twitter.com/#!/renzas/status/1097434704058277889" TargetMode="External" /><Relationship Id="rId492" Type="http://schemas.openxmlformats.org/officeDocument/2006/relationships/hyperlink" Target="https://twitter.com/#!/kellyclose/status/1097224419179749378" TargetMode="External" /><Relationship Id="rId493" Type="http://schemas.openxmlformats.org/officeDocument/2006/relationships/hyperlink" Target="https://twitter.com/#!/grumpy_pumper/status/1097470901052940290" TargetMode="External" /><Relationship Id="rId494" Type="http://schemas.openxmlformats.org/officeDocument/2006/relationships/hyperlink" Target="https://twitter.com/#!/renzas/status/1097434784408711172" TargetMode="External" /><Relationship Id="rId495" Type="http://schemas.openxmlformats.org/officeDocument/2006/relationships/hyperlink" Target="https://twitter.com/#!/kellyclose/status/1097224419179749378" TargetMode="External" /><Relationship Id="rId496" Type="http://schemas.openxmlformats.org/officeDocument/2006/relationships/hyperlink" Target="https://twitter.com/#!/grumpy_pumper/status/1097470901052940290" TargetMode="External" /><Relationship Id="rId497" Type="http://schemas.openxmlformats.org/officeDocument/2006/relationships/hyperlink" Target="https://twitter.com/#!/renzas/status/1097434784408711172" TargetMode="External" /><Relationship Id="rId498" Type="http://schemas.openxmlformats.org/officeDocument/2006/relationships/hyperlink" Target="https://twitter.com/#!/parthaskar/status/1097047489570590720" TargetMode="External" /><Relationship Id="rId499" Type="http://schemas.openxmlformats.org/officeDocument/2006/relationships/hyperlink" Target="https://twitter.com/#!/kellyclose/status/1097224419179749378" TargetMode="External" /><Relationship Id="rId500" Type="http://schemas.openxmlformats.org/officeDocument/2006/relationships/hyperlink" Target="https://twitter.com/#!/grumpy_pumper/status/1097470901052940290" TargetMode="External" /><Relationship Id="rId501" Type="http://schemas.openxmlformats.org/officeDocument/2006/relationships/hyperlink" Target="https://twitter.com/#!/renzas/status/1097434784408711172" TargetMode="External" /><Relationship Id="rId502" Type="http://schemas.openxmlformats.org/officeDocument/2006/relationships/hyperlink" Target="https://twitter.com/#!/kellyclose/status/1097071096791289856" TargetMode="External" /><Relationship Id="rId503" Type="http://schemas.openxmlformats.org/officeDocument/2006/relationships/hyperlink" Target="https://twitter.com/#!/grumpy_pumper/status/1097470901052940290" TargetMode="External" /><Relationship Id="rId504" Type="http://schemas.openxmlformats.org/officeDocument/2006/relationships/hyperlink" Target="https://twitter.com/#!/renzas/status/1097434784408711172" TargetMode="External" /><Relationship Id="rId505" Type="http://schemas.openxmlformats.org/officeDocument/2006/relationships/hyperlink" Target="https://twitter.com/#!/tbattelino/status/1097928184102821895" TargetMode="External" /><Relationship Id="rId506" Type="http://schemas.openxmlformats.org/officeDocument/2006/relationships/hyperlink" Target="https://twitter.com/#!/bsugrtrampoline/status/1097928294538899456" TargetMode="External" /><Relationship Id="rId507" Type="http://schemas.openxmlformats.org/officeDocument/2006/relationships/hyperlink" Target="https://twitter.com/#!/jdrfresearch/status/1097879720413270016" TargetMode="External" /><Relationship Id="rId508" Type="http://schemas.openxmlformats.org/officeDocument/2006/relationships/hyperlink" Target="https://twitter.com/#!/aaronjkowalski/status/1097894337671823367" TargetMode="External" /><Relationship Id="rId509" Type="http://schemas.openxmlformats.org/officeDocument/2006/relationships/hyperlink" Target="https://twitter.com/#!/aaronjkowalski/status/1097894337671823367" TargetMode="External" /><Relationship Id="rId510" Type="http://schemas.openxmlformats.org/officeDocument/2006/relationships/hyperlink" Target="https://twitter.com/#!/grumpy_pumper/status/1097768124093476864" TargetMode="External" /><Relationship Id="rId511" Type="http://schemas.openxmlformats.org/officeDocument/2006/relationships/hyperlink" Target="https://twitter.com/#!/attdconf/status/1095005827096821761" TargetMode="External" /><Relationship Id="rId512" Type="http://schemas.openxmlformats.org/officeDocument/2006/relationships/hyperlink" Target="https://twitter.com/#!/attdconf/status/1095589718643929088" TargetMode="External" /><Relationship Id="rId513" Type="http://schemas.openxmlformats.org/officeDocument/2006/relationships/hyperlink" Target="https://twitter.com/#!/attdconf/status/1095982255313424384" TargetMode="External" /><Relationship Id="rId514" Type="http://schemas.openxmlformats.org/officeDocument/2006/relationships/hyperlink" Target="https://twitter.com/#!/attdconf/status/1096344162134343681" TargetMode="External" /><Relationship Id="rId515" Type="http://schemas.openxmlformats.org/officeDocument/2006/relationships/hyperlink" Target="https://twitter.com/#!/attdconf/status/1096455400201830400" TargetMode="External" /><Relationship Id="rId516" Type="http://schemas.openxmlformats.org/officeDocument/2006/relationships/hyperlink" Target="https://twitter.com/#!/attdconf/status/1096742258395791360" TargetMode="External" /><Relationship Id="rId517" Type="http://schemas.openxmlformats.org/officeDocument/2006/relationships/hyperlink" Target="https://twitter.com/#!/attdconf/status/1097180148695252992" TargetMode="External" /><Relationship Id="rId518" Type="http://schemas.openxmlformats.org/officeDocument/2006/relationships/hyperlink" Target="https://twitter.com/#!/attdconf/status/1097485203906404354" TargetMode="External" /><Relationship Id="rId519" Type="http://schemas.openxmlformats.org/officeDocument/2006/relationships/hyperlink" Target="https://twitter.com/#!/attdconf/status/1097542567816765442" TargetMode="External" /><Relationship Id="rId520" Type="http://schemas.openxmlformats.org/officeDocument/2006/relationships/hyperlink" Target="https://twitter.com/#!/attdconf/status/1097777518394990592" TargetMode="External" /><Relationship Id="rId521" Type="http://schemas.openxmlformats.org/officeDocument/2006/relationships/hyperlink" Target="https://twitter.com/#!/attdconf/status/1097777767247171584" TargetMode="External" /><Relationship Id="rId522" Type="http://schemas.openxmlformats.org/officeDocument/2006/relationships/hyperlink" Target="https://twitter.com/#!/attdconf/status/1097777767247171584" TargetMode="External" /><Relationship Id="rId523" Type="http://schemas.openxmlformats.org/officeDocument/2006/relationships/hyperlink" Target="https://twitter.com/#!/attdconf/status/1097777767247171584" TargetMode="External" /><Relationship Id="rId524" Type="http://schemas.openxmlformats.org/officeDocument/2006/relationships/hyperlink" Target="https://twitter.com/#!/attdconf/status/1097831255217975297" TargetMode="External" /><Relationship Id="rId525" Type="http://schemas.openxmlformats.org/officeDocument/2006/relationships/hyperlink" Target="https://twitter.com/#!/attdconf/status/1097847050237022208" TargetMode="External" /><Relationship Id="rId526" Type="http://schemas.openxmlformats.org/officeDocument/2006/relationships/hyperlink" Target="https://twitter.com/#!/attdconf/status/1097904956399669250" TargetMode="External" /><Relationship Id="rId527" Type="http://schemas.openxmlformats.org/officeDocument/2006/relationships/hyperlink" Target="https://twitter.com/#!/aaronjkowalski/status/1097928552933216258" TargetMode="External" /><Relationship Id="rId528" Type="http://schemas.openxmlformats.org/officeDocument/2006/relationships/hyperlink" Target="https://twitter.com/#!/grattonilab/status/1097944590114570240" TargetMode="External" /><Relationship Id="rId529" Type="http://schemas.openxmlformats.org/officeDocument/2006/relationships/hyperlink" Target="https://twitter.com/#!/aminfiberlin/status/1097580569888727041" TargetMode="External" /><Relationship Id="rId530" Type="http://schemas.openxmlformats.org/officeDocument/2006/relationships/hyperlink" Target="https://twitter.com/#!/renzas/status/1097893811945037824" TargetMode="External" /><Relationship Id="rId531" Type="http://schemas.openxmlformats.org/officeDocument/2006/relationships/hyperlink" Target="https://twitter.com/#!/dr_kevinlee/status/1097946431770390528" TargetMode="External" /><Relationship Id="rId532" Type="http://schemas.openxmlformats.org/officeDocument/2006/relationships/hyperlink" Target="https://twitter.com/#!/renzas/status/1097893811945037824" TargetMode="External" /><Relationship Id="rId533" Type="http://schemas.openxmlformats.org/officeDocument/2006/relationships/hyperlink" Target="https://twitter.com/#!/dr_kevinlee/status/1097946431770390528" TargetMode="External" /><Relationship Id="rId534" Type="http://schemas.openxmlformats.org/officeDocument/2006/relationships/hyperlink" Target="https://twitter.com/#!/renzas/status/1097016108089933831" TargetMode="External" /><Relationship Id="rId535" Type="http://schemas.openxmlformats.org/officeDocument/2006/relationships/hyperlink" Target="https://twitter.com/#!/renzas/status/1097825006434828288" TargetMode="External" /><Relationship Id="rId536" Type="http://schemas.openxmlformats.org/officeDocument/2006/relationships/hyperlink" Target="https://twitter.com/#!/renzas/status/1097886415449337856" TargetMode="External" /><Relationship Id="rId537" Type="http://schemas.openxmlformats.org/officeDocument/2006/relationships/hyperlink" Target="https://twitter.com/#!/renzas/status/1097925162844938241" TargetMode="External" /><Relationship Id="rId538" Type="http://schemas.openxmlformats.org/officeDocument/2006/relationships/hyperlink" Target="https://twitter.com/#!/aaronjkowalski/status/1097601801627398145" TargetMode="External" /><Relationship Id="rId539" Type="http://schemas.openxmlformats.org/officeDocument/2006/relationships/hyperlink" Target="https://twitter.com/#!/aaronjkowalski/status/1097868013582340096" TargetMode="External" /><Relationship Id="rId540" Type="http://schemas.openxmlformats.org/officeDocument/2006/relationships/hyperlink" Target="https://twitter.com/#!/dr_kevinlee/status/1097017239482490885" TargetMode="External" /><Relationship Id="rId541" Type="http://schemas.openxmlformats.org/officeDocument/2006/relationships/hyperlink" Target="https://twitter.com/#!/dr_kevinlee/status/1097946431770390528" TargetMode="External" /><Relationship Id="rId542" Type="http://schemas.openxmlformats.org/officeDocument/2006/relationships/hyperlink" Target="https://twitter.com/#!/dr_kevinlee/status/1097948117217947648" TargetMode="External" /><Relationship Id="rId543" Type="http://schemas.openxmlformats.org/officeDocument/2006/relationships/hyperlink" Target="https://twitter.com/#!/dr_kevinlee/status/1097600500541796353" TargetMode="External" /><Relationship Id="rId544" Type="http://schemas.openxmlformats.org/officeDocument/2006/relationships/hyperlink" Target="https://twitter.com/#!/nerdabetic/status/1097969250847858689" TargetMode="External" /><Relationship Id="rId545" Type="http://schemas.openxmlformats.org/officeDocument/2006/relationships/hyperlink" Target="https://twitter.com/#!/nerdabetic/status/1097969250847858689" TargetMode="External" /><Relationship Id="rId546" Type="http://schemas.openxmlformats.org/officeDocument/2006/relationships/hyperlink" Target="https://twitter.com/#!/aaronjkowalski/status/1097539996049911808" TargetMode="External" /><Relationship Id="rId547" Type="http://schemas.openxmlformats.org/officeDocument/2006/relationships/hyperlink" Target="https://twitter.com/#!/aaronjkowalski/status/1097601801627398145" TargetMode="External" /><Relationship Id="rId548" Type="http://schemas.openxmlformats.org/officeDocument/2006/relationships/hyperlink" Target="https://twitter.com/#!/nerdabetic/status/1097969250847858689" TargetMode="External" /><Relationship Id="rId549" Type="http://schemas.openxmlformats.org/officeDocument/2006/relationships/hyperlink" Target="https://twitter.com/#!/nerdabetic/status/1097969250847858689" TargetMode="External" /><Relationship Id="rId550" Type="http://schemas.openxmlformats.org/officeDocument/2006/relationships/hyperlink" Target="https://twitter.com/#!/nerdabetic/status/1097969250847858689" TargetMode="External" /><Relationship Id="rId551" Type="http://schemas.openxmlformats.org/officeDocument/2006/relationships/hyperlink" Target="https://twitter.com/#!/heykaleido/status/1097807962872184832" TargetMode="External" /><Relationship Id="rId552" Type="http://schemas.openxmlformats.org/officeDocument/2006/relationships/hyperlink" Target="https://twitter.com/#!/heykaleido/status/1097957096124043264" TargetMode="External" /><Relationship Id="rId553" Type="http://schemas.openxmlformats.org/officeDocument/2006/relationships/hyperlink" Target="https://twitter.com/#!/nerdabetic/status/1097969250847858689" TargetMode="External" /><Relationship Id="rId554" Type="http://schemas.openxmlformats.org/officeDocument/2006/relationships/hyperlink" Target="https://twitter.com/#!/nerdabetic/status/1097969250847858689" TargetMode="External" /><Relationship Id="rId555" Type="http://schemas.openxmlformats.org/officeDocument/2006/relationships/hyperlink" Target="https://api.twitter.com/1.1/geo/id/7116b0fe9c89e2bf.json" TargetMode="External" /><Relationship Id="rId556" Type="http://schemas.openxmlformats.org/officeDocument/2006/relationships/hyperlink" Target="https://api.twitter.com/1.1/geo/id/088bd1671a2e601a.json" TargetMode="External" /><Relationship Id="rId557" Type="http://schemas.openxmlformats.org/officeDocument/2006/relationships/hyperlink" Target="https://api.twitter.com/1.1/geo/id/01864a8a64df9dc4.json" TargetMode="External" /><Relationship Id="rId558" Type="http://schemas.openxmlformats.org/officeDocument/2006/relationships/hyperlink" Target="https://api.twitter.com/1.1/geo/id/019f2f4e187ace41.json" TargetMode="External" /><Relationship Id="rId559" Type="http://schemas.openxmlformats.org/officeDocument/2006/relationships/hyperlink" Target="https://api.twitter.com/1.1/geo/id/936b83f20956cd4c.json" TargetMode="External" /><Relationship Id="rId560" Type="http://schemas.openxmlformats.org/officeDocument/2006/relationships/hyperlink" Target="https://api.twitter.com/1.1/geo/id/936b83f20956cd4c.json" TargetMode="External" /><Relationship Id="rId561" Type="http://schemas.openxmlformats.org/officeDocument/2006/relationships/hyperlink" Target="https://api.twitter.com/1.1/geo/id/936b83f20956cd4c.json" TargetMode="External" /><Relationship Id="rId562" Type="http://schemas.openxmlformats.org/officeDocument/2006/relationships/hyperlink" Target="https://api.twitter.com/1.1/geo/id/3078869807f9dd36.json" TargetMode="External" /><Relationship Id="rId563" Type="http://schemas.openxmlformats.org/officeDocument/2006/relationships/hyperlink" Target="https://api.twitter.com/1.1/geo/id/0952ae31ae562000.json" TargetMode="External" /><Relationship Id="rId564" Type="http://schemas.openxmlformats.org/officeDocument/2006/relationships/comments" Target="../comments1.xml" /><Relationship Id="rId565" Type="http://schemas.openxmlformats.org/officeDocument/2006/relationships/vmlDrawing" Target="../drawings/vmlDrawing1.vml" /><Relationship Id="rId566" Type="http://schemas.openxmlformats.org/officeDocument/2006/relationships/table" Target="../tables/table1.xml" /><Relationship Id="rId5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2RBs16rxkk" TargetMode="External" /><Relationship Id="rId2" Type="http://schemas.openxmlformats.org/officeDocument/2006/relationships/hyperlink" Target="https://t.co/tF1qc8hDu0" TargetMode="External" /><Relationship Id="rId3" Type="http://schemas.openxmlformats.org/officeDocument/2006/relationships/hyperlink" Target="https://t.co/JZj5W9eqBz" TargetMode="External" /><Relationship Id="rId4" Type="http://schemas.openxmlformats.org/officeDocument/2006/relationships/hyperlink" Target="https://t.co/XxH4uCxkM8" TargetMode="External" /><Relationship Id="rId5" Type="http://schemas.openxmlformats.org/officeDocument/2006/relationships/hyperlink" Target="https://t.co/pFTvWUzZ4X" TargetMode="External" /><Relationship Id="rId6" Type="http://schemas.openxmlformats.org/officeDocument/2006/relationships/hyperlink" Target="https://t.co/Sl8YyOUxlU" TargetMode="External" /><Relationship Id="rId7" Type="http://schemas.openxmlformats.org/officeDocument/2006/relationships/hyperlink" Target="http://t.co/0qn64yNniz" TargetMode="External" /><Relationship Id="rId8" Type="http://schemas.openxmlformats.org/officeDocument/2006/relationships/hyperlink" Target="http://t.co/541vatyDPD" TargetMode="External" /><Relationship Id="rId9" Type="http://schemas.openxmlformats.org/officeDocument/2006/relationships/hyperlink" Target="http://t.co/2BgsMTY6Bz" TargetMode="External" /><Relationship Id="rId10" Type="http://schemas.openxmlformats.org/officeDocument/2006/relationships/hyperlink" Target="https://t.co/snmTpY5aI6" TargetMode="External" /><Relationship Id="rId11" Type="http://schemas.openxmlformats.org/officeDocument/2006/relationships/hyperlink" Target="https://t.co/QkxTC9yPw3" TargetMode="External" /><Relationship Id="rId12" Type="http://schemas.openxmlformats.org/officeDocument/2006/relationships/hyperlink" Target="https://t.co/q9lgMtLmhv" TargetMode="External" /><Relationship Id="rId13" Type="http://schemas.openxmlformats.org/officeDocument/2006/relationships/hyperlink" Target="https://t.co/Vv1faDf2BY" TargetMode="External" /><Relationship Id="rId14" Type="http://schemas.openxmlformats.org/officeDocument/2006/relationships/hyperlink" Target="https://t.co/kzSFzFkH1f" TargetMode="External" /><Relationship Id="rId15" Type="http://schemas.openxmlformats.org/officeDocument/2006/relationships/hyperlink" Target="https://t.co/Dwj4GCHFA0" TargetMode="External" /><Relationship Id="rId16" Type="http://schemas.openxmlformats.org/officeDocument/2006/relationships/hyperlink" Target="https://t.co/ovTnvHYFLD" TargetMode="External" /><Relationship Id="rId17" Type="http://schemas.openxmlformats.org/officeDocument/2006/relationships/hyperlink" Target="https://t.co/Ow2f4lQf9c" TargetMode="External" /><Relationship Id="rId18" Type="http://schemas.openxmlformats.org/officeDocument/2006/relationships/hyperlink" Target="https://t.co/wZRqtgkx9z" TargetMode="External" /><Relationship Id="rId19" Type="http://schemas.openxmlformats.org/officeDocument/2006/relationships/hyperlink" Target="https://t.co/4Gtq8jE0On" TargetMode="External" /><Relationship Id="rId20" Type="http://schemas.openxmlformats.org/officeDocument/2006/relationships/hyperlink" Target="https://t.co/IyWcCz5IjC" TargetMode="External" /><Relationship Id="rId21" Type="http://schemas.openxmlformats.org/officeDocument/2006/relationships/hyperlink" Target="https://t.co/l6mxEf5vOT" TargetMode="External" /><Relationship Id="rId22" Type="http://schemas.openxmlformats.org/officeDocument/2006/relationships/hyperlink" Target="http://t.co/CB4oQlOIfW" TargetMode="External" /><Relationship Id="rId23" Type="http://schemas.openxmlformats.org/officeDocument/2006/relationships/hyperlink" Target="https://t.co/RrvbO5KtgU" TargetMode="External" /><Relationship Id="rId24" Type="http://schemas.openxmlformats.org/officeDocument/2006/relationships/hyperlink" Target="https://t.co/YPLEAphed0" TargetMode="External" /><Relationship Id="rId25" Type="http://schemas.openxmlformats.org/officeDocument/2006/relationships/hyperlink" Target="https://t.co/WPfKsRA6O5" TargetMode="External" /><Relationship Id="rId26" Type="http://schemas.openxmlformats.org/officeDocument/2006/relationships/hyperlink" Target="https://t.co/b9vChp6PNJ" TargetMode="External" /><Relationship Id="rId27" Type="http://schemas.openxmlformats.org/officeDocument/2006/relationships/hyperlink" Target="https://t.co/svCRg2Gsfj" TargetMode="External" /><Relationship Id="rId28" Type="http://schemas.openxmlformats.org/officeDocument/2006/relationships/hyperlink" Target="https://t.co/Z6kJaOC5Ho" TargetMode="External" /><Relationship Id="rId29" Type="http://schemas.openxmlformats.org/officeDocument/2006/relationships/hyperlink" Target="http://t.co/4OCWWBMwc2" TargetMode="External" /><Relationship Id="rId30" Type="http://schemas.openxmlformats.org/officeDocument/2006/relationships/hyperlink" Target="https://t.co/COPdHNn4dy" TargetMode="External" /><Relationship Id="rId31" Type="http://schemas.openxmlformats.org/officeDocument/2006/relationships/hyperlink" Target="http://t.co/maDn2ph7tc" TargetMode="External" /><Relationship Id="rId32" Type="http://schemas.openxmlformats.org/officeDocument/2006/relationships/hyperlink" Target="https://t.co/zbWJVwCf3b" TargetMode="External" /><Relationship Id="rId33" Type="http://schemas.openxmlformats.org/officeDocument/2006/relationships/hyperlink" Target="https://t.co/6YPHJGD13w" TargetMode="External" /><Relationship Id="rId34" Type="http://schemas.openxmlformats.org/officeDocument/2006/relationships/hyperlink" Target="https://t.co/6W7Flp1WQi" TargetMode="External" /><Relationship Id="rId35" Type="http://schemas.openxmlformats.org/officeDocument/2006/relationships/hyperlink" Target="https://t.co/Pte0SHLgry" TargetMode="External" /><Relationship Id="rId36" Type="http://schemas.openxmlformats.org/officeDocument/2006/relationships/hyperlink" Target="https://t.co/yJqMVal750" TargetMode="External" /><Relationship Id="rId37" Type="http://schemas.openxmlformats.org/officeDocument/2006/relationships/hyperlink" Target="https://t.co/bRid18ZXLp" TargetMode="External" /><Relationship Id="rId38" Type="http://schemas.openxmlformats.org/officeDocument/2006/relationships/hyperlink" Target="https://t.co/Vt0KFJlR9m" TargetMode="External" /><Relationship Id="rId39" Type="http://schemas.openxmlformats.org/officeDocument/2006/relationships/hyperlink" Target="https://t.co/G2Rf0BpWOS" TargetMode="External" /><Relationship Id="rId40" Type="http://schemas.openxmlformats.org/officeDocument/2006/relationships/hyperlink" Target="http://t.co/IT8Ao7SPpu" TargetMode="External" /><Relationship Id="rId41" Type="http://schemas.openxmlformats.org/officeDocument/2006/relationships/hyperlink" Target="http://t.co/CxYuTuEFZC" TargetMode="External" /><Relationship Id="rId42" Type="http://schemas.openxmlformats.org/officeDocument/2006/relationships/hyperlink" Target="https://t.co/RJs6FaKkMK" TargetMode="External" /><Relationship Id="rId43" Type="http://schemas.openxmlformats.org/officeDocument/2006/relationships/hyperlink" Target="https://t.co/6vbgx1r9Um" TargetMode="External" /><Relationship Id="rId44" Type="http://schemas.openxmlformats.org/officeDocument/2006/relationships/hyperlink" Target="https://t.co/cqaJYPZZJm" TargetMode="External" /><Relationship Id="rId45" Type="http://schemas.openxmlformats.org/officeDocument/2006/relationships/hyperlink" Target="http://t.co/RccCEP0Vv0" TargetMode="External" /><Relationship Id="rId46" Type="http://schemas.openxmlformats.org/officeDocument/2006/relationships/hyperlink" Target="https://t.co/1WSCb4bDgB" TargetMode="External" /><Relationship Id="rId47" Type="http://schemas.openxmlformats.org/officeDocument/2006/relationships/hyperlink" Target="https://t.co/CchNXuUEiJ" TargetMode="External" /><Relationship Id="rId48" Type="http://schemas.openxmlformats.org/officeDocument/2006/relationships/hyperlink" Target="https://t.co/qKVOjWCDJx" TargetMode="External" /><Relationship Id="rId49" Type="http://schemas.openxmlformats.org/officeDocument/2006/relationships/hyperlink" Target="https://t.co/Yf80mEJXu4" TargetMode="External" /><Relationship Id="rId50" Type="http://schemas.openxmlformats.org/officeDocument/2006/relationships/hyperlink" Target="http://t.co/frSSjeOwPx" TargetMode="External" /><Relationship Id="rId51" Type="http://schemas.openxmlformats.org/officeDocument/2006/relationships/hyperlink" Target="https://t.co/pj153C9ohU" TargetMode="External" /><Relationship Id="rId52" Type="http://schemas.openxmlformats.org/officeDocument/2006/relationships/hyperlink" Target="http://t.co/noXbLAofgw" TargetMode="External" /><Relationship Id="rId53" Type="http://schemas.openxmlformats.org/officeDocument/2006/relationships/hyperlink" Target="https://t.co/FvlgXVqSPK" TargetMode="External" /><Relationship Id="rId54" Type="http://schemas.openxmlformats.org/officeDocument/2006/relationships/hyperlink" Target="http://t.co/nPuaEGBjI8" TargetMode="External" /><Relationship Id="rId55" Type="http://schemas.openxmlformats.org/officeDocument/2006/relationships/hyperlink" Target="http://t.co/g0PGZY2ViJ" TargetMode="External" /><Relationship Id="rId56" Type="http://schemas.openxmlformats.org/officeDocument/2006/relationships/hyperlink" Target="https://t.co/Skmz4OMONn" TargetMode="External" /><Relationship Id="rId57" Type="http://schemas.openxmlformats.org/officeDocument/2006/relationships/hyperlink" Target="https://t.co/DacSXerkFR" TargetMode="External" /><Relationship Id="rId58" Type="http://schemas.openxmlformats.org/officeDocument/2006/relationships/hyperlink" Target="http://t.co/GbonXqGrbT" TargetMode="External" /><Relationship Id="rId59" Type="http://schemas.openxmlformats.org/officeDocument/2006/relationships/hyperlink" Target="http://t.co/SqrWyZTA3p" TargetMode="External" /><Relationship Id="rId60" Type="http://schemas.openxmlformats.org/officeDocument/2006/relationships/hyperlink" Target="https://t.co/cXaqcZMukV" TargetMode="External" /><Relationship Id="rId61" Type="http://schemas.openxmlformats.org/officeDocument/2006/relationships/hyperlink" Target="https://t.co/LvXy4cTeSu" TargetMode="External" /><Relationship Id="rId62" Type="http://schemas.openxmlformats.org/officeDocument/2006/relationships/hyperlink" Target="http://t.co/vKhEXrjdNH" TargetMode="External" /><Relationship Id="rId63" Type="http://schemas.openxmlformats.org/officeDocument/2006/relationships/hyperlink" Target="https://t.co/wrQRudx1e9" TargetMode="External" /><Relationship Id="rId64" Type="http://schemas.openxmlformats.org/officeDocument/2006/relationships/hyperlink" Target="https://t.co/cHcDn2m1Nc" TargetMode="External" /><Relationship Id="rId65" Type="http://schemas.openxmlformats.org/officeDocument/2006/relationships/hyperlink" Target="https://t.co/ZWd0eF6gaL" TargetMode="External" /><Relationship Id="rId66" Type="http://schemas.openxmlformats.org/officeDocument/2006/relationships/hyperlink" Target="https://t.co/yRbPliZBEj" TargetMode="External" /><Relationship Id="rId67" Type="http://schemas.openxmlformats.org/officeDocument/2006/relationships/hyperlink" Target="https://t.co/l4NPEcKASr" TargetMode="External" /><Relationship Id="rId68" Type="http://schemas.openxmlformats.org/officeDocument/2006/relationships/hyperlink" Target="https://t.co/Zd1XMtGo0c" TargetMode="External" /><Relationship Id="rId69" Type="http://schemas.openxmlformats.org/officeDocument/2006/relationships/hyperlink" Target="https://t.co/xqAvYmOGCe" TargetMode="External" /><Relationship Id="rId70" Type="http://schemas.openxmlformats.org/officeDocument/2006/relationships/hyperlink" Target="https://t.co/cT0HnpV5hl" TargetMode="External" /><Relationship Id="rId71" Type="http://schemas.openxmlformats.org/officeDocument/2006/relationships/hyperlink" Target="https://t.co/Mt6Hhn4xp0" TargetMode="External" /><Relationship Id="rId72" Type="http://schemas.openxmlformats.org/officeDocument/2006/relationships/hyperlink" Target="https://t.co/dSjGXvF8Bg" TargetMode="External" /><Relationship Id="rId73" Type="http://schemas.openxmlformats.org/officeDocument/2006/relationships/hyperlink" Target="https://t.co/gBcWJ6dyjM" TargetMode="External" /><Relationship Id="rId74" Type="http://schemas.openxmlformats.org/officeDocument/2006/relationships/hyperlink" Target="https://t.co/N0HwavkGAj" TargetMode="External" /><Relationship Id="rId75" Type="http://schemas.openxmlformats.org/officeDocument/2006/relationships/hyperlink" Target="https://t.co/eafVXGdRp2" TargetMode="External" /><Relationship Id="rId76" Type="http://schemas.openxmlformats.org/officeDocument/2006/relationships/hyperlink" Target="https://t.co/oywVwLPkaf" TargetMode="External" /><Relationship Id="rId77" Type="http://schemas.openxmlformats.org/officeDocument/2006/relationships/hyperlink" Target="https://t.co/KCs37VmeNZ" TargetMode="External" /><Relationship Id="rId78" Type="http://schemas.openxmlformats.org/officeDocument/2006/relationships/hyperlink" Target="https://t.co/7t1CYl4Eqa" TargetMode="External" /><Relationship Id="rId79" Type="http://schemas.openxmlformats.org/officeDocument/2006/relationships/hyperlink" Target="https://t.co/TTPDSqxnlQ" TargetMode="External" /><Relationship Id="rId80" Type="http://schemas.openxmlformats.org/officeDocument/2006/relationships/hyperlink" Target="https://t.co/AIXSP6ay24" TargetMode="External" /><Relationship Id="rId81" Type="http://schemas.openxmlformats.org/officeDocument/2006/relationships/hyperlink" Target="https://pbs.twimg.com/profile_banners/1067952218/1357553982" TargetMode="External" /><Relationship Id="rId82" Type="http://schemas.openxmlformats.org/officeDocument/2006/relationships/hyperlink" Target="https://pbs.twimg.com/profile_banners/916269510298042368/1540214788" TargetMode="External" /><Relationship Id="rId83" Type="http://schemas.openxmlformats.org/officeDocument/2006/relationships/hyperlink" Target="https://pbs.twimg.com/profile_banners/3044795505/1519111093" TargetMode="External" /><Relationship Id="rId84" Type="http://schemas.openxmlformats.org/officeDocument/2006/relationships/hyperlink" Target="https://pbs.twimg.com/profile_banners/29068977/1488895413" TargetMode="External" /><Relationship Id="rId85" Type="http://schemas.openxmlformats.org/officeDocument/2006/relationships/hyperlink" Target="https://pbs.twimg.com/profile_banners/981790470786502656/1540305172" TargetMode="External" /><Relationship Id="rId86" Type="http://schemas.openxmlformats.org/officeDocument/2006/relationships/hyperlink" Target="https://pbs.twimg.com/profile_banners/20064354/1478161180" TargetMode="External" /><Relationship Id="rId87" Type="http://schemas.openxmlformats.org/officeDocument/2006/relationships/hyperlink" Target="https://pbs.twimg.com/profile_banners/841990810707079170/1489582111" TargetMode="External" /><Relationship Id="rId88" Type="http://schemas.openxmlformats.org/officeDocument/2006/relationships/hyperlink" Target="https://pbs.twimg.com/profile_banners/752962260797194240/1499344605" TargetMode="External" /><Relationship Id="rId89" Type="http://schemas.openxmlformats.org/officeDocument/2006/relationships/hyperlink" Target="https://pbs.twimg.com/profile_banners/421174601/1497266535" TargetMode="External" /><Relationship Id="rId90" Type="http://schemas.openxmlformats.org/officeDocument/2006/relationships/hyperlink" Target="https://pbs.twimg.com/profile_banners/379871723/1540456725" TargetMode="External" /><Relationship Id="rId91" Type="http://schemas.openxmlformats.org/officeDocument/2006/relationships/hyperlink" Target="https://pbs.twimg.com/profile_banners/319360364/1538771349" TargetMode="External" /><Relationship Id="rId92" Type="http://schemas.openxmlformats.org/officeDocument/2006/relationships/hyperlink" Target="https://pbs.twimg.com/profile_banners/272022725/1531384963" TargetMode="External" /><Relationship Id="rId93" Type="http://schemas.openxmlformats.org/officeDocument/2006/relationships/hyperlink" Target="https://pbs.twimg.com/profile_banners/4843380923/1529324113" TargetMode="External" /><Relationship Id="rId94" Type="http://schemas.openxmlformats.org/officeDocument/2006/relationships/hyperlink" Target="https://pbs.twimg.com/profile_banners/761650635896922113/1540561012" TargetMode="External" /><Relationship Id="rId95" Type="http://schemas.openxmlformats.org/officeDocument/2006/relationships/hyperlink" Target="https://pbs.twimg.com/profile_banners/258040324/1546334098" TargetMode="External" /><Relationship Id="rId96" Type="http://schemas.openxmlformats.org/officeDocument/2006/relationships/hyperlink" Target="https://pbs.twimg.com/profile_banners/1921431206/1512117066" TargetMode="External" /><Relationship Id="rId97" Type="http://schemas.openxmlformats.org/officeDocument/2006/relationships/hyperlink" Target="https://pbs.twimg.com/profile_banners/1280145924/1549666424" TargetMode="External" /><Relationship Id="rId98" Type="http://schemas.openxmlformats.org/officeDocument/2006/relationships/hyperlink" Target="https://pbs.twimg.com/profile_banners/10161392/1467729517" TargetMode="External" /><Relationship Id="rId99" Type="http://schemas.openxmlformats.org/officeDocument/2006/relationships/hyperlink" Target="https://pbs.twimg.com/profile_banners/1350179725/1546487606" TargetMode="External" /><Relationship Id="rId100" Type="http://schemas.openxmlformats.org/officeDocument/2006/relationships/hyperlink" Target="https://pbs.twimg.com/profile_banners/25663411/1548668406" TargetMode="External" /><Relationship Id="rId101" Type="http://schemas.openxmlformats.org/officeDocument/2006/relationships/hyperlink" Target="https://pbs.twimg.com/profile_banners/17861812/1538950364" TargetMode="External" /><Relationship Id="rId102" Type="http://schemas.openxmlformats.org/officeDocument/2006/relationships/hyperlink" Target="https://pbs.twimg.com/profile_banners/95022046/1545945003" TargetMode="External" /><Relationship Id="rId103" Type="http://schemas.openxmlformats.org/officeDocument/2006/relationships/hyperlink" Target="https://pbs.twimg.com/profile_banners/797314602975363072/1534870714" TargetMode="External" /><Relationship Id="rId104" Type="http://schemas.openxmlformats.org/officeDocument/2006/relationships/hyperlink" Target="https://pbs.twimg.com/profile_banners/14620190/1549378640" TargetMode="External" /><Relationship Id="rId105" Type="http://schemas.openxmlformats.org/officeDocument/2006/relationships/hyperlink" Target="https://pbs.twimg.com/profile_banners/2965113243/1550336067" TargetMode="External" /><Relationship Id="rId106" Type="http://schemas.openxmlformats.org/officeDocument/2006/relationships/hyperlink" Target="https://pbs.twimg.com/profile_banners/16170802/1469028238" TargetMode="External" /><Relationship Id="rId107" Type="http://schemas.openxmlformats.org/officeDocument/2006/relationships/hyperlink" Target="https://pbs.twimg.com/profile_banners/2168242034/1523316137" TargetMode="External" /><Relationship Id="rId108" Type="http://schemas.openxmlformats.org/officeDocument/2006/relationships/hyperlink" Target="https://pbs.twimg.com/profile_banners/2942597197/1419491600" TargetMode="External" /><Relationship Id="rId109" Type="http://schemas.openxmlformats.org/officeDocument/2006/relationships/hyperlink" Target="https://pbs.twimg.com/profile_banners/820221037971390466/1548764816" TargetMode="External" /><Relationship Id="rId110" Type="http://schemas.openxmlformats.org/officeDocument/2006/relationships/hyperlink" Target="https://pbs.twimg.com/profile_banners/720512965380861952/1460631545" TargetMode="External" /><Relationship Id="rId111" Type="http://schemas.openxmlformats.org/officeDocument/2006/relationships/hyperlink" Target="https://pbs.twimg.com/profile_banners/1401087024/1386352406" TargetMode="External" /><Relationship Id="rId112" Type="http://schemas.openxmlformats.org/officeDocument/2006/relationships/hyperlink" Target="https://pbs.twimg.com/profile_banners/2354920669/1447066532" TargetMode="External" /><Relationship Id="rId113" Type="http://schemas.openxmlformats.org/officeDocument/2006/relationships/hyperlink" Target="https://pbs.twimg.com/profile_banners/754233969055506432/1492286751" TargetMode="External" /><Relationship Id="rId114" Type="http://schemas.openxmlformats.org/officeDocument/2006/relationships/hyperlink" Target="https://pbs.twimg.com/profile_banners/840163428106936320/1489146883" TargetMode="External" /><Relationship Id="rId115" Type="http://schemas.openxmlformats.org/officeDocument/2006/relationships/hyperlink" Target="https://pbs.twimg.com/profile_banners/216950144/1548974088" TargetMode="External" /><Relationship Id="rId116" Type="http://schemas.openxmlformats.org/officeDocument/2006/relationships/hyperlink" Target="https://pbs.twimg.com/profile_banners/3429482625/1544601338" TargetMode="External" /><Relationship Id="rId117" Type="http://schemas.openxmlformats.org/officeDocument/2006/relationships/hyperlink" Target="https://pbs.twimg.com/profile_banners/4845707823/1458678972" TargetMode="External" /><Relationship Id="rId118" Type="http://schemas.openxmlformats.org/officeDocument/2006/relationships/hyperlink" Target="https://pbs.twimg.com/profile_banners/284062715/1536046634" TargetMode="External" /><Relationship Id="rId119" Type="http://schemas.openxmlformats.org/officeDocument/2006/relationships/hyperlink" Target="https://pbs.twimg.com/profile_banners/880451806568083456/1498817816" TargetMode="External" /><Relationship Id="rId120" Type="http://schemas.openxmlformats.org/officeDocument/2006/relationships/hyperlink" Target="https://pbs.twimg.com/profile_banners/835882347220332545/1488126066" TargetMode="External" /><Relationship Id="rId121" Type="http://schemas.openxmlformats.org/officeDocument/2006/relationships/hyperlink" Target="https://pbs.twimg.com/profile_banners/19711691/1548196192" TargetMode="External" /><Relationship Id="rId122" Type="http://schemas.openxmlformats.org/officeDocument/2006/relationships/hyperlink" Target="https://pbs.twimg.com/profile_banners/3069962795/1547631056" TargetMode="External" /><Relationship Id="rId123" Type="http://schemas.openxmlformats.org/officeDocument/2006/relationships/hyperlink" Target="https://pbs.twimg.com/profile_banners/53349938/1549411382" TargetMode="External" /><Relationship Id="rId124" Type="http://schemas.openxmlformats.org/officeDocument/2006/relationships/hyperlink" Target="https://pbs.twimg.com/profile_banners/2507092795/1400769723" TargetMode="External" /><Relationship Id="rId125" Type="http://schemas.openxmlformats.org/officeDocument/2006/relationships/hyperlink" Target="https://pbs.twimg.com/profile_banners/152860513/1541138925" TargetMode="External" /><Relationship Id="rId126" Type="http://schemas.openxmlformats.org/officeDocument/2006/relationships/hyperlink" Target="https://pbs.twimg.com/profile_banners/3344324867/1519930753" TargetMode="External" /><Relationship Id="rId127" Type="http://schemas.openxmlformats.org/officeDocument/2006/relationships/hyperlink" Target="https://pbs.twimg.com/profile_banners/11002942/1417445376" TargetMode="External" /><Relationship Id="rId128" Type="http://schemas.openxmlformats.org/officeDocument/2006/relationships/hyperlink" Target="https://pbs.twimg.com/profile_banners/1604358194/1541191416" TargetMode="External" /><Relationship Id="rId129" Type="http://schemas.openxmlformats.org/officeDocument/2006/relationships/hyperlink" Target="https://pbs.twimg.com/profile_banners/475936296/1542181269" TargetMode="External" /><Relationship Id="rId130" Type="http://schemas.openxmlformats.org/officeDocument/2006/relationships/hyperlink" Target="https://pbs.twimg.com/profile_banners/62603262/1544459001" TargetMode="External" /><Relationship Id="rId131" Type="http://schemas.openxmlformats.org/officeDocument/2006/relationships/hyperlink" Target="https://pbs.twimg.com/profile_banners/809198082/1549553509" TargetMode="External" /><Relationship Id="rId132" Type="http://schemas.openxmlformats.org/officeDocument/2006/relationships/hyperlink" Target="https://pbs.twimg.com/profile_banners/134860670/1512116775" TargetMode="External" /><Relationship Id="rId133" Type="http://schemas.openxmlformats.org/officeDocument/2006/relationships/hyperlink" Target="https://pbs.twimg.com/profile_banners/347214851/1421677303" TargetMode="External" /><Relationship Id="rId134" Type="http://schemas.openxmlformats.org/officeDocument/2006/relationships/hyperlink" Target="https://pbs.twimg.com/profile_banners/127565404/1543339344" TargetMode="External" /><Relationship Id="rId135" Type="http://schemas.openxmlformats.org/officeDocument/2006/relationships/hyperlink" Target="https://pbs.twimg.com/profile_banners/2209190828/1539779506" TargetMode="External" /><Relationship Id="rId136" Type="http://schemas.openxmlformats.org/officeDocument/2006/relationships/hyperlink" Target="https://pbs.twimg.com/profile_banners/2830874339/1419007981" TargetMode="External" /><Relationship Id="rId137" Type="http://schemas.openxmlformats.org/officeDocument/2006/relationships/hyperlink" Target="https://pbs.twimg.com/profile_banners/942501823/1365563213" TargetMode="External" /><Relationship Id="rId138" Type="http://schemas.openxmlformats.org/officeDocument/2006/relationships/hyperlink" Target="https://pbs.twimg.com/profile_banners/2383783141/1444328208" TargetMode="External" /><Relationship Id="rId139" Type="http://schemas.openxmlformats.org/officeDocument/2006/relationships/hyperlink" Target="https://pbs.twimg.com/profile_banners/17861851/1541201679" TargetMode="External" /><Relationship Id="rId140" Type="http://schemas.openxmlformats.org/officeDocument/2006/relationships/hyperlink" Target="https://pbs.twimg.com/profile_banners/15165858/1438981361" TargetMode="External" /><Relationship Id="rId141" Type="http://schemas.openxmlformats.org/officeDocument/2006/relationships/hyperlink" Target="https://pbs.twimg.com/profile_banners/317749397/1549960991" TargetMode="External" /><Relationship Id="rId142" Type="http://schemas.openxmlformats.org/officeDocument/2006/relationships/hyperlink" Target="https://pbs.twimg.com/profile_banners/784810897097289728/1488665060" TargetMode="External" /><Relationship Id="rId143" Type="http://schemas.openxmlformats.org/officeDocument/2006/relationships/hyperlink" Target="https://pbs.twimg.com/profile_banners/84932964/1451287696" TargetMode="External" /><Relationship Id="rId144" Type="http://schemas.openxmlformats.org/officeDocument/2006/relationships/hyperlink" Target="https://pbs.twimg.com/profile_banners/2862583774/1454609988" TargetMode="External" /><Relationship Id="rId145" Type="http://schemas.openxmlformats.org/officeDocument/2006/relationships/hyperlink" Target="https://pbs.twimg.com/profile_banners/796291006245302273/1478691303" TargetMode="External" /><Relationship Id="rId146" Type="http://schemas.openxmlformats.org/officeDocument/2006/relationships/hyperlink" Target="https://pbs.twimg.com/profile_banners/250271525/1535058272" TargetMode="External" /><Relationship Id="rId147" Type="http://schemas.openxmlformats.org/officeDocument/2006/relationships/hyperlink" Target="https://pbs.twimg.com/profile_banners/148397956/1521631486" TargetMode="External" /><Relationship Id="rId148" Type="http://schemas.openxmlformats.org/officeDocument/2006/relationships/hyperlink" Target="https://pbs.twimg.com/profile_banners/21927612/1541103194" TargetMode="External" /><Relationship Id="rId149" Type="http://schemas.openxmlformats.org/officeDocument/2006/relationships/hyperlink" Target="https://pbs.twimg.com/profile_banners/971504962084712448/1520461201" TargetMode="External" /><Relationship Id="rId150" Type="http://schemas.openxmlformats.org/officeDocument/2006/relationships/hyperlink" Target="https://pbs.twimg.com/profile_banners/874543093718167552/1550590842" TargetMode="External" /><Relationship Id="rId151" Type="http://schemas.openxmlformats.org/officeDocument/2006/relationships/hyperlink" Target="https://pbs.twimg.com/profile_banners/800559697438720000/1544167625" TargetMode="External" /><Relationship Id="rId152" Type="http://schemas.openxmlformats.org/officeDocument/2006/relationships/hyperlink" Target="https://pbs.twimg.com/profile_banners/363050157/1480714580" TargetMode="External" /><Relationship Id="rId153" Type="http://schemas.openxmlformats.org/officeDocument/2006/relationships/hyperlink" Target="https://pbs.twimg.com/profile_banners/1708359247/1547399903" TargetMode="External" /><Relationship Id="rId154" Type="http://schemas.openxmlformats.org/officeDocument/2006/relationships/hyperlink" Target="https://pbs.twimg.com/profile_banners/172671272/1413398774" TargetMode="External" /><Relationship Id="rId155" Type="http://schemas.openxmlformats.org/officeDocument/2006/relationships/hyperlink" Target="https://pbs.twimg.com/profile_banners/735355655993884672/1548441261" TargetMode="External" /><Relationship Id="rId156" Type="http://schemas.openxmlformats.org/officeDocument/2006/relationships/hyperlink" Target="https://pbs.twimg.com/profile_banners/102985643/1377487911" TargetMode="External" /><Relationship Id="rId157" Type="http://schemas.openxmlformats.org/officeDocument/2006/relationships/hyperlink" Target="https://pbs.twimg.com/profile_banners/349065597/1535977422" TargetMode="External" /><Relationship Id="rId158" Type="http://schemas.openxmlformats.org/officeDocument/2006/relationships/hyperlink" Target="https://pbs.twimg.com/profile_banners/709392420568440832/1471955411" TargetMode="External" /><Relationship Id="rId159" Type="http://schemas.openxmlformats.org/officeDocument/2006/relationships/hyperlink" Target="https://pbs.twimg.com/profile_banners/77321174/1526002823" TargetMode="External" /><Relationship Id="rId160" Type="http://schemas.openxmlformats.org/officeDocument/2006/relationships/hyperlink" Target="https://pbs.twimg.com/profile_banners/2522335141/1549082805" TargetMode="External" /><Relationship Id="rId161" Type="http://schemas.openxmlformats.org/officeDocument/2006/relationships/hyperlink" Target="https://pbs.twimg.com/profile_banners/16949344/1406283080" TargetMode="External" /><Relationship Id="rId162" Type="http://schemas.openxmlformats.org/officeDocument/2006/relationships/hyperlink" Target="https://pbs.twimg.com/profile_banners/4804153462/1471538487" TargetMode="External" /><Relationship Id="rId163" Type="http://schemas.openxmlformats.org/officeDocument/2006/relationships/hyperlink" Target="https://pbs.twimg.com/profile_banners/286436696/1511949529" TargetMode="External" /><Relationship Id="rId164" Type="http://schemas.openxmlformats.org/officeDocument/2006/relationships/hyperlink" Target="https://pbs.twimg.com/profile_banners/3499813942/1510578654" TargetMode="External" /><Relationship Id="rId165" Type="http://schemas.openxmlformats.org/officeDocument/2006/relationships/hyperlink" Target="https://pbs.twimg.com/profile_banners/245550755/1465879358" TargetMode="External" /><Relationship Id="rId166" Type="http://schemas.openxmlformats.org/officeDocument/2006/relationships/hyperlink" Target="https://pbs.twimg.com/profile_banners/634839639/1526552788" TargetMode="External" /><Relationship Id="rId167" Type="http://schemas.openxmlformats.org/officeDocument/2006/relationships/hyperlink" Target="https://pbs.twimg.com/profile_banners/1047397298681126912/1538823682" TargetMode="External" /><Relationship Id="rId168" Type="http://schemas.openxmlformats.org/officeDocument/2006/relationships/hyperlink" Target="https://pbs.twimg.com/profile_banners/2714034960/1542292704" TargetMode="External" /><Relationship Id="rId169" Type="http://schemas.openxmlformats.org/officeDocument/2006/relationships/hyperlink" Target="https://pbs.twimg.com/profile_banners/41184868/1491087872"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8/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2/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6/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5/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6/bg.gif" TargetMode="External" /><Relationship Id="rId190" Type="http://schemas.openxmlformats.org/officeDocument/2006/relationships/hyperlink" Target="http://abs.twimg.com/images/themes/theme2/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8/bg.gif"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2/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2/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2/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4/bg.gif"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5/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5/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3/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pbs.twimg.com/profile_images/3077938097/8bd5c53a1a4430e2bef721cf5c4ee9e1_normal.png" TargetMode="External" /><Relationship Id="rId267" Type="http://schemas.openxmlformats.org/officeDocument/2006/relationships/hyperlink" Target="http://pbs.twimg.com/profile_images/1093663360669937669/WG81_3Y2_normal.jpg" TargetMode="External" /><Relationship Id="rId268" Type="http://schemas.openxmlformats.org/officeDocument/2006/relationships/hyperlink" Target="http://pbs.twimg.com/profile_images/965848780611432449/RGOp5fSn_normal.jpg" TargetMode="External" /><Relationship Id="rId269" Type="http://schemas.openxmlformats.org/officeDocument/2006/relationships/hyperlink" Target="http://pbs.twimg.com/profile_images/1062473827731496962/oHaykUBq_normal.jpg" TargetMode="External" /><Relationship Id="rId270" Type="http://schemas.openxmlformats.org/officeDocument/2006/relationships/hyperlink" Target="http://pbs.twimg.com/profile_images/981791453159608320/cPg6P8W-_normal.jpg" TargetMode="External" /><Relationship Id="rId271" Type="http://schemas.openxmlformats.org/officeDocument/2006/relationships/hyperlink" Target="http://pbs.twimg.com/profile_images/1018442618538164224/g1L1JpGd_normal.jpg" TargetMode="External" /><Relationship Id="rId272" Type="http://schemas.openxmlformats.org/officeDocument/2006/relationships/hyperlink" Target="http://pbs.twimg.com/profile_images/841994178204717056/-_Ko3g9K_normal.jpg" TargetMode="External" /><Relationship Id="rId273" Type="http://schemas.openxmlformats.org/officeDocument/2006/relationships/hyperlink" Target="http://pbs.twimg.com/profile_images/882964010714443776/dlB6nmoo_normal.jpg" TargetMode="External" /><Relationship Id="rId274" Type="http://schemas.openxmlformats.org/officeDocument/2006/relationships/hyperlink" Target="http://pbs.twimg.com/profile_images/882941283647598594/LrwcgH6f_normal.jpg" TargetMode="External" /><Relationship Id="rId275" Type="http://schemas.openxmlformats.org/officeDocument/2006/relationships/hyperlink" Target="http://pbs.twimg.com/profile_images/777430844738826240/uh2C1fEO_normal.jpg" TargetMode="External" /><Relationship Id="rId276" Type="http://schemas.openxmlformats.org/officeDocument/2006/relationships/hyperlink" Target="http://pbs.twimg.com/profile_images/865222854324899842/vezC9F9W_normal.jpg" TargetMode="External" /><Relationship Id="rId277" Type="http://schemas.openxmlformats.org/officeDocument/2006/relationships/hyperlink" Target="http://pbs.twimg.com/profile_images/1055378605587472384/FAfVg3cv_normal.jpg" TargetMode="External" /><Relationship Id="rId278" Type="http://schemas.openxmlformats.org/officeDocument/2006/relationships/hyperlink" Target="http://pbs.twimg.com/profile_images/1137240270/41676_1058911699_2533_n_normal.jpg" TargetMode="External" /><Relationship Id="rId279" Type="http://schemas.openxmlformats.org/officeDocument/2006/relationships/hyperlink" Target="http://pbs.twimg.com/profile_images/1095821256761462784/iIY0X3Jb_normal.jpg" TargetMode="External" /><Relationship Id="rId280" Type="http://schemas.openxmlformats.org/officeDocument/2006/relationships/hyperlink" Target="http://pbs.twimg.com/profile_images/1050341090975309824/GvdUbRk7_normal.jp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pbs.twimg.com/profile_images/952624619969810438/JpPb_-Xm_normal.jpg" TargetMode="External" /><Relationship Id="rId283" Type="http://schemas.openxmlformats.org/officeDocument/2006/relationships/hyperlink" Target="http://pbs.twimg.com/profile_images/1059878646633062401/mNILSxa9_normal.jpg" TargetMode="External" /><Relationship Id="rId284" Type="http://schemas.openxmlformats.org/officeDocument/2006/relationships/hyperlink" Target="http://pbs.twimg.com/profile_images/1080029599592038401/gYzRQxGu_normal.jpg" TargetMode="External" /><Relationship Id="rId285" Type="http://schemas.openxmlformats.org/officeDocument/2006/relationships/hyperlink" Target="http://pbs.twimg.com/profile_images/936514537800458240/e9U6vz6T_normal.jpg" TargetMode="External" /><Relationship Id="rId286" Type="http://schemas.openxmlformats.org/officeDocument/2006/relationships/hyperlink" Target="http://pbs.twimg.com/profile_images/1096114353412149250/z9ttGbo1_normal.jpg" TargetMode="External" /><Relationship Id="rId287" Type="http://schemas.openxmlformats.org/officeDocument/2006/relationships/hyperlink" Target="http://pbs.twimg.com/profile_images/969350195308875776/ASMcJ1WD_normal.jpg" TargetMode="External" /><Relationship Id="rId288" Type="http://schemas.openxmlformats.org/officeDocument/2006/relationships/hyperlink" Target="http://pbs.twimg.com/profile_images/1080677984628064256/2DwyWJv9_normal.jpg" TargetMode="External" /><Relationship Id="rId289" Type="http://schemas.openxmlformats.org/officeDocument/2006/relationships/hyperlink" Target="http://pbs.twimg.com/profile_images/1068493065675976704/Z5ukqtm9_normal.jpg" TargetMode="External" /><Relationship Id="rId290" Type="http://schemas.openxmlformats.org/officeDocument/2006/relationships/hyperlink" Target="http://pbs.twimg.com/profile_images/781418952467570688/0h-pDN5T_normal.jpg" TargetMode="External" /><Relationship Id="rId291" Type="http://schemas.openxmlformats.org/officeDocument/2006/relationships/hyperlink" Target="http://pbs.twimg.com/profile_images/937096424910671873/JdXlScX__normal.jpg" TargetMode="External" /><Relationship Id="rId292" Type="http://schemas.openxmlformats.org/officeDocument/2006/relationships/hyperlink" Target="http://pbs.twimg.com/profile_images/1082437958739918848/eWuqhpSg_normal.jpg" TargetMode="External" /><Relationship Id="rId293" Type="http://schemas.openxmlformats.org/officeDocument/2006/relationships/hyperlink" Target="http://pbs.twimg.com/profile_images/1077228314803216384/DYFHRv_s_normal.jpg" TargetMode="External" /><Relationship Id="rId294" Type="http://schemas.openxmlformats.org/officeDocument/2006/relationships/hyperlink" Target="http://pbs.twimg.com/profile_images/1090654291088560134/PXz3sabT_normal.jpg" TargetMode="External" /><Relationship Id="rId295" Type="http://schemas.openxmlformats.org/officeDocument/2006/relationships/hyperlink" Target="http://pbs.twimg.com/profile_images/1062348760670339073/egM1bS-c_normal.jpg" TargetMode="External" /><Relationship Id="rId296" Type="http://schemas.openxmlformats.org/officeDocument/2006/relationships/hyperlink" Target="http://pbs.twimg.com/profile_images/747254159443824641/cYyt30-4_normal.jpg" TargetMode="External" /><Relationship Id="rId297" Type="http://schemas.openxmlformats.org/officeDocument/2006/relationships/hyperlink" Target="http://pbs.twimg.com/profile_images/1096813533105393667/pnIShfgP_normal.png" TargetMode="External" /><Relationship Id="rId298" Type="http://schemas.openxmlformats.org/officeDocument/2006/relationships/hyperlink" Target="http://pbs.twimg.com/profile_images/796309473568571392/LBmSxj30_normal.jpg" TargetMode="External" /><Relationship Id="rId299" Type="http://schemas.openxmlformats.org/officeDocument/2006/relationships/hyperlink" Target="http://pbs.twimg.com/profile_images/1003159790854463489/Z90uzm9n_normal.jpg" TargetMode="External" /><Relationship Id="rId300" Type="http://schemas.openxmlformats.org/officeDocument/2006/relationships/hyperlink" Target="http://pbs.twimg.com/profile_images/563197526925275136/NSF0BbN8_normal.jpeg" TargetMode="External" /><Relationship Id="rId301" Type="http://schemas.openxmlformats.org/officeDocument/2006/relationships/hyperlink" Target="http://pbs.twimg.com/profile_images/1031855092796817408/3ON3YRsS_normal.jpg" TargetMode="External" /><Relationship Id="rId302" Type="http://schemas.openxmlformats.org/officeDocument/2006/relationships/hyperlink" Target="http://pbs.twimg.com/profile_images/548012812476239872/vKceixg5_normal.jpeg" TargetMode="External" /><Relationship Id="rId303" Type="http://schemas.openxmlformats.org/officeDocument/2006/relationships/hyperlink" Target="http://pbs.twimg.com/profile_images/1023123811049320448/f8hCTIut_normal.jpg" TargetMode="External" /><Relationship Id="rId304" Type="http://schemas.openxmlformats.org/officeDocument/2006/relationships/hyperlink" Target="http://pbs.twimg.com/profile_images/720566817283026944/0kGkG-V6_normal.jpg" TargetMode="External" /><Relationship Id="rId305" Type="http://schemas.openxmlformats.org/officeDocument/2006/relationships/hyperlink" Target="http://pbs.twimg.com/profile_images/701523989575966724/dHBKCmgf_normal.jpg" TargetMode="External" /><Relationship Id="rId306" Type="http://schemas.openxmlformats.org/officeDocument/2006/relationships/hyperlink" Target="http://pbs.twimg.com/profile_images/541226211041869824/Liqyzlua_normal.jpeg" TargetMode="External" /><Relationship Id="rId307" Type="http://schemas.openxmlformats.org/officeDocument/2006/relationships/hyperlink" Target="http://pbs.twimg.com/profile_images/900011358460268544/80AIVgaw_normal.jpg" TargetMode="External" /><Relationship Id="rId308" Type="http://schemas.openxmlformats.org/officeDocument/2006/relationships/hyperlink" Target="http://pbs.twimg.com/profile_images/1089817042658750464/C30K2ZXL_normal.jpg" TargetMode="External" /><Relationship Id="rId309" Type="http://schemas.openxmlformats.org/officeDocument/2006/relationships/hyperlink" Target="http://pbs.twimg.com/profile_images/594037635724738560/a0zoOaH6_normal.jpg" TargetMode="External" /><Relationship Id="rId310" Type="http://schemas.openxmlformats.org/officeDocument/2006/relationships/hyperlink" Target="http://pbs.twimg.com/profile_images/1059517936342327296/PL6qVC68_normal.jpg" TargetMode="External" /><Relationship Id="rId311" Type="http://schemas.openxmlformats.org/officeDocument/2006/relationships/hyperlink" Target="http://pbs.twimg.com/profile_images/937353780068257792/x9iB2eGY_normal.jpg" TargetMode="External" /><Relationship Id="rId312" Type="http://schemas.openxmlformats.org/officeDocument/2006/relationships/hyperlink" Target="http://pbs.twimg.com/profile_images/1026738483963088896/hvUxfcie_normal.jpg" TargetMode="External" /><Relationship Id="rId313" Type="http://schemas.openxmlformats.org/officeDocument/2006/relationships/hyperlink" Target="http://pbs.twimg.com/profile_images/965583607191482373/fKfba-XX_normal.jpg" TargetMode="External" /><Relationship Id="rId314" Type="http://schemas.openxmlformats.org/officeDocument/2006/relationships/hyperlink" Target="http://pbs.twimg.com/profile_images/691639057915449345/susX7VGk_normal.jpg" TargetMode="External" /><Relationship Id="rId315" Type="http://schemas.openxmlformats.org/officeDocument/2006/relationships/hyperlink" Target="http://pbs.twimg.com/profile_images/727239253529350144/Syga1r2Z_normal.jpg" TargetMode="External" /><Relationship Id="rId316" Type="http://schemas.openxmlformats.org/officeDocument/2006/relationships/hyperlink" Target="http://pbs.twimg.com/profile_images/1082253194229616640/HxPtu4i2_normal.jpg" TargetMode="External" /><Relationship Id="rId317" Type="http://schemas.openxmlformats.org/officeDocument/2006/relationships/hyperlink" Target="http://pbs.twimg.com/profile_images/1010063917240942592/BDESU8UZ_normal.jpg" TargetMode="External" /><Relationship Id="rId318" Type="http://schemas.openxmlformats.org/officeDocument/2006/relationships/hyperlink" Target="http://pbs.twimg.com/profile_images/880729647457206273/51peWihT_normal.jpg" TargetMode="External" /><Relationship Id="rId319" Type="http://schemas.openxmlformats.org/officeDocument/2006/relationships/hyperlink" Target="http://pbs.twimg.com/profile_images/564043726109302786/v7FS8VOc_normal.jpeg" TargetMode="External" /><Relationship Id="rId320" Type="http://schemas.openxmlformats.org/officeDocument/2006/relationships/hyperlink" Target="http://pbs.twimg.com/profile_images/836180416721747968/hDoDJ2Zg_normal.jpg" TargetMode="External" /><Relationship Id="rId321" Type="http://schemas.openxmlformats.org/officeDocument/2006/relationships/hyperlink" Target="http://pbs.twimg.com/profile_images/2535233521/IMG00002-20120823-1609_normal.jpg" TargetMode="External" /><Relationship Id="rId322" Type="http://schemas.openxmlformats.org/officeDocument/2006/relationships/hyperlink" Target="http://pbs.twimg.com/profile_images/1069210517913391104/tG_mqEX5_normal.jpg" TargetMode="External" /><Relationship Id="rId323" Type="http://schemas.openxmlformats.org/officeDocument/2006/relationships/hyperlink" Target="http://pbs.twimg.com/profile_images/90810244/Martin_Haeberli_normal.jpg" TargetMode="External" /><Relationship Id="rId324" Type="http://schemas.openxmlformats.org/officeDocument/2006/relationships/hyperlink" Target="http://pbs.twimg.com/profile_images/1046868358732427264/Lfc2aA4r_normal.jpg" TargetMode="External" /><Relationship Id="rId325" Type="http://schemas.openxmlformats.org/officeDocument/2006/relationships/hyperlink" Target="http://pbs.twimg.com/profile_images/999546843397636096/OzTF149X_normal.jpg" TargetMode="External" /><Relationship Id="rId326" Type="http://schemas.openxmlformats.org/officeDocument/2006/relationships/hyperlink" Target="http://pbs.twimg.com/profile_images/1092934785046069253/WhxyxhlB_normal.jpg" TargetMode="External" /><Relationship Id="rId327" Type="http://schemas.openxmlformats.org/officeDocument/2006/relationships/hyperlink" Target="http://abs.twimg.com/sticky/default_profile_images/default_profile_normal.png" TargetMode="External" /><Relationship Id="rId328" Type="http://schemas.openxmlformats.org/officeDocument/2006/relationships/hyperlink" Target="http://pbs.twimg.com/profile_images/966039518993354754/ypWsITWy_normal.jpg" TargetMode="External" /><Relationship Id="rId329" Type="http://schemas.openxmlformats.org/officeDocument/2006/relationships/hyperlink" Target="http://pbs.twimg.com/profile_images/469488220665683968/zlbrE3Tf_normal.jpeg" TargetMode="External" /><Relationship Id="rId330" Type="http://schemas.openxmlformats.org/officeDocument/2006/relationships/hyperlink" Target="http://pbs.twimg.com/profile_images/534519525/DSC07344_normal.JPG" TargetMode="External" /><Relationship Id="rId331" Type="http://schemas.openxmlformats.org/officeDocument/2006/relationships/hyperlink" Target="http://pbs.twimg.com/profile_images/1058239464974106631/nYGAE3BC_normal.jpg" TargetMode="External" /><Relationship Id="rId332" Type="http://schemas.openxmlformats.org/officeDocument/2006/relationships/hyperlink" Target="http://pbs.twimg.com/profile_images/1075987006273044480/yjRdqPhP_normal.jpg" TargetMode="External" /><Relationship Id="rId333" Type="http://schemas.openxmlformats.org/officeDocument/2006/relationships/hyperlink" Target="http://pbs.twimg.com/profile_images/1070296680191459329/ToNyRl97_normal.jpg" TargetMode="External" /><Relationship Id="rId334" Type="http://schemas.openxmlformats.org/officeDocument/2006/relationships/hyperlink" Target="http://pbs.twimg.com/profile_images/826941480723943424/l8TRfyMZ_normal.jpg" TargetMode="External" /><Relationship Id="rId335" Type="http://schemas.openxmlformats.org/officeDocument/2006/relationships/hyperlink" Target="http://pbs.twimg.com/profile_images/758532942733844480/lsC4cTgw_normal.jpg" TargetMode="External" /><Relationship Id="rId336" Type="http://schemas.openxmlformats.org/officeDocument/2006/relationships/hyperlink" Target="http://pbs.twimg.com/profile_images/758350219620683776/LcrjkVYI_normal.jpg" TargetMode="External" /><Relationship Id="rId337" Type="http://schemas.openxmlformats.org/officeDocument/2006/relationships/hyperlink" Target="http://pbs.twimg.com/profile_images/669809380687265792/ZVCdz_Ty_normal.jpg" TargetMode="External" /><Relationship Id="rId338" Type="http://schemas.openxmlformats.org/officeDocument/2006/relationships/hyperlink" Target="http://abs.twimg.com/sticky/default_profile_images/default_profile_normal.png" TargetMode="External" /><Relationship Id="rId339" Type="http://schemas.openxmlformats.org/officeDocument/2006/relationships/hyperlink" Target="http://pbs.twimg.com/profile_images/798431300864634880/ennqQ-ml_normal.jpg" TargetMode="External" /><Relationship Id="rId340" Type="http://schemas.openxmlformats.org/officeDocument/2006/relationships/hyperlink" Target="http://pbs.twimg.com/profile_images/901170317749571585/wdLRMqgZ_normal.jpg" TargetMode="External" /><Relationship Id="rId341" Type="http://schemas.openxmlformats.org/officeDocument/2006/relationships/hyperlink" Target="http://pbs.twimg.com/profile_images/936514647082991616/lyVSY3jF_normal.jpg" TargetMode="External" /><Relationship Id="rId342" Type="http://schemas.openxmlformats.org/officeDocument/2006/relationships/hyperlink" Target="http://pbs.twimg.com/profile_images/378800000575185208/ed1350b5f84ad4b374ec8e5a89b3bf22_normal.jpeg" TargetMode="External" /><Relationship Id="rId343" Type="http://schemas.openxmlformats.org/officeDocument/2006/relationships/hyperlink" Target="http://pbs.twimg.com/profile_images/1029037295574368261/R7uRuwc9_normal.jpg" TargetMode="External" /><Relationship Id="rId344" Type="http://schemas.openxmlformats.org/officeDocument/2006/relationships/hyperlink" Target="http://pbs.twimg.com/profile_images/453782342461444096/IHal2TIb_normal.png" TargetMode="External" /><Relationship Id="rId345" Type="http://schemas.openxmlformats.org/officeDocument/2006/relationships/hyperlink" Target="http://pbs.twimg.com/profile_images/1052532485698056192/H2PVIJfZ_normal.jpg" TargetMode="External" /><Relationship Id="rId346" Type="http://schemas.openxmlformats.org/officeDocument/2006/relationships/hyperlink" Target="http://pbs.twimg.com/profile_images/660631025651982336/eYQNqkaR_normal.png" TargetMode="External" /><Relationship Id="rId347" Type="http://schemas.openxmlformats.org/officeDocument/2006/relationships/hyperlink" Target="http://pbs.twimg.com/profile_images/823634849202315264/Pg5TBON0_normal.jpg" TargetMode="External" /><Relationship Id="rId348" Type="http://schemas.openxmlformats.org/officeDocument/2006/relationships/hyperlink" Target="http://pbs.twimg.com/profile_images/652185829809352705/SsShJrg8_normal.jpg" TargetMode="External" /><Relationship Id="rId349" Type="http://schemas.openxmlformats.org/officeDocument/2006/relationships/hyperlink" Target="http://pbs.twimg.com/profile_images/651424538836668416/VjHfgFW5_normal.jpg" TargetMode="External" /><Relationship Id="rId350" Type="http://schemas.openxmlformats.org/officeDocument/2006/relationships/hyperlink" Target="http://pbs.twimg.com/profile_images/546092883736940544/7RNgEjQM_normal.jpeg" TargetMode="External" /><Relationship Id="rId351" Type="http://schemas.openxmlformats.org/officeDocument/2006/relationships/hyperlink" Target="http://pbs.twimg.com/profile_images/760410100028833792/CGlH9bol_normal.jpg" TargetMode="External" /><Relationship Id="rId352" Type="http://schemas.openxmlformats.org/officeDocument/2006/relationships/hyperlink" Target="http://pbs.twimg.com/profile_images/894949060213395456/Fu-R4Hlv_normal.jpg" TargetMode="External" /><Relationship Id="rId353" Type="http://schemas.openxmlformats.org/officeDocument/2006/relationships/hyperlink" Target="http://pbs.twimg.com/profile_images/3377930549/d83ff960768435fefcdaad6ac8ec9cc2_normal.jpeg" TargetMode="External" /><Relationship Id="rId354" Type="http://schemas.openxmlformats.org/officeDocument/2006/relationships/hyperlink" Target="http://pbs.twimg.com/profile_images/628573983370313728/QjnqQ6Jy_normal.png" TargetMode="External" /><Relationship Id="rId355" Type="http://schemas.openxmlformats.org/officeDocument/2006/relationships/hyperlink" Target="http://pbs.twimg.com/profile_images/796722969838047233/FyEPUhPo_normal.jpg" TargetMode="External" /><Relationship Id="rId356" Type="http://schemas.openxmlformats.org/officeDocument/2006/relationships/hyperlink" Target="http://pbs.twimg.com/profile_images/979303776036286470/OTCKd0gD_normal.jpg" TargetMode="External" /><Relationship Id="rId357" Type="http://schemas.openxmlformats.org/officeDocument/2006/relationships/hyperlink" Target="http://pbs.twimg.com/profile_images/1032690686213144577/eaHq4LQA_normal.jpg" TargetMode="External" /><Relationship Id="rId358" Type="http://schemas.openxmlformats.org/officeDocument/2006/relationships/hyperlink" Target="http://pbs.twimg.com/profile_images/793498273403199488/OoFtxree_normal.jpg" TargetMode="External" /><Relationship Id="rId359" Type="http://schemas.openxmlformats.org/officeDocument/2006/relationships/hyperlink" Target="http://pbs.twimg.com/profile_images/928585683316432896/bVpMIYgG_normal.jpg" TargetMode="External" /><Relationship Id="rId360" Type="http://schemas.openxmlformats.org/officeDocument/2006/relationships/hyperlink" Target="http://pbs.twimg.com/profile_images/1052239737828847617/zW_1Ei-Q_normal.jpg" TargetMode="External" /><Relationship Id="rId361" Type="http://schemas.openxmlformats.org/officeDocument/2006/relationships/hyperlink" Target="http://pbs.twimg.com/profile_images/971508861290078208/ECaPt13H_normal.jpg" TargetMode="External" /><Relationship Id="rId362" Type="http://schemas.openxmlformats.org/officeDocument/2006/relationships/hyperlink" Target="http://pbs.twimg.com/profile_images/1001778693344301056/TaHF_J5Q_normal.jpg" TargetMode="External" /><Relationship Id="rId363" Type="http://schemas.openxmlformats.org/officeDocument/2006/relationships/hyperlink" Target="http://pbs.twimg.com/profile_images/811890779777970177/4ZDhD6vZ_normal.jpg" TargetMode="External" /><Relationship Id="rId364" Type="http://schemas.openxmlformats.org/officeDocument/2006/relationships/hyperlink" Target="http://pbs.twimg.com/profile_images/804801390631669764/qMLXAJR1_normal.jpg" TargetMode="External" /><Relationship Id="rId365" Type="http://schemas.openxmlformats.org/officeDocument/2006/relationships/hyperlink" Target="http://pbs.twimg.com/profile_images/1095698115284402177/9jXyJLpl_normal.jpg" TargetMode="External" /><Relationship Id="rId366" Type="http://schemas.openxmlformats.org/officeDocument/2006/relationships/hyperlink" Target="http://pbs.twimg.com/profile_images/747426088415035396/Qkj745TT_normal.jpg" TargetMode="External" /><Relationship Id="rId367" Type="http://schemas.openxmlformats.org/officeDocument/2006/relationships/hyperlink" Target="http://pbs.twimg.com/profile_images/842425815505768448/EECMfDAP_normal.jpg" TargetMode="External" /><Relationship Id="rId368" Type="http://schemas.openxmlformats.org/officeDocument/2006/relationships/hyperlink" Target="http://pbs.twimg.com/profile_images/1039488947947110401/yZWNz1vD_normal.jpg" TargetMode="External" /><Relationship Id="rId369" Type="http://schemas.openxmlformats.org/officeDocument/2006/relationships/hyperlink" Target="http://pbs.twimg.com/profile_images/1043264009569357824/kbRLhAJn_normal.jpg" TargetMode="External" /><Relationship Id="rId370" Type="http://schemas.openxmlformats.org/officeDocument/2006/relationships/hyperlink" Target="http://pbs.twimg.com/profile_images/720295541171691520/MfzDfktd_normal.jpg" TargetMode="External" /><Relationship Id="rId371" Type="http://schemas.openxmlformats.org/officeDocument/2006/relationships/hyperlink" Target="http://pbs.twimg.com/profile_images/803736809683304449/V1pcLzz5_normal.jpg" TargetMode="External" /><Relationship Id="rId372" Type="http://schemas.openxmlformats.org/officeDocument/2006/relationships/hyperlink" Target="http://pbs.twimg.com/profile_images/1046536445672865792/1ZQM9lNr_normal.jpg" TargetMode="External" /><Relationship Id="rId373" Type="http://schemas.openxmlformats.org/officeDocument/2006/relationships/hyperlink" Target="http://pbs.twimg.com/profile_images/1080448671672688640/Gm2jMSf__normal.jpg" TargetMode="External" /><Relationship Id="rId374" Type="http://schemas.openxmlformats.org/officeDocument/2006/relationships/hyperlink" Target="http://pbs.twimg.com/profile_images/563790498125475840/pomHARZb_normal.jpeg" TargetMode="External" /><Relationship Id="rId375" Type="http://schemas.openxmlformats.org/officeDocument/2006/relationships/hyperlink" Target="http://pbs.twimg.com/profile_images/1084149571389935616/Qs-zEW4Q_normal.jpg" TargetMode="External" /><Relationship Id="rId376" Type="http://schemas.openxmlformats.org/officeDocument/2006/relationships/hyperlink" Target="http://pbs.twimg.com/profile_images/1009062326744559617/4YkPRUOq_normal.jpg" TargetMode="External" /><Relationship Id="rId377" Type="http://schemas.openxmlformats.org/officeDocument/2006/relationships/hyperlink" Target="http://pbs.twimg.com/profile_images/506441481364594689/WfaAsiFb_normal.jpeg" TargetMode="External" /><Relationship Id="rId378" Type="http://schemas.openxmlformats.org/officeDocument/2006/relationships/hyperlink" Target="http://pbs.twimg.com/profile_images/704312498284003328/QXfaM77y_normal.jpg" TargetMode="External" /><Relationship Id="rId379" Type="http://schemas.openxmlformats.org/officeDocument/2006/relationships/hyperlink" Target="http://pbs.twimg.com/profile_images/948691748850515968/WuCVcAKy_normal.jpg" TargetMode="External" /><Relationship Id="rId380" Type="http://schemas.openxmlformats.org/officeDocument/2006/relationships/hyperlink" Target="http://pbs.twimg.com/profile_images/1051233324927279106/qzus7xui_normal.jpg" TargetMode="External" /><Relationship Id="rId381" Type="http://schemas.openxmlformats.org/officeDocument/2006/relationships/hyperlink" Target="http://pbs.twimg.com/profile_images/1047404458446151685/uFd90z-8_normal.jpg" TargetMode="External" /><Relationship Id="rId382" Type="http://schemas.openxmlformats.org/officeDocument/2006/relationships/hyperlink" Target="http://pbs.twimg.com/profile_images/1063078812504768514/sf3G4roN_normal.jpg" TargetMode="External" /><Relationship Id="rId383" Type="http://schemas.openxmlformats.org/officeDocument/2006/relationships/hyperlink" Target="http://pbs.twimg.com/profile_images/378800000729461457/57a60c34299ef70a1dac19fb77cc8fa1_normal.jpeg" TargetMode="External" /><Relationship Id="rId384" Type="http://schemas.openxmlformats.org/officeDocument/2006/relationships/hyperlink" Target="https://twitter.com/lionsylvia" TargetMode="External" /><Relationship Id="rId385" Type="http://schemas.openxmlformats.org/officeDocument/2006/relationships/hyperlink" Target="https://twitter.com/ispad_org" TargetMode="External" /><Relationship Id="rId386" Type="http://schemas.openxmlformats.org/officeDocument/2006/relationships/hyperlink" Target="https://twitter.com/sotondsn" TargetMode="External" /><Relationship Id="rId387" Type="http://schemas.openxmlformats.org/officeDocument/2006/relationships/hyperlink" Target="https://twitter.com/attdconf" TargetMode="External" /><Relationship Id="rId388" Type="http://schemas.openxmlformats.org/officeDocument/2006/relationships/hyperlink" Target="https://twitter.com/chris_magz" TargetMode="External" /><Relationship Id="rId389" Type="http://schemas.openxmlformats.org/officeDocument/2006/relationships/hyperlink" Target="https://twitter.com/dsnforumuk" TargetMode="External" /><Relationship Id="rId390" Type="http://schemas.openxmlformats.org/officeDocument/2006/relationships/hyperlink" Target="https://twitter.com/drpatrickholmes" TargetMode="External" /><Relationship Id="rId391" Type="http://schemas.openxmlformats.org/officeDocument/2006/relationships/hyperlink" Target="https://twitter.com/innovationzed" TargetMode="External" /><Relationship Id="rId392" Type="http://schemas.openxmlformats.org/officeDocument/2006/relationships/hyperlink" Target="https://twitter.com/richard_bouaoun" TargetMode="External" /><Relationship Id="rId393" Type="http://schemas.openxmlformats.org/officeDocument/2006/relationships/hyperlink" Target="https://twitter.com/defymed_" TargetMode="External" /><Relationship Id="rId394" Type="http://schemas.openxmlformats.org/officeDocument/2006/relationships/hyperlink" Target="https://twitter.com/javidurio" TargetMode="External" /><Relationship Id="rId395" Type="http://schemas.openxmlformats.org/officeDocument/2006/relationships/hyperlink" Target="https://twitter.com/insulcheck" TargetMode="External" /><Relationship Id="rId396" Type="http://schemas.openxmlformats.org/officeDocument/2006/relationships/hyperlink" Target="https://twitter.com/solargames" TargetMode="External" /><Relationship Id="rId397" Type="http://schemas.openxmlformats.org/officeDocument/2006/relationships/hyperlink" Target="https://twitter.com/a_e_bullock" TargetMode="External" /><Relationship Id="rId398" Type="http://schemas.openxmlformats.org/officeDocument/2006/relationships/hyperlink" Target="https://twitter.com/hpillminster" TargetMode="External" /><Relationship Id="rId399" Type="http://schemas.openxmlformats.org/officeDocument/2006/relationships/hyperlink" Target="https://twitter.com/pharmrj" TargetMode="External" /><Relationship Id="rId400" Type="http://schemas.openxmlformats.org/officeDocument/2006/relationships/hyperlink" Target="https://twitter.com/blakelyadrian" TargetMode="External" /><Relationship Id="rId401" Type="http://schemas.openxmlformats.org/officeDocument/2006/relationships/hyperlink" Target="https://twitter.com/dreameddiabetes" TargetMode="External" /><Relationship Id="rId402" Type="http://schemas.openxmlformats.org/officeDocument/2006/relationships/hyperlink" Target="https://twitter.com/lifescandi" TargetMode="External" /><Relationship Id="rId403" Type="http://schemas.openxmlformats.org/officeDocument/2006/relationships/hyperlink" Target="https://twitter.com/susannepathuis" TargetMode="External" /><Relationship Id="rId404" Type="http://schemas.openxmlformats.org/officeDocument/2006/relationships/hyperlink" Target="https://twitter.com/tandemjobs" TargetMode="External" /><Relationship Id="rId405" Type="http://schemas.openxmlformats.org/officeDocument/2006/relationships/hyperlink" Target="https://twitter.com/jicristi" TargetMode="External" /><Relationship Id="rId406" Type="http://schemas.openxmlformats.org/officeDocument/2006/relationships/hyperlink" Target="https://twitter.com/marcelogonzalez" TargetMode="External" /><Relationship Id="rId407" Type="http://schemas.openxmlformats.org/officeDocument/2006/relationships/hyperlink" Target="https://twitter.com/56mimihoward" TargetMode="External" /><Relationship Id="rId408" Type="http://schemas.openxmlformats.org/officeDocument/2006/relationships/hyperlink" Target="https://twitter.com/renzas" TargetMode="External" /><Relationship Id="rId409" Type="http://schemas.openxmlformats.org/officeDocument/2006/relationships/hyperlink" Target="https://twitter.com/gaynorb1" TargetMode="External" /><Relationship Id="rId410" Type="http://schemas.openxmlformats.org/officeDocument/2006/relationships/hyperlink" Target="https://twitter.com/jberian" TargetMode="External" /><Relationship Id="rId411" Type="http://schemas.openxmlformats.org/officeDocument/2006/relationships/hyperlink" Target="https://twitter.com/sweetercherise" TargetMode="External" /><Relationship Id="rId412" Type="http://schemas.openxmlformats.org/officeDocument/2006/relationships/hyperlink" Target="https://twitter.com/parthaskar" TargetMode="External" /><Relationship Id="rId413" Type="http://schemas.openxmlformats.org/officeDocument/2006/relationships/hyperlink" Target="https://twitter.com/cesconmarzia" TargetMode="External" /><Relationship Id="rId414" Type="http://schemas.openxmlformats.org/officeDocument/2006/relationships/hyperlink" Target="https://twitter.com/att" TargetMode="External" /><Relationship Id="rId415" Type="http://schemas.openxmlformats.org/officeDocument/2006/relationships/hyperlink" Target="https://twitter.com/kellyclose" TargetMode="External" /><Relationship Id="rId416" Type="http://schemas.openxmlformats.org/officeDocument/2006/relationships/hyperlink" Target="https://twitter.com/diabetescamping" TargetMode="External" /><Relationship Id="rId417" Type="http://schemas.openxmlformats.org/officeDocument/2006/relationships/hyperlink" Target="https://twitter.com/sstrumello" TargetMode="External" /><Relationship Id="rId418" Type="http://schemas.openxmlformats.org/officeDocument/2006/relationships/hyperlink" Target="https://twitter.com/dr_kevinlee" TargetMode="External" /><Relationship Id="rId419" Type="http://schemas.openxmlformats.org/officeDocument/2006/relationships/hyperlink" Target="https://twitter.com/openaps" TargetMode="External" /><Relationship Id="rId420" Type="http://schemas.openxmlformats.org/officeDocument/2006/relationships/hyperlink" Target="https://twitter.com/t1bionic" TargetMode="External" /><Relationship Id="rId421" Type="http://schemas.openxmlformats.org/officeDocument/2006/relationships/hyperlink" Target="https://twitter.com/rtwernotwaiting" TargetMode="External" /><Relationship Id="rId422" Type="http://schemas.openxmlformats.org/officeDocument/2006/relationships/hyperlink" Target="https://twitter.com/othmar_moser" TargetMode="External" /><Relationship Id="rId423" Type="http://schemas.openxmlformats.org/officeDocument/2006/relationships/hyperlink" Target="https://twitter.com/expas_easd" TargetMode="External" /><Relationship Id="rId424" Type="http://schemas.openxmlformats.org/officeDocument/2006/relationships/hyperlink" Target="https://twitter.com/1paulcoker" TargetMode="External" /><Relationship Id="rId425" Type="http://schemas.openxmlformats.org/officeDocument/2006/relationships/hyperlink" Target="https://twitter.com/mcriddell1" TargetMode="External" /><Relationship Id="rId426" Type="http://schemas.openxmlformats.org/officeDocument/2006/relationships/hyperlink" Target="https://twitter.com/drucymru" TargetMode="External" /><Relationship Id="rId427" Type="http://schemas.openxmlformats.org/officeDocument/2006/relationships/hyperlink" Target="https://twitter.com/max_eckstein" TargetMode="External" /><Relationship Id="rId428" Type="http://schemas.openxmlformats.org/officeDocument/2006/relationships/hyperlink" Target="https://twitter.com/bracken_rich" TargetMode="External" /><Relationship Id="rId429" Type="http://schemas.openxmlformats.org/officeDocument/2006/relationships/hyperlink" Target="https://twitter.com/ommccarthy" TargetMode="External" /><Relationship Id="rId430" Type="http://schemas.openxmlformats.org/officeDocument/2006/relationships/hyperlink" Target="https://twitter.com/mydiabetemarket" TargetMode="External" /><Relationship Id="rId431" Type="http://schemas.openxmlformats.org/officeDocument/2006/relationships/hyperlink" Target="https://twitter.com/freevees" TargetMode="External" /><Relationship Id="rId432" Type="http://schemas.openxmlformats.org/officeDocument/2006/relationships/hyperlink" Target="https://twitter.com/messeberlin" TargetMode="External" /><Relationship Id="rId433" Type="http://schemas.openxmlformats.org/officeDocument/2006/relationships/hyperlink" Target="https://twitter.com/monamonaelise" TargetMode="External" /><Relationship Id="rId434" Type="http://schemas.openxmlformats.org/officeDocument/2006/relationships/hyperlink" Target="https://twitter.com/caring_mobile" TargetMode="External" /><Relationship Id="rId435" Type="http://schemas.openxmlformats.org/officeDocument/2006/relationships/hyperlink" Target="https://twitter.com/socialdiabetes" TargetMode="External" /><Relationship Id="rId436" Type="http://schemas.openxmlformats.org/officeDocument/2006/relationships/hyperlink" Target="https://twitter.com/datadrivencare" TargetMode="External" /><Relationship Id="rId437" Type="http://schemas.openxmlformats.org/officeDocument/2006/relationships/hyperlink" Target="https://twitter.com/dkipractice" TargetMode="External" /><Relationship Id="rId438" Type="http://schemas.openxmlformats.org/officeDocument/2006/relationships/hyperlink" Target="https://twitter.com/dr_zhenya" TargetMode="External" /><Relationship Id="rId439" Type="http://schemas.openxmlformats.org/officeDocument/2006/relationships/hyperlink" Target="https://twitter.com/diabetesetnous" TargetMode="External" /><Relationship Id="rId440" Type="http://schemas.openxmlformats.org/officeDocument/2006/relationships/hyperlink" Target="https://twitter.com/tinytiernan" TargetMode="External" /><Relationship Id="rId441" Type="http://schemas.openxmlformats.org/officeDocument/2006/relationships/hyperlink" Target="https://twitter.com/patrici49625372" TargetMode="External" /><Relationship Id="rId442" Type="http://schemas.openxmlformats.org/officeDocument/2006/relationships/hyperlink" Target="https://twitter.com/mhaeberli" TargetMode="External" /><Relationship Id="rId443" Type="http://schemas.openxmlformats.org/officeDocument/2006/relationships/hyperlink" Target="https://twitter.com/johnnosta" TargetMode="External" /><Relationship Id="rId444" Type="http://schemas.openxmlformats.org/officeDocument/2006/relationships/hyperlink" Target="https://twitter.com/diabeloop" TargetMode="External" /><Relationship Id="rId445" Type="http://schemas.openxmlformats.org/officeDocument/2006/relationships/hyperlink" Target="https://twitter.com/sanveliance" TargetMode="External" /><Relationship Id="rId446" Type="http://schemas.openxmlformats.org/officeDocument/2006/relationships/hyperlink" Target="https://twitter.com/marc_diabeloop" TargetMode="External" /><Relationship Id="rId447" Type="http://schemas.openxmlformats.org/officeDocument/2006/relationships/hyperlink" Target="https://twitter.com/marlenemonnot" TargetMode="External" /><Relationship Id="rId448" Type="http://schemas.openxmlformats.org/officeDocument/2006/relationships/hyperlink" Target="https://twitter.com/erikhuneker" TargetMode="External" /><Relationship Id="rId449" Type="http://schemas.openxmlformats.org/officeDocument/2006/relationships/hyperlink" Target="https://twitter.com/andvianna" TargetMode="External" /><Relationship Id="rId450" Type="http://schemas.openxmlformats.org/officeDocument/2006/relationships/hyperlink" Target="https://twitter.com/antillonendop" TargetMode="External" /><Relationship Id="rId451" Type="http://schemas.openxmlformats.org/officeDocument/2006/relationships/hyperlink" Target="https://twitter.com/miguelunavaz" TargetMode="External" /><Relationship Id="rId452" Type="http://schemas.openxmlformats.org/officeDocument/2006/relationships/hyperlink" Target="https://twitter.com/insulclock" TargetMode="External" /><Relationship Id="rId453" Type="http://schemas.openxmlformats.org/officeDocument/2006/relationships/hyperlink" Target="https://twitter.com/odilas" TargetMode="External" /><Relationship Id="rId454" Type="http://schemas.openxmlformats.org/officeDocument/2006/relationships/hyperlink" Target="https://twitter.com/dulcesitosmios" TargetMode="External" /><Relationship Id="rId455" Type="http://schemas.openxmlformats.org/officeDocument/2006/relationships/hyperlink" Target="https://twitter.com/horrzitou" TargetMode="External" /><Relationship Id="rId456" Type="http://schemas.openxmlformats.org/officeDocument/2006/relationships/hyperlink" Target="https://twitter.com/ciberdem" TargetMode="External" /><Relationship Id="rId457" Type="http://schemas.openxmlformats.org/officeDocument/2006/relationships/hyperlink" Target="https://twitter.com/isabelramis1" TargetMode="External" /><Relationship Id="rId458" Type="http://schemas.openxmlformats.org/officeDocument/2006/relationships/hyperlink" Target="https://twitter.com/thejohnbernard" TargetMode="External" /><Relationship Id="rId459" Type="http://schemas.openxmlformats.org/officeDocument/2006/relationships/hyperlink" Target="https://twitter.com/grumpy_pumper" TargetMode="External" /><Relationship Id="rId460" Type="http://schemas.openxmlformats.org/officeDocument/2006/relationships/hyperlink" Target="https://twitter.com/tandemdiabetes" TargetMode="External" /><Relationship Id="rId461" Type="http://schemas.openxmlformats.org/officeDocument/2006/relationships/hyperlink" Target="https://twitter.com/hotmilkmedia" TargetMode="External" /><Relationship Id="rId462" Type="http://schemas.openxmlformats.org/officeDocument/2006/relationships/hyperlink" Target="https://twitter.com/lsintegrates" TargetMode="External" /><Relationship Id="rId463" Type="http://schemas.openxmlformats.org/officeDocument/2006/relationships/hyperlink" Target="https://twitter.com/b3cnewswire" TargetMode="External" /><Relationship Id="rId464" Type="http://schemas.openxmlformats.org/officeDocument/2006/relationships/hyperlink" Target="https://twitter.com/diasend" TargetMode="External" /><Relationship Id="rId465" Type="http://schemas.openxmlformats.org/officeDocument/2006/relationships/hyperlink" Target="https://twitter.com/aaronjkowalski" TargetMode="External" /><Relationship Id="rId466" Type="http://schemas.openxmlformats.org/officeDocument/2006/relationships/hyperlink" Target="https://twitter.com/5dess" TargetMode="External" /><Relationship Id="rId467" Type="http://schemas.openxmlformats.org/officeDocument/2006/relationships/hyperlink" Target="https://twitter.com/medtronicca" TargetMode="External" /><Relationship Id="rId468" Type="http://schemas.openxmlformats.org/officeDocument/2006/relationships/hyperlink" Target="https://twitter.com/mdt_diabetes" TargetMode="External" /><Relationship Id="rId469" Type="http://schemas.openxmlformats.org/officeDocument/2006/relationships/hyperlink" Target="https://twitter.com/danamlewis" TargetMode="External" /><Relationship Id="rId470" Type="http://schemas.openxmlformats.org/officeDocument/2006/relationships/hyperlink" Target="https://twitter.com/dcarbohydrated" TargetMode="External" /><Relationship Id="rId471" Type="http://schemas.openxmlformats.org/officeDocument/2006/relationships/hyperlink" Target="https://twitter.com/spkingdiabetes" TargetMode="External" /><Relationship Id="rId472" Type="http://schemas.openxmlformats.org/officeDocument/2006/relationships/hyperlink" Target="https://twitter.com/saludhealthinfo" TargetMode="External" /><Relationship Id="rId473" Type="http://schemas.openxmlformats.org/officeDocument/2006/relationships/hyperlink" Target="https://twitter.com/admetsys" TargetMode="External" /><Relationship Id="rId474" Type="http://schemas.openxmlformats.org/officeDocument/2006/relationships/hyperlink" Target="https://twitter.com/diab_matters" TargetMode="External" /><Relationship Id="rId475" Type="http://schemas.openxmlformats.org/officeDocument/2006/relationships/hyperlink" Target="https://twitter.com/prof_k_barnard" TargetMode="External" /><Relationship Id="rId476" Type="http://schemas.openxmlformats.org/officeDocument/2006/relationships/hyperlink" Target="https://twitter.com/liebertpub" TargetMode="External" /><Relationship Id="rId477" Type="http://schemas.openxmlformats.org/officeDocument/2006/relationships/hyperlink" Target="https://twitter.com/accuchek_us" TargetMode="External" /><Relationship Id="rId478" Type="http://schemas.openxmlformats.org/officeDocument/2006/relationships/hyperlink" Target="https://twitter.com/gavbew" TargetMode="External" /><Relationship Id="rId479" Type="http://schemas.openxmlformats.org/officeDocument/2006/relationships/hyperlink" Target="https://twitter.com/jdrf" TargetMode="External" /><Relationship Id="rId480" Type="http://schemas.openxmlformats.org/officeDocument/2006/relationships/hyperlink" Target="https://twitter.com/jdrfresearch" TargetMode="External" /><Relationship Id="rId481" Type="http://schemas.openxmlformats.org/officeDocument/2006/relationships/hyperlink" Target="https://twitter.com/anitatatatoton4" TargetMode="External" /><Relationship Id="rId482" Type="http://schemas.openxmlformats.org/officeDocument/2006/relationships/hyperlink" Target="https://twitter.com/diabnext" TargetMode="External" /><Relationship Id="rId483" Type="http://schemas.openxmlformats.org/officeDocument/2006/relationships/hyperlink" Target="https://twitter.com/drhja" TargetMode="External" /><Relationship Id="rId484" Type="http://schemas.openxmlformats.org/officeDocument/2006/relationships/hyperlink" Target="https://twitter.com/recoverygal21" TargetMode="External" /><Relationship Id="rId485" Type="http://schemas.openxmlformats.org/officeDocument/2006/relationships/hyperlink" Target="https://twitter.com/maximilianhuebl" TargetMode="External" /><Relationship Id="rId486" Type="http://schemas.openxmlformats.org/officeDocument/2006/relationships/hyperlink" Target="https://twitter.com/chitraendocrine" TargetMode="External" /><Relationship Id="rId487" Type="http://schemas.openxmlformats.org/officeDocument/2006/relationships/hyperlink" Target="https://twitter.com/karthik2k2" TargetMode="External" /><Relationship Id="rId488" Type="http://schemas.openxmlformats.org/officeDocument/2006/relationships/hyperlink" Target="https://twitter.com/janespeight" TargetMode="External" /><Relationship Id="rId489" Type="http://schemas.openxmlformats.org/officeDocument/2006/relationships/hyperlink" Target="https://twitter.com/springerime" TargetMode="External" /><Relationship Id="rId490" Type="http://schemas.openxmlformats.org/officeDocument/2006/relationships/hyperlink" Target="https://twitter.com/jhallrecruiter" TargetMode="External" /><Relationship Id="rId491" Type="http://schemas.openxmlformats.org/officeDocument/2006/relationships/hyperlink" Target="https://twitter.com/lifeforachild" TargetMode="External" /><Relationship Id="rId492" Type="http://schemas.openxmlformats.org/officeDocument/2006/relationships/hyperlink" Target="https://twitter.com/bmj_latest" TargetMode="External" /><Relationship Id="rId493" Type="http://schemas.openxmlformats.org/officeDocument/2006/relationships/hyperlink" Target="https://twitter.com/tbattelino" TargetMode="External" /><Relationship Id="rId494" Type="http://schemas.openxmlformats.org/officeDocument/2006/relationships/hyperlink" Target="https://twitter.com/bsugrtrampoline" TargetMode="External" /><Relationship Id="rId495" Type="http://schemas.openxmlformats.org/officeDocument/2006/relationships/hyperlink" Target="https://twitter.com/grattonilab" TargetMode="External" /><Relationship Id="rId496" Type="http://schemas.openxmlformats.org/officeDocument/2006/relationships/hyperlink" Target="https://twitter.com/aminfiberlin" TargetMode="External" /><Relationship Id="rId497" Type="http://schemas.openxmlformats.org/officeDocument/2006/relationships/hyperlink" Target="https://twitter.com/medangelco" TargetMode="External" /><Relationship Id="rId498" Type="http://schemas.openxmlformats.org/officeDocument/2006/relationships/hyperlink" Target="https://twitter.com/diabetesqld" TargetMode="External" /><Relationship Id="rId499" Type="http://schemas.openxmlformats.org/officeDocument/2006/relationships/hyperlink" Target="https://twitter.com/nerdabetic" TargetMode="External" /><Relationship Id="rId500" Type="http://schemas.openxmlformats.org/officeDocument/2006/relationships/hyperlink" Target="https://twitter.com/girl0ninsulin" TargetMode="External" /><Relationship Id="rId501" Type="http://schemas.openxmlformats.org/officeDocument/2006/relationships/hyperlink" Target="https://twitter.com/heykaleido" TargetMode="External" /><Relationship Id="rId502" Type="http://schemas.openxmlformats.org/officeDocument/2006/relationships/hyperlink" Target="https://twitter.com/linnbee" TargetMode="External" /><Relationship Id="rId503" Type="http://schemas.openxmlformats.org/officeDocument/2006/relationships/comments" Target="../comments2.xml" /><Relationship Id="rId504" Type="http://schemas.openxmlformats.org/officeDocument/2006/relationships/vmlDrawing" Target="../drawings/vmlDrawing2.vml" /><Relationship Id="rId505" Type="http://schemas.openxmlformats.org/officeDocument/2006/relationships/table" Target="../tables/table2.xml" /><Relationship Id="rId506" Type="http://schemas.openxmlformats.org/officeDocument/2006/relationships/drawing" Target="../drawings/drawing1.xml" /><Relationship Id="rId50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ATTDconf/status/1097485203906404354" TargetMode="External" /><Relationship Id="rId2" Type="http://schemas.openxmlformats.org/officeDocument/2006/relationships/hyperlink" Target="https://diabetes.medicinematters.com/attd-2019/16464998" TargetMode="External" /><Relationship Id="rId3" Type="http://schemas.openxmlformats.org/officeDocument/2006/relationships/hyperlink" Target="https://home.liebertpub.com/publications/diabetes-technology-and-therapeutics/11" TargetMode="External" /><Relationship Id="rId4" Type="http://schemas.openxmlformats.org/officeDocument/2006/relationships/hyperlink" Target="https://www.insulclock.com/en/" TargetMode="External" /><Relationship Id="rId5" Type="http://schemas.openxmlformats.org/officeDocument/2006/relationships/hyperlink" Target="https://lnkd.in/dqnmT_V" TargetMode="External" /><Relationship Id="rId6" Type="http://schemas.openxmlformats.org/officeDocument/2006/relationships/hyperlink" Target="https://www.blog.solargamescorp.com/blog/la-12eme-%C3%A9dition-du-attd-%C3%A0-berlin" TargetMode="External" /><Relationship Id="rId7" Type="http://schemas.openxmlformats.org/officeDocument/2006/relationships/hyperlink" Target="http://diabetesqld.org/get-involved/what's-on/2019/mar/live-your-life-brisbane.aspx" TargetMode="External" /><Relationship Id="rId8" Type="http://schemas.openxmlformats.org/officeDocument/2006/relationships/hyperlink" Target="https://twitter.com/dr_kevinlee/status/1097017239482490885" TargetMode="External" /><Relationship Id="rId9" Type="http://schemas.openxmlformats.org/officeDocument/2006/relationships/hyperlink" Target="https://lfacinternational.org/sparearose/" TargetMode="External" /><Relationship Id="rId10" Type="http://schemas.openxmlformats.org/officeDocument/2006/relationships/hyperlink" Target="https://twitter.com/ATTDconf/status/1096455400201830400" TargetMode="External" /><Relationship Id="rId11" Type="http://schemas.openxmlformats.org/officeDocument/2006/relationships/hyperlink" Target="https://www.insulclock.com/en/" TargetMode="External" /><Relationship Id="rId12" Type="http://schemas.openxmlformats.org/officeDocument/2006/relationships/hyperlink" Target="https://www.blog.solargamescorp.com/blog/la-12eme-%C3%A9dition-du-attd-%C3%A0-berlin" TargetMode="External" /><Relationship Id="rId13" Type="http://schemas.openxmlformats.org/officeDocument/2006/relationships/hyperlink" Target="https://bit.ly/2E3cbYj?utm_source=hootsuite&amp;utm_medium=twitter&amp;utm_term=organic&amp;utm_content=&amp;utm_campaign=" TargetMode="External" /><Relationship Id="rId14" Type="http://schemas.openxmlformats.org/officeDocument/2006/relationships/hyperlink" Target="https://twitter.com/SolarGames/status/1095563274144354304" TargetMode="External" /><Relationship Id="rId15" Type="http://schemas.openxmlformats.org/officeDocument/2006/relationships/hyperlink" Target="https://bit.ly/2BovcCC?utm_source=hootsuite&amp;utm_medium=twitter&amp;utm_term=organic&amp;utm_content=&amp;utm_campaign=" TargetMode="External" /><Relationship Id="rId16" Type="http://schemas.openxmlformats.org/officeDocument/2006/relationships/hyperlink" Target="http://ht.ly/rDGp30jwFXy?fbclid=IwAR0TNblZ7WR-MFsPZLYdaAMMHF097HG2BVjheSSu7eqffnxB0n7T5AG2JNA" TargetMode="External" /><Relationship Id="rId17" Type="http://schemas.openxmlformats.org/officeDocument/2006/relationships/hyperlink" Target="https://bit.ly/2SwK3Vr?utm_source=hootsuite&amp;utm_medium=twitter&amp;utm_term=organic&amp;utm_content=&amp;utm_campaign=" TargetMode="External" /><Relationship Id="rId18" Type="http://schemas.openxmlformats.org/officeDocument/2006/relationships/hyperlink" Target="https://attd.kenes.com/2019/congress-information/berlin-on-a-budget#.XFwVCFwzaUk" TargetMode="External" /><Relationship Id="rId19" Type="http://schemas.openxmlformats.org/officeDocument/2006/relationships/hyperlink" Target="https://bit.ly/2RLAsFU?utm_source=hootsuite&amp;utm_medium=twitter&amp;utm_term=organic&amp;utm_content=&amp;utm_campaign=" TargetMode="External" /><Relationship Id="rId20" Type="http://schemas.openxmlformats.org/officeDocument/2006/relationships/hyperlink" Target="https://attd.kenes.com/2019/scientific-information/preliminary-program#.XGqwJ1wzaUk" TargetMode="External" /><Relationship Id="rId21" Type="http://schemas.openxmlformats.org/officeDocument/2006/relationships/hyperlink" Target="http://diabetesqld.org/get-involved/what's-on/2019/mar/live-your-life-brisbane.aspx" TargetMode="External" /><Relationship Id="rId22" Type="http://schemas.openxmlformats.org/officeDocument/2006/relationships/hyperlink" Target="https://twitter.com/RenzaS/status/1097016108089933831" TargetMode="External" /><Relationship Id="rId23" Type="http://schemas.openxmlformats.org/officeDocument/2006/relationships/hyperlink" Target="https://twitter.com/dr_kevinlee/status/1097017239482490885" TargetMode="External" /><Relationship Id="rId24" Type="http://schemas.openxmlformats.org/officeDocument/2006/relationships/hyperlink" Target="https://open-diabetes.eu/" TargetMode="External" /><Relationship Id="rId25" Type="http://schemas.openxmlformats.org/officeDocument/2006/relationships/hyperlink" Target="https://twitter.com/T1Bionic/status/1097334984757530624" TargetMode="External" /><Relationship Id="rId26" Type="http://schemas.openxmlformats.org/officeDocument/2006/relationships/hyperlink" Target="https://twitter.com/ATTDconf/status/1097485203906404354" TargetMode="External" /><Relationship Id="rId27" Type="http://schemas.openxmlformats.org/officeDocument/2006/relationships/hyperlink" Target="https://lfacinternational.org/sparearose/" TargetMode="External" /><Relationship Id="rId28" Type="http://schemas.openxmlformats.org/officeDocument/2006/relationships/hyperlink" Target="https://diyps.org/2018/06/08/getting-ready-for-2018ada-danamlewis-preparing-to-encourage-photography/" TargetMode="External" /><Relationship Id="rId29" Type="http://schemas.openxmlformats.org/officeDocument/2006/relationships/hyperlink" Target="https://lnkd.in/dqnmT_V" TargetMode="External" /><Relationship Id="rId30" Type="http://schemas.openxmlformats.org/officeDocument/2006/relationships/hyperlink" Target="https://twitter.com/ATTDconf/status/1097485203906404354" TargetMode="External" /><Relationship Id="rId31" Type="http://schemas.openxmlformats.org/officeDocument/2006/relationships/hyperlink" Target="https://www.jdrf.org/blog/2019/02/19/attd-conference-brings-together-top-minds-in-diabetes-research/?utm_source=hootsuite" TargetMode="External" /><Relationship Id="rId32" Type="http://schemas.openxmlformats.org/officeDocument/2006/relationships/hyperlink" Target="https://diabetes.medicinematters.com/attd-2019/16464998" TargetMode="External" /><Relationship Id="rId33" Type="http://schemas.openxmlformats.org/officeDocument/2006/relationships/hyperlink" Target="https://home.liebertpub.com/publications/diabetes-technology-and-therapeutics/11" TargetMode="External" /><Relationship Id="rId34" Type="http://schemas.openxmlformats.org/officeDocument/2006/relationships/hyperlink" Target="https://attd.kenes.com/2019#.XGqOZOhKjb1" TargetMode="External" /><Relationship Id="rId35" Type="http://schemas.openxmlformats.org/officeDocument/2006/relationships/hyperlink" Target="https://www.instagram.com/p/BuChGE6FmBSGTe_wfABRqzLe827Ze9mUi92TEc0/?utm_source=ig_twitter_share&amp;igshid=1pby1n2ow97f5" TargetMode="External" /><Relationship Id="rId36" Type="http://schemas.openxmlformats.org/officeDocument/2006/relationships/hyperlink" Target="https://twitter.com/attdconf/status/1097542567816765442"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1902</v>
      </c>
      <c r="BB2" s="13" t="s">
        <v>1931</v>
      </c>
      <c r="BC2" s="13" t="s">
        <v>1932</v>
      </c>
      <c r="BD2" s="118" t="s">
        <v>2793</v>
      </c>
      <c r="BE2" s="118" t="s">
        <v>2794</v>
      </c>
      <c r="BF2" s="118" t="s">
        <v>2795</v>
      </c>
      <c r="BG2" s="118" t="s">
        <v>2796</v>
      </c>
      <c r="BH2" s="118" t="s">
        <v>2797</v>
      </c>
      <c r="BI2" s="118" t="s">
        <v>2798</v>
      </c>
      <c r="BJ2" s="118" t="s">
        <v>2799</v>
      </c>
      <c r="BK2" s="118" t="s">
        <v>2800</v>
      </c>
      <c r="BL2" s="118" t="s">
        <v>2801</v>
      </c>
    </row>
    <row r="3" spans="1:64" ht="15" customHeight="1">
      <c r="A3" s="64" t="s">
        <v>212</v>
      </c>
      <c r="B3" s="64" t="s">
        <v>235</v>
      </c>
      <c r="C3" s="65" t="s">
        <v>2806</v>
      </c>
      <c r="D3" s="66">
        <v>3</v>
      </c>
      <c r="E3" s="67" t="s">
        <v>132</v>
      </c>
      <c r="F3" s="68">
        <v>32</v>
      </c>
      <c r="G3" s="65"/>
      <c r="H3" s="69"/>
      <c r="I3" s="70"/>
      <c r="J3" s="70"/>
      <c r="K3" s="34" t="s">
        <v>65</v>
      </c>
      <c r="L3" s="71">
        <v>3</v>
      </c>
      <c r="M3" s="71"/>
      <c r="N3" s="72"/>
      <c r="O3" s="78" t="s">
        <v>331</v>
      </c>
      <c r="P3" s="80">
        <v>43506.56364583333</v>
      </c>
      <c r="Q3" s="78" t="s">
        <v>333</v>
      </c>
      <c r="R3" s="78"/>
      <c r="S3" s="78"/>
      <c r="T3" s="78" t="s">
        <v>508</v>
      </c>
      <c r="U3" s="78"/>
      <c r="V3" s="83" t="s">
        <v>600</v>
      </c>
      <c r="W3" s="80">
        <v>43506.56364583333</v>
      </c>
      <c r="X3" s="83" t="s">
        <v>676</v>
      </c>
      <c r="Y3" s="78"/>
      <c r="Z3" s="78"/>
      <c r="AA3" s="84" t="s">
        <v>834</v>
      </c>
      <c r="AB3" s="78"/>
      <c r="AC3" s="78" t="b">
        <v>0</v>
      </c>
      <c r="AD3" s="78">
        <v>0</v>
      </c>
      <c r="AE3" s="84" t="s">
        <v>995</v>
      </c>
      <c r="AF3" s="78" t="b">
        <v>0</v>
      </c>
      <c r="AG3" s="78" t="s">
        <v>1000</v>
      </c>
      <c r="AH3" s="78"/>
      <c r="AI3" s="84" t="s">
        <v>995</v>
      </c>
      <c r="AJ3" s="78" t="b">
        <v>0</v>
      </c>
      <c r="AK3" s="78">
        <v>7</v>
      </c>
      <c r="AL3" s="84" t="s">
        <v>861</v>
      </c>
      <c r="AM3" s="78" t="s">
        <v>1007</v>
      </c>
      <c r="AN3" s="78" t="b">
        <v>0</v>
      </c>
      <c r="AO3" s="84" t="s">
        <v>861</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0</v>
      </c>
      <c r="BE3" s="49">
        <v>0</v>
      </c>
      <c r="BF3" s="48">
        <v>0</v>
      </c>
      <c r="BG3" s="49">
        <v>0</v>
      </c>
      <c r="BH3" s="48">
        <v>0</v>
      </c>
      <c r="BI3" s="49">
        <v>0</v>
      </c>
      <c r="BJ3" s="48">
        <v>22</v>
      </c>
      <c r="BK3" s="49">
        <v>100</v>
      </c>
      <c r="BL3" s="48">
        <v>22</v>
      </c>
    </row>
    <row r="4" spans="1:64" ht="15" customHeight="1">
      <c r="A4" s="64" t="s">
        <v>213</v>
      </c>
      <c r="B4" s="64" t="s">
        <v>292</v>
      </c>
      <c r="C4" s="65" t="s">
        <v>2806</v>
      </c>
      <c r="D4" s="66">
        <v>3</v>
      </c>
      <c r="E4" s="67" t="s">
        <v>132</v>
      </c>
      <c r="F4" s="68">
        <v>32</v>
      </c>
      <c r="G4" s="65"/>
      <c r="H4" s="69"/>
      <c r="I4" s="70"/>
      <c r="J4" s="70"/>
      <c r="K4" s="34" t="s">
        <v>65</v>
      </c>
      <c r="L4" s="77">
        <v>4</v>
      </c>
      <c r="M4" s="77"/>
      <c r="N4" s="72"/>
      <c r="O4" s="79" t="s">
        <v>331</v>
      </c>
      <c r="P4" s="81">
        <v>43507.66438657408</v>
      </c>
      <c r="Q4" s="79" t="s">
        <v>334</v>
      </c>
      <c r="R4" s="79"/>
      <c r="S4" s="79"/>
      <c r="T4" s="79" t="s">
        <v>508</v>
      </c>
      <c r="U4" s="79"/>
      <c r="V4" s="82" t="s">
        <v>601</v>
      </c>
      <c r="W4" s="81">
        <v>43507.66438657408</v>
      </c>
      <c r="X4" s="82" t="s">
        <v>677</v>
      </c>
      <c r="Y4" s="79"/>
      <c r="Z4" s="79"/>
      <c r="AA4" s="85" t="s">
        <v>835</v>
      </c>
      <c r="AB4" s="79"/>
      <c r="AC4" s="79" t="b">
        <v>0</v>
      </c>
      <c r="AD4" s="79">
        <v>0</v>
      </c>
      <c r="AE4" s="85" t="s">
        <v>995</v>
      </c>
      <c r="AF4" s="79" t="b">
        <v>0</v>
      </c>
      <c r="AG4" s="79" t="s">
        <v>1000</v>
      </c>
      <c r="AH4" s="79"/>
      <c r="AI4" s="85" t="s">
        <v>995</v>
      </c>
      <c r="AJ4" s="79" t="b">
        <v>0</v>
      </c>
      <c r="AK4" s="79">
        <v>3</v>
      </c>
      <c r="AL4" s="85" t="s">
        <v>837</v>
      </c>
      <c r="AM4" s="79" t="s">
        <v>1008</v>
      </c>
      <c r="AN4" s="79" t="b">
        <v>0</v>
      </c>
      <c r="AO4" s="85" t="s">
        <v>837</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215</v>
      </c>
      <c r="C5" s="65" t="s">
        <v>2806</v>
      </c>
      <c r="D5" s="66">
        <v>3</v>
      </c>
      <c r="E5" s="67" t="s">
        <v>132</v>
      </c>
      <c r="F5" s="68">
        <v>32</v>
      </c>
      <c r="G5" s="65"/>
      <c r="H5" s="69"/>
      <c r="I5" s="70"/>
      <c r="J5" s="70"/>
      <c r="K5" s="34" t="s">
        <v>65</v>
      </c>
      <c r="L5" s="77">
        <v>5</v>
      </c>
      <c r="M5" s="77"/>
      <c r="N5" s="72"/>
      <c r="O5" s="79" t="s">
        <v>331</v>
      </c>
      <c r="P5" s="81">
        <v>43507.66438657408</v>
      </c>
      <c r="Q5" s="79" t="s">
        <v>334</v>
      </c>
      <c r="R5" s="79"/>
      <c r="S5" s="79"/>
      <c r="T5" s="79" t="s">
        <v>508</v>
      </c>
      <c r="U5" s="79"/>
      <c r="V5" s="82" t="s">
        <v>601</v>
      </c>
      <c r="W5" s="81">
        <v>43507.66438657408</v>
      </c>
      <c r="X5" s="82" t="s">
        <v>677</v>
      </c>
      <c r="Y5" s="79"/>
      <c r="Z5" s="79"/>
      <c r="AA5" s="85" t="s">
        <v>835</v>
      </c>
      <c r="AB5" s="79"/>
      <c r="AC5" s="79" t="b">
        <v>0</v>
      </c>
      <c r="AD5" s="79">
        <v>0</v>
      </c>
      <c r="AE5" s="85" t="s">
        <v>995</v>
      </c>
      <c r="AF5" s="79" t="b">
        <v>0</v>
      </c>
      <c r="AG5" s="79" t="s">
        <v>1000</v>
      </c>
      <c r="AH5" s="79"/>
      <c r="AI5" s="85" t="s">
        <v>995</v>
      </c>
      <c r="AJ5" s="79" t="b">
        <v>0</v>
      </c>
      <c r="AK5" s="79">
        <v>3</v>
      </c>
      <c r="AL5" s="85" t="s">
        <v>837</v>
      </c>
      <c r="AM5" s="79" t="s">
        <v>1008</v>
      </c>
      <c r="AN5" s="79" t="b">
        <v>0</v>
      </c>
      <c r="AO5" s="85" t="s">
        <v>837</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3.8461538461538463</v>
      </c>
      <c r="BF5" s="48">
        <v>0</v>
      </c>
      <c r="BG5" s="49">
        <v>0</v>
      </c>
      <c r="BH5" s="48">
        <v>0</v>
      </c>
      <c r="BI5" s="49">
        <v>0</v>
      </c>
      <c r="BJ5" s="48">
        <v>25</v>
      </c>
      <c r="BK5" s="49">
        <v>96.15384615384616</v>
      </c>
      <c r="BL5" s="48">
        <v>26</v>
      </c>
    </row>
    <row r="6" spans="1:64" ht="15">
      <c r="A6" s="64" t="s">
        <v>214</v>
      </c>
      <c r="B6" s="64" t="s">
        <v>292</v>
      </c>
      <c r="C6" s="65" t="s">
        <v>2806</v>
      </c>
      <c r="D6" s="66">
        <v>3</v>
      </c>
      <c r="E6" s="67" t="s">
        <v>132</v>
      </c>
      <c r="F6" s="68">
        <v>32</v>
      </c>
      <c r="G6" s="65"/>
      <c r="H6" s="69"/>
      <c r="I6" s="70"/>
      <c r="J6" s="70"/>
      <c r="K6" s="34" t="s">
        <v>65</v>
      </c>
      <c r="L6" s="77">
        <v>6</v>
      </c>
      <c r="M6" s="77"/>
      <c r="N6" s="72"/>
      <c r="O6" s="79" t="s">
        <v>331</v>
      </c>
      <c r="P6" s="81">
        <v>43507.67193287037</v>
      </c>
      <c r="Q6" s="79" t="s">
        <v>334</v>
      </c>
      <c r="R6" s="79"/>
      <c r="S6" s="79"/>
      <c r="T6" s="79" t="s">
        <v>508</v>
      </c>
      <c r="U6" s="79"/>
      <c r="V6" s="82" t="s">
        <v>602</v>
      </c>
      <c r="W6" s="81">
        <v>43507.67193287037</v>
      </c>
      <c r="X6" s="82" t="s">
        <v>678</v>
      </c>
      <c r="Y6" s="79"/>
      <c r="Z6" s="79"/>
      <c r="AA6" s="85" t="s">
        <v>836</v>
      </c>
      <c r="AB6" s="79"/>
      <c r="AC6" s="79" t="b">
        <v>0</v>
      </c>
      <c r="AD6" s="79">
        <v>0</v>
      </c>
      <c r="AE6" s="85" t="s">
        <v>995</v>
      </c>
      <c r="AF6" s="79" t="b">
        <v>0</v>
      </c>
      <c r="AG6" s="79" t="s">
        <v>1000</v>
      </c>
      <c r="AH6" s="79"/>
      <c r="AI6" s="85" t="s">
        <v>995</v>
      </c>
      <c r="AJ6" s="79" t="b">
        <v>0</v>
      </c>
      <c r="AK6" s="79">
        <v>3</v>
      </c>
      <c r="AL6" s="85" t="s">
        <v>837</v>
      </c>
      <c r="AM6" s="79" t="s">
        <v>1008</v>
      </c>
      <c r="AN6" s="79" t="b">
        <v>0</v>
      </c>
      <c r="AO6" s="85" t="s">
        <v>837</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215</v>
      </c>
      <c r="C7" s="65" t="s">
        <v>2806</v>
      </c>
      <c r="D7" s="66">
        <v>3</v>
      </c>
      <c r="E7" s="67" t="s">
        <v>132</v>
      </c>
      <c r="F7" s="68">
        <v>32</v>
      </c>
      <c r="G7" s="65"/>
      <c r="H7" s="69"/>
      <c r="I7" s="70"/>
      <c r="J7" s="70"/>
      <c r="K7" s="34" t="s">
        <v>65</v>
      </c>
      <c r="L7" s="77">
        <v>7</v>
      </c>
      <c r="M7" s="77"/>
      <c r="N7" s="72"/>
      <c r="O7" s="79" t="s">
        <v>331</v>
      </c>
      <c r="P7" s="81">
        <v>43507.67193287037</v>
      </c>
      <c r="Q7" s="79" t="s">
        <v>334</v>
      </c>
      <c r="R7" s="79"/>
      <c r="S7" s="79"/>
      <c r="T7" s="79" t="s">
        <v>508</v>
      </c>
      <c r="U7" s="79"/>
      <c r="V7" s="82" t="s">
        <v>602</v>
      </c>
      <c r="W7" s="81">
        <v>43507.67193287037</v>
      </c>
      <c r="X7" s="82" t="s">
        <v>678</v>
      </c>
      <c r="Y7" s="79"/>
      <c r="Z7" s="79"/>
      <c r="AA7" s="85" t="s">
        <v>836</v>
      </c>
      <c r="AB7" s="79"/>
      <c r="AC7" s="79" t="b">
        <v>0</v>
      </c>
      <c r="AD7" s="79">
        <v>0</v>
      </c>
      <c r="AE7" s="85" t="s">
        <v>995</v>
      </c>
      <c r="AF7" s="79" t="b">
        <v>0</v>
      </c>
      <c r="AG7" s="79" t="s">
        <v>1000</v>
      </c>
      <c r="AH7" s="79"/>
      <c r="AI7" s="85" t="s">
        <v>995</v>
      </c>
      <c r="AJ7" s="79" t="b">
        <v>0</v>
      </c>
      <c r="AK7" s="79">
        <v>3</v>
      </c>
      <c r="AL7" s="85" t="s">
        <v>837</v>
      </c>
      <c r="AM7" s="79" t="s">
        <v>1008</v>
      </c>
      <c r="AN7" s="79" t="b">
        <v>0</v>
      </c>
      <c r="AO7" s="85" t="s">
        <v>837</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3.8461538461538463</v>
      </c>
      <c r="BF7" s="48">
        <v>0</v>
      </c>
      <c r="BG7" s="49">
        <v>0</v>
      </c>
      <c r="BH7" s="48">
        <v>0</v>
      </c>
      <c r="BI7" s="49">
        <v>0</v>
      </c>
      <c r="BJ7" s="48">
        <v>25</v>
      </c>
      <c r="BK7" s="49">
        <v>96.15384615384616</v>
      </c>
      <c r="BL7" s="48">
        <v>26</v>
      </c>
    </row>
    <row r="8" spans="1:64" ht="15">
      <c r="A8" s="64" t="s">
        <v>215</v>
      </c>
      <c r="B8" s="64" t="s">
        <v>292</v>
      </c>
      <c r="C8" s="65" t="s">
        <v>2806</v>
      </c>
      <c r="D8" s="66">
        <v>3</v>
      </c>
      <c r="E8" s="67" t="s">
        <v>132</v>
      </c>
      <c r="F8" s="68">
        <v>32</v>
      </c>
      <c r="G8" s="65"/>
      <c r="H8" s="69"/>
      <c r="I8" s="70"/>
      <c r="J8" s="70"/>
      <c r="K8" s="34" t="s">
        <v>65</v>
      </c>
      <c r="L8" s="77">
        <v>8</v>
      </c>
      <c r="M8" s="77"/>
      <c r="N8" s="72"/>
      <c r="O8" s="79" t="s">
        <v>331</v>
      </c>
      <c r="P8" s="81">
        <v>43507.661157407405</v>
      </c>
      <c r="Q8" s="79" t="s">
        <v>335</v>
      </c>
      <c r="R8" s="79"/>
      <c r="S8" s="79"/>
      <c r="T8" s="79" t="s">
        <v>509</v>
      </c>
      <c r="U8" s="82" t="s">
        <v>554</v>
      </c>
      <c r="V8" s="82" t="s">
        <v>554</v>
      </c>
      <c r="W8" s="81">
        <v>43507.661157407405</v>
      </c>
      <c r="X8" s="82" t="s">
        <v>679</v>
      </c>
      <c r="Y8" s="79"/>
      <c r="Z8" s="79"/>
      <c r="AA8" s="85" t="s">
        <v>837</v>
      </c>
      <c r="AB8" s="79"/>
      <c r="AC8" s="79" t="b">
        <v>0</v>
      </c>
      <c r="AD8" s="79">
        <v>4</v>
      </c>
      <c r="AE8" s="85" t="s">
        <v>995</v>
      </c>
      <c r="AF8" s="79" t="b">
        <v>0</v>
      </c>
      <c r="AG8" s="79" t="s">
        <v>1000</v>
      </c>
      <c r="AH8" s="79"/>
      <c r="AI8" s="85" t="s">
        <v>995</v>
      </c>
      <c r="AJ8" s="79" t="b">
        <v>0</v>
      </c>
      <c r="AK8" s="79">
        <v>3</v>
      </c>
      <c r="AL8" s="85" t="s">
        <v>995</v>
      </c>
      <c r="AM8" s="79" t="s">
        <v>1008</v>
      </c>
      <c r="AN8" s="79" t="b">
        <v>0</v>
      </c>
      <c r="AO8" s="85" t="s">
        <v>837</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2.5</v>
      </c>
      <c r="BF8" s="48">
        <v>0</v>
      </c>
      <c r="BG8" s="49">
        <v>0</v>
      </c>
      <c r="BH8" s="48">
        <v>0</v>
      </c>
      <c r="BI8" s="49">
        <v>0</v>
      </c>
      <c r="BJ8" s="48">
        <v>39</v>
      </c>
      <c r="BK8" s="49">
        <v>97.5</v>
      </c>
      <c r="BL8" s="48">
        <v>40</v>
      </c>
    </row>
    <row r="9" spans="1:64" ht="15">
      <c r="A9" s="64" t="s">
        <v>216</v>
      </c>
      <c r="B9" s="64" t="s">
        <v>215</v>
      </c>
      <c r="C9" s="65" t="s">
        <v>2806</v>
      </c>
      <c r="D9" s="66">
        <v>3</v>
      </c>
      <c r="E9" s="67" t="s">
        <v>132</v>
      </c>
      <c r="F9" s="68">
        <v>32</v>
      </c>
      <c r="G9" s="65"/>
      <c r="H9" s="69"/>
      <c r="I9" s="70"/>
      <c r="J9" s="70"/>
      <c r="K9" s="34" t="s">
        <v>65</v>
      </c>
      <c r="L9" s="77">
        <v>9</v>
      </c>
      <c r="M9" s="77"/>
      <c r="N9" s="72"/>
      <c r="O9" s="79" t="s">
        <v>331</v>
      </c>
      <c r="P9" s="81">
        <v>43507.70758101852</v>
      </c>
      <c r="Q9" s="79" t="s">
        <v>334</v>
      </c>
      <c r="R9" s="79"/>
      <c r="S9" s="79"/>
      <c r="T9" s="79" t="s">
        <v>508</v>
      </c>
      <c r="U9" s="79"/>
      <c r="V9" s="82" t="s">
        <v>603</v>
      </c>
      <c r="W9" s="81">
        <v>43507.70758101852</v>
      </c>
      <c r="X9" s="82" t="s">
        <v>680</v>
      </c>
      <c r="Y9" s="79"/>
      <c r="Z9" s="79"/>
      <c r="AA9" s="85" t="s">
        <v>838</v>
      </c>
      <c r="AB9" s="79"/>
      <c r="AC9" s="79" t="b">
        <v>0</v>
      </c>
      <c r="AD9" s="79">
        <v>0</v>
      </c>
      <c r="AE9" s="85" t="s">
        <v>995</v>
      </c>
      <c r="AF9" s="79" t="b">
        <v>0</v>
      </c>
      <c r="AG9" s="79" t="s">
        <v>1000</v>
      </c>
      <c r="AH9" s="79"/>
      <c r="AI9" s="85" t="s">
        <v>995</v>
      </c>
      <c r="AJ9" s="79" t="b">
        <v>0</v>
      </c>
      <c r="AK9" s="79">
        <v>3</v>
      </c>
      <c r="AL9" s="85" t="s">
        <v>837</v>
      </c>
      <c r="AM9" s="79" t="s">
        <v>1008</v>
      </c>
      <c r="AN9" s="79" t="b">
        <v>0</v>
      </c>
      <c r="AO9" s="85" t="s">
        <v>837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216</v>
      </c>
      <c r="B10" s="64" t="s">
        <v>292</v>
      </c>
      <c r="C10" s="65" t="s">
        <v>2806</v>
      </c>
      <c r="D10" s="66">
        <v>3</v>
      </c>
      <c r="E10" s="67" t="s">
        <v>132</v>
      </c>
      <c r="F10" s="68">
        <v>32</v>
      </c>
      <c r="G10" s="65"/>
      <c r="H10" s="69"/>
      <c r="I10" s="70"/>
      <c r="J10" s="70"/>
      <c r="K10" s="34" t="s">
        <v>65</v>
      </c>
      <c r="L10" s="77">
        <v>10</v>
      </c>
      <c r="M10" s="77"/>
      <c r="N10" s="72"/>
      <c r="O10" s="79" t="s">
        <v>331</v>
      </c>
      <c r="P10" s="81">
        <v>43507.70758101852</v>
      </c>
      <c r="Q10" s="79" t="s">
        <v>334</v>
      </c>
      <c r="R10" s="79"/>
      <c r="S10" s="79"/>
      <c r="T10" s="79" t="s">
        <v>508</v>
      </c>
      <c r="U10" s="79"/>
      <c r="V10" s="82" t="s">
        <v>603</v>
      </c>
      <c r="W10" s="81">
        <v>43507.70758101852</v>
      </c>
      <c r="X10" s="82" t="s">
        <v>680</v>
      </c>
      <c r="Y10" s="79"/>
      <c r="Z10" s="79"/>
      <c r="AA10" s="85" t="s">
        <v>838</v>
      </c>
      <c r="AB10" s="79"/>
      <c r="AC10" s="79" t="b">
        <v>0</v>
      </c>
      <c r="AD10" s="79">
        <v>0</v>
      </c>
      <c r="AE10" s="85" t="s">
        <v>995</v>
      </c>
      <c r="AF10" s="79" t="b">
        <v>0</v>
      </c>
      <c r="AG10" s="79" t="s">
        <v>1000</v>
      </c>
      <c r="AH10" s="79"/>
      <c r="AI10" s="85" t="s">
        <v>995</v>
      </c>
      <c r="AJ10" s="79" t="b">
        <v>0</v>
      </c>
      <c r="AK10" s="79">
        <v>3</v>
      </c>
      <c r="AL10" s="85" t="s">
        <v>837</v>
      </c>
      <c r="AM10" s="79" t="s">
        <v>1008</v>
      </c>
      <c r="AN10" s="79" t="b">
        <v>0</v>
      </c>
      <c r="AO10" s="85" t="s">
        <v>837</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3.8461538461538463</v>
      </c>
      <c r="BF10" s="48">
        <v>0</v>
      </c>
      <c r="BG10" s="49">
        <v>0</v>
      </c>
      <c r="BH10" s="48">
        <v>0</v>
      </c>
      <c r="BI10" s="49">
        <v>0</v>
      </c>
      <c r="BJ10" s="48">
        <v>25</v>
      </c>
      <c r="BK10" s="49">
        <v>96.15384615384616</v>
      </c>
      <c r="BL10" s="48">
        <v>26</v>
      </c>
    </row>
    <row r="11" spans="1:64" ht="15">
      <c r="A11" s="64" t="s">
        <v>217</v>
      </c>
      <c r="B11" s="64" t="s">
        <v>292</v>
      </c>
      <c r="C11" s="65" t="s">
        <v>2806</v>
      </c>
      <c r="D11" s="66">
        <v>3</v>
      </c>
      <c r="E11" s="67" t="s">
        <v>132</v>
      </c>
      <c r="F11" s="68">
        <v>32</v>
      </c>
      <c r="G11" s="65"/>
      <c r="H11" s="69"/>
      <c r="I11" s="70"/>
      <c r="J11" s="70"/>
      <c r="K11" s="34" t="s">
        <v>65</v>
      </c>
      <c r="L11" s="77">
        <v>11</v>
      </c>
      <c r="M11" s="77"/>
      <c r="N11" s="72"/>
      <c r="O11" s="79" t="s">
        <v>331</v>
      </c>
      <c r="P11" s="81">
        <v>43508.58039351852</v>
      </c>
      <c r="Q11" s="79" t="s">
        <v>336</v>
      </c>
      <c r="R11" s="79"/>
      <c r="S11" s="79"/>
      <c r="T11" s="79" t="s">
        <v>508</v>
      </c>
      <c r="U11" s="82" t="s">
        <v>555</v>
      </c>
      <c r="V11" s="82" t="s">
        <v>555</v>
      </c>
      <c r="W11" s="81">
        <v>43508.58039351852</v>
      </c>
      <c r="X11" s="82" t="s">
        <v>681</v>
      </c>
      <c r="Y11" s="79"/>
      <c r="Z11" s="79"/>
      <c r="AA11" s="85" t="s">
        <v>839</v>
      </c>
      <c r="AB11" s="79"/>
      <c r="AC11" s="79" t="b">
        <v>0</v>
      </c>
      <c r="AD11" s="79">
        <v>1</v>
      </c>
      <c r="AE11" s="85" t="s">
        <v>995</v>
      </c>
      <c r="AF11" s="79" t="b">
        <v>0</v>
      </c>
      <c r="AG11" s="79" t="s">
        <v>1000</v>
      </c>
      <c r="AH11" s="79"/>
      <c r="AI11" s="85" t="s">
        <v>995</v>
      </c>
      <c r="AJ11" s="79" t="b">
        <v>0</v>
      </c>
      <c r="AK11" s="79">
        <v>0</v>
      </c>
      <c r="AL11" s="85" t="s">
        <v>995</v>
      </c>
      <c r="AM11" s="79" t="s">
        <v>1008</v>
      </c>
      <c r="AN11" s="79" t="b">
        <v>0</v>
      </c>
      <c r="AO11" s="85" t="s">
        <v>839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5.714285714285714</v>
      </c>
      <c r="BF11" s="48">
        <v>0</v>
      </c>
      <c r="BG11" s="49">
        <v>0</v>
      </c>
      <c r="BH11" s="48">
        <v>0</v>
      </c>
      <c r="BI11" s="49">
        <v>0</v>
      </c>
      <c r="BJ11" s="48">
        <v>33</v>
      </c>
      <c r="BK11" s="49">
        <v>94.28571428571429</v>
      </c>
      <c r="BL11" s="48">
        <v>35</v>
      </c>
    </row>
    <row r="12" spans="1:64" ht="15">
      <c r="A12" s="64" t="s">
        <v>218</v>
      </c>
      <c r="B12" s="64" t="s">
        <v>266</v>
      </c>
      <c r="C12" s="65" t="s">
        <v>2806</v>
      </c>
      <c r="D12" s="66">
        <v>3</v>
      </c>
      <c r="E12" s="67" t="s">
        <v>132</v>
      </c>
      <c r="F12" s="68">
        <v>32</v>
      </c>
      <c r="G12" s="65"/>
      <c r="H12" s="69"/>
      <c r="I12" s="70"/>
      <c r="J12" s="70"/>
      <c r="K12" s="34" t="s">
        <v>65</v>
      </c>
      <c r="L12" s="77">
        <v>12</v>
      </c>
      <c r="M12" s="77"/>
      <c r="N12" s="72"/>
      <c r="O12" s="79" t="s">
        <v>331</v>
      </c>
      <c r="P12" s="81">
        <v>43508.64076388889</v>
      </c>
      <c r="Q12" s="79" t="s">
        <v>337</v>
      </c>
      <c r="R12" s="79"/>
      <c r="S12" s="79"/>
      <c r="T12" s="79" t="s">
        <v>508</v>
      </c>
      <c r="U12" s="79"/>
      <c r="V12" s="82" t="s">
        <v>604</v>
      </c>
      <c r="W12" s="81">
        <v>43508.64076388889</v>
      </c>
      <c r="X12" s="82" t="s">
        <v>682</v>
      </c>
      <c r="Y12" s="79"/>
      <c r="Z12" s="79"/>
      <c r="AA12" s="85" t="s">
        <v>840</v>
      </c>
      <c r="AB12" s="79"/>
      <c r="AC12" s="79" t="b">
        <v>0</v>
      </c>
      <c r="AD12" s="79">
        <v>0</v>
      </c>
      <c r="AE12" s="85" t="s">
        <v>995</v>
      </c>
      <c r="AF12" s="79" t="b">
        <v>0</v>
      </c>
      <c r="AG12" s="79" t="s">
        <v>1000</v>
      </c>
      <c r="AH12" s="79"/>
      <c r="AI12" s="85" t="s">
        <v>995</v>
      </c>
      <c r="AJ12" s="79" t="b">
        <v>0</v>
      </c>
      <c r="AK12" s="79">
        <v>1</v>
      </c>
      <c r="AL12" s="85" t="s">
        <v>893</v>
      </c>
      <c r="AM12" s="79" t="s">
        <v>1008</v>
      </c>
      <c r="AN12" s="79" t="b">
        <v>0</v>
      </c>
      <c r="AO12" s="85" t="s">
        <v>893</v>
      </c>
      <c r="AP12" s="79" t="s">
        <v>176</v>
      </c>
      <c r="AQ12" s="79">
        <v>0</v>
      </c>
      <c r="AR12" s="79">
        <v>0</v>
      </c>
      <c r="AS12" s="79"/>
      <c r="AT12" s="79"/>
      <c r="AU12" s="79"/>
      <c r="AV12" s="79"/>
      <c r="AW12" s="79"/>
      <c r="AX12" s="79"/>
      <c r="AY12" s="79"/>
      <c r="AZ12" s="79"/>
      <c r="BA12">
        <v>1</v>
      </c>
      <c r="BB12" s="78" t="str">
        <f>REPLACE(INDEX(GroupVertices[Group],MATCH(Edges[[#This Row],[Vertex 1]],GroupVertices[Vertex],0)),1,1,"")</f>
        <v>15</v>
      </c>
      <c r="BC12" s="78" t="str">
        <f>REPLACE(INDEX(GroupVertices[Group],MATCH(Edges[[#This Row],[Vertex 2]],GroupVertices[Vertex],0)),1,1,"")</f>
        <v>15</v>
      </c>
      <c r="BD12" s="48">
        <v>0</v>
      </c>
      <c r="BE12" s="49">
        <v>0</v>
      </c>
      <c r="BF12" s="48">
        <v>0</v>
      </c>
      <c r="BG12" s="49">
        <v>0</v>
      </c>
      <c r="BH12" s="48">
        <v>0</v>
      </c>
      <c r="BI12" s="49">
        <v>0</v>
      </c>
      <c r="BJ12" s="48">
        <v>25</v>
      </c>
      <c r="BK12" s="49">
        <v>100</v>
      </c>
      <c r="BL12" s="48">
        <v>25</v>
      </c>
    </row>
    <row r="13" spans="1:64" ht="15">
      <c r="A13" s="64" t="s">
        <v>219</v>
      </c>
      <c r="B13" s="64" t="s">
        <v>292</v>
      </c>
      <c r="C13" s="65" t="s">
        <v>2806</v>
      </c>
      <c r="D13" s="66">
        <v>3</v>
      </c>
      <c r="E13" s="67" t="s">
        <v>132</v>
      </c>
      <c r="F13" s="68">
        <v>32</v>
      </c>
      <c r="G13" s="65"/>
      <c r="H13" s="69"/>
      <c r="I13" s="70"/>
      <c r="J13" s="70"/>
      <c r="K13" s="34" t="s">
        <v>65</v>
      </c>
      <c r="L13" s="77">
        <v>13</v>
      </c>
      <c r="M13" s="77"/>
      <c r="N13" s="72"/>
      <c r="O13" s="79" t="s">
        <v>331</v>
      </c>
      <c r="P13" s="81">
        <v>43509.452060185184</v>
      </c>
      <c r="Q13" s="79" t="s">
        <v>338</v>
      </c>
      <c r="R13" s="79"/>
      <c r="S13" s="79"/>
      <c r="T13" s="79"/>
      <c r="U13" s="79"/>
      <c r="V13" s="82" t="s">
        <v>605</v>
      </c>
      <c r="W13" s="81">
        <v>43509.452060185184</v>
      </c>
      <c r="X13" s="82" t="s">
        <v>683</v>
      </c>
      <c r="Y13" s="79"/>
      <c r="Z13" s="79"/>
      <c r="AA13" s="85" t="s">
        <v>841</v>
      </c>
      <c r="AB13" s="79"/>
      <c r="AC13" s="79" t="b">
        <v>0</v>
      </c>
      <c r="AD13" s="79">
        <v>0</v>
      </c>
      <c r="AE13" s="85" t="s">
        <v>995</v>
      </c>
      <c r="AF13" s="79" t="b">
        <v>0</v>
      </c>
      <c r="AG13" s="79" t="s">
        <v>1000</v>
      </c>
      <c r="AH13" s="79"/>
      <c r="AI13" s="85" t="s">
        <v>995</v>
      </c>
      <c r="AJ13" s="79" t="b">
        <v>0</v>
      </c>
      <c r="AK13" s="79">
        <v>3</v>
      </c>
      <c r="AL13" s="85" t="s">
        <v>845</v>
      </c>
      <c r="AM13" s="79" t="s">
        <v>1009</v>
      </c>
      <c r="AN13" s="79" t="b">
        <v>0</v>
      </c>
      <c r="AO13" s="85" t="s">
        <v>845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219</v>
      </c>
      <c r="B14" s="64" t="s">
        <v>223</v>
      </c>
      <c r="C14" s="65" t="s">
        <v>2806</v>
      </c>
      <c r="D14" s="66">
        <v>3</v>
      </c>
      <c r="E14" s="67" t="s">
        <v>132</v>
      </c>
      <c r="F14" s="68">
        <v>32</v>
      </c>
      <c r="G14" s="65"/>
      <c r="H14" s="69"/>
      <c r="I14" s="70"/>
      <c r="J14" s="70"/>
      <c r="K14" s="34" t="s">
        <v>65</v>
      </c>
      <c r="L14" s="77">
        <v>14</v>
      </c>
      <c r="M14" s="77"/>
      <c r="N14" s="72"/>
      <c r="O14" s="79" t="s">
        <v>331</v>
      </c>
      <c r="P14" s="81">
        <v>43509.452060185184</v>
      </c>
      <c r="Q14" s="79" t="s">
        <v>338</v>
      </c>
      <c r="R14" s="79"/>
      <c r="S14" s="79"/>
      <c r="T14" s="79"/>
      <c r="U14" s="79"/>
      <c r="V14" s="82" t="s">
        <v>605</v>
      </c>
      <c r="W14" s="81">
        <v>43509.452060185184</v>
      </c>
      <c r="X14" s="82" t="s">
        <v>683</v>
      </c>
      <c r="Y14" s="79"/>
      <c r="Z14" s="79"/>
      <c r="AA14" s="85" t="s">
        <v>841</v>
      </c>
      <c r="AB14" s="79"/>
      <c r="AC14" s="79" t="b">
        <v>0</v>
      </c>
      <c r="AD14" s="79">
        <v>0</v>
      </c>
      <c r="AE14" s="85" t="s">
        <v>995</v>
      </c>
      <c r="AF14" s="79" t="b">
        <v>0</v>
      </c>
      <c r="AG14" s="79" t="s">
        <v>1000</v>
      </c>
      <c r="AH14" s="79"/>
      <c r="AI14" s="85" t="s">
        <v>995</v>
      </c>
      <c r="AJ14" s="79" t="b">
        <v>0</v>
      </c>
      <c r="AK14" s="79">
        <v>3</v>
      </c>
      <c r="AL14" s="85" t="s">
        <v>845</v>
      </c>
      <c r="AM14" s="79" t="s">
        <v>1009</v>
      </c>
      <c r="AN14" s="79" t="b">
        <v>0</v>
      </c>
      <c r="AO14" s="85" t="s">
        <v>845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27</v>
      </c>
      <c r="BK14" s="49">
        <v>100</v>
      </c>
      <c r="BL14" s="48">
        <v>27</v>
      </c>
    </row>
    <row r="15" spans="1:64" ht="15">
      <c r="A15" s="64" t="s">
        <v>220</v>
      </c>
      <c r="B15" s="64" t="s">
        <v>292</v>
      </c>
      <c r="C15" s="65" t="s">
        <v>2806</v>
      </c>
      <c r="D15" s="66">
        <v>3</v>
      </c>
      <c r="E15" s="67" t="s">
        <v>132</v>
      </c>
      <c r="F15" s="68">
        <v>32</v>
      </c>
      <c r="G15" s="65"/>
      <c r="H15" s="69"/>
      <c r="I15" s="70"/>
      <c r="J15" s="70"/>
      <c r="K15" s="34" t="s">
        <v>65</v>
      </c>
      <c r="L15" s="77">
        <v>15</v>
      </c>
      <c r="M15" s="77"/>
      <c r="N15" s="72"/>
      <c r="O15" s="79" t="s">
        <v>331</v>
      </c>
      <c r="P15" s="81">
        <v>43509.25015046296</v>
      </c>
      <c r="Q15" s="79" t="s">
        <v>339</v>
      </c>
      <c r="R15" s="82" t="s">
        <v>453</v>
      </c>
      <c r="S15" s="79" t="s">
        <v>488</v>
      </c>
      <c r="T15" s="79" t="s">
        <v>508</v>
      </c>
      <c r="U15" s="79"/>
      <c r="V15" s="82" t="s">
        <v>606</v>
      </c>
      <c r="W15" s="81">
        <v>43509.25015046296</v>
      </c>
      <c r="X15" s="82" t="s">
        <v>684</v>
      </c>
      <c r="Y15" s="79"/>
      <c r="Z15" s="79"/>
      <c r="AA15" s="85" t="s">
        <v>842</v>
      </c>
      <c r="AB15" s="79"/>
      <c r="AC15" s="79" t="b">
        <v>0</v>
      </c>
      <c r="AD15" s="79">
        <v>2</v>
      </c>
      <c r="AE15" s="85" t="s">
        <v>995</v>
      </c>
      <c r="AF15" s="79" t="b">
        <v>0</v>
      </c>
      <c r="AG15" s="79" t="s">
        <v>1001</v>
      </c>
      <c r="AH15" s="79"/>
      <c r="AI15" s="85" t="s">
        <v>995</v>
      </c>
      <c r="AJ15" s="79" t="b">
        <v>0</v>
      </c>
      <c r="AK15" s="79">
        <v>1</v>
      </c>
      <c r="AL15" s="85" t="s">
        <v>995</v>
      </c>
      <c r="AM15" s="79" t="s">
        <v>1010</v>
      </c>
      <c r="AN15" s="79" t="b">
        <v>0</v>
      </c>
      <c r="AO15" s="85" t="s">
        <v>842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9</v>
      </c>
      <c r="BK15" s="49">
        <v>100</v>
      </c>
      <c r="BL15" s="48">
        <v>9</v>
      </c>
    </row>
    <row r="16" spans="1:64" ht="15">
      <c r="A16" s="64" t="s">
        <v>221</v>
      </c>
      <c r="B16" s="64" t="s">
        <v>220</v>
      </c>
      <c r="C16" s="65" t="s">
        <v>2806</v>
      </c>
      <c r="D16" s="66">
        <v>3</v>
      </c>
      <c r="E16" s="67" t="s">
        <v>132</v>
      </c>
      <c r="F16" s="68">
        <v>32</v>
      </c>
      <c r="G16" s="65"/>
      <c r="H16" s="69"/>
      <c r="I16" s="70"/>
      <c r="J16" s="70"/>
      <c r="K16" s="34" t="s">
        <v>65</v>
      </c>
      <c r="L16" s="77">
        <v>16</v>
      </c>
      <c r="M16" s="77"/>
      <c r="N16" s="72"/>
      <c r="O16" s="79" t="s">
        <v>331</v>
      </c>
      <c r="P16" s="81">
        <v>43509.80434027778</v>
      </c>
      <c r="Q16" s="79" t="s">
        <v>340</v>
      </c>
      <c r="R16" s="82" t="s">
        <v>453</v>
      </c>
      <c r="S16" s="79" t="s">
        <v>488</v>
      </c>
      <c r="T16" s="79" t="s">
        <v>508</v>
      </c>
      <c r="U16" s="79"/>
      <c r="V16" s="82" t="s">
        <v>607</v>
      </c>
      <c r="W16" s="81">
        <v>43509.80434027778</v>
      </c>
      <c r="X16" s="82" t="s">
        <v>685</v>
      </c>
      <c r="Y16" s="79"/>
      <c r="Z16" s="79"/>
      <c r="AA16" s="85" t="s">
        <v>843</v>
      </c>
      <c r="AB16" s="79"/>
      <c r="AC16" s="79" t="b">
        <v>0</v>
      </c>
      <c r="AD16" s="79">
        <v>0</v>
      </c>
      <c r="AE16" s="85" t="s">
        <v>995</v>
      </c>
      <c r="AF16" s="79" t="b">
        <v>0</v>
      </c>
      <c r="AG16" s="79" t="s">
        <v>1001</v>
      </c>
      <c r="AH16" s="79"/>
      <c r="AI16" s="85" t="s">
        <v>995</v>
      </c>
      <c r="AJ16" s="79" t="b">
        <v>0</v>
      </c>
      <c r="AK16" s="79">
        <v>1</v>
      </c>
      <c r="AL16" s="85" t="s">
        <v>842</v>
      </c>
      <c r="AM16" s="79" t="s">
        <v>1011</v>
      </c>
      <c r="AN16" s="79" t="b">
        <v>0</v>
      </c>
      <c r="AO16" s="85" t="s">
        <v>842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221</v>
      </c>
      <c r="B17" s="64" t="s">
        <v>292</v>
      </c>
      <c r="C17" s="65" t="s">
        <v>2806</v>
      </c>
      <c r="D17" s="66">
        <v>3</v>
      </c>
      <c r="E17" s="67" t="s">
        <v>132</v>
      </c>
      <c r="F17" s="68">
        <v>32</v>
      </c>
      <c r="G17" s="65"/>
      <c r="H17" s="69"/>
      <c r="I17" s="70"/>
      <c r="J17" s="70"/>
      <c r="K17" s="34" t="s">
        <v>65</v>
      </c>
      <c r="L17" s="77">
        <v>17</v>
      </c>
      <c r="M17" s="77"/>
      <c r="N17" s="72"/>
      <c r="O17" s="79" t="s">
        <v>331</v>
      </c>
      <c r="P17" s="81">
        <v>43509.80434027778</v>
      </c>
      <c r="Q17" s="79" t="s">
        <v>340</v>
      </c>
      <c r="R17" s="82" t="s">
        <v>453</v>
      </c>
      <c r="S17" s="79" t="s">
        <v>488</v>
      </c>
      <c r="T17" s="79" t="s">
        <v>508</v>
      </c>
      <c r="U17" s="79"/>
      <c r="V17" s="82" t="s">
        <v>607</v>
      </c>
      <c r="W17" s="81">
        <v>43509.80434027778</v>
      </c>
      <c r="X17" s="82" t="s">
        <v>685</v>
      </c>
      <c r="Y17" s="79"/>
      <c r="Z17" s="79"/>
      <c r="AA17" s="85" t="s">
        <v>843</v>
      </c>
      <c r="AB17" s="79"/>
      <c r="AC17" s="79" t="b">
        <v>0</v>
      </c>
      <c r="AD17" s="79">
        <v>0</v>
      </c>
      <c r="AE17" s="85" t="s">
        <v>995</v>
      </c>
      <c r="AF17" s="79" t="b">
        <v>0</v>
      </c>
      <c r="AG17" s="79" t="s">
        <v>1001</v>
      </c>
      <c r="AH17" s="79"/>
      <c r="AI17" s="85" t="s">
        <v>995</v>
      </c>
      <c r="AJ17" s="79" t="b">
        <v>0</v>
      </c>
      <c r="AK17" s="79">
        <v>1</v>
      </c>
      <c r="AL17" s="85" t="s">
        <v>842</v>
      </c>
      <c r="AM17" s="79" t="s">
        <v>1011</v>
      </c>
      <c r="AN17" s="79" t="b">
        <v>0</v>
      </c>
      <c r="AO17" s="85" t="s">
        <v>842</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11</v>
      </c>
      <c r="BK17" s="49">
        <v>100</v>
      </c>
      <c r="BL17" s="48">
        <v>11</v>
      </c>
    </row>
    <row r="18" spans="1:64" ht="15">
      <c r="A18" s="64" t="s">
        <v>222</v>
      </c>
      <c r="B18" s="64" t="s">
        <v>292</v>
      </c>
      <c r="C18" s="65" t="s">
        <v>2806</v>
      </c>
      <c r="D18" s="66">
        <v>3</v>
      </c>
      <c r="E18" s="67" t="s">
        <v>132</v>
      </c>
      <c r="F18" s="68">
        <v>32</v>
      </c>
      <c r="G18" s="65"/>
      <c r="H18" s="69"/>
      <c r="I18" s="70"/>
      <c r="J18" s="70"/>
      <c r="K18" s="34" t="s">
        <v>65</v>
      </c>
      <c r="L18" s="77">
        <v>18</v>
      </c>
      <c r="M18" s="77"/>
      <c r="N18" s="72"/>
      <c r="O18" s="79" t="s">
        <v>331</v>
      </c>
      <c r="P18" s="81">
        <v>43509.92375</v>
      </c>
      <c r="Q18" s="79" t="s">
        <v>338</v>
      </c>
      <c r="R18" s="79"/>
      <c r="S18" s="79"/>
      <c r="T18" s="79"/>
      <c r="U18" s="79"/>
      <c r="V18" s="82" t="s">
        <v>608</v>
      </c>
      <c r="W18" s="81">
        <v>43509.92375</v>
      </c>
      <c r="X18" s="82" t="s">
        <v>686</v>
      </c>
      <c r="Y18" s="79"/>
      <c r="Z18" s="79"/>
      <c r="AA18" s="85" t="s">
        <v>844</v>
      </c>
      <c r="AB18" s="79"/>
      <c r="AC18" s="79" t="b">
        <v>0</v>
      </c>
      <c r="AD18" s="79">
        <v>0</v>
      </c>
      <c r="AE18" s="85" t="s">
        <v>995</v>
      </c>
      <c r="AF18" s="79" t="b">
        <v>0</v>
      </c>
      <c r="AG18" s="79" t="s">
        <v>1000</v>
      </c>
      <c r="AH18" s="79"/>
      <c r="AI18" s="85" t="s">
        <v>995</v>
      </c>
      <c r="AJ18" s="79" t="b">
        <v>0</v>
      </c>
      <c r="AK18" s="79">
        <v>3</v>
      </c>
      <c r="AL18" s="85" t="s">
        <v>845</v>
      </c>
      <c r="AM18" s="79" t="s">
        <v>1008</v>
      </c>
      <c r="AN18" s="79" t="b">
        <v>0</v>
      </c>
      <c r="AO18" s="85" t="s">
        <v>845</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222</v>
      </c>
      <c r="B19" s="64" t="s">
        <v>223</v>
      </c>
      <c r="C19" s="65" t="s">
        <v>2806</v>
      </c>
      <c r="D19" s="66">
        <v>3</v>
      </c>
      <c r="E19" s="67" t="s">
        <v>132</v>
      </c>
      <c r="F19" s="68">
        <v>32</v>
      </c>
      <c r="G19" s="65"/>
      <c r="H19" s="69"/>
      <c r="I19" s="70"/>
      <c r="J19" s="70"/>
      <c r="K19" s="34" t="s">
        <v>65</v>
      </c>
      <c r="L19" s="77">
        <v>19</v>
      </c>
      <c r="M19" s="77"/>
      <c r="N19" s="72"/>
      <c r="O19" s="79" t="s">
        <v>331</v>
      </c>
      <c r="P19" s="81">
        <v>43509.92375</v>
      </c>
      <c r="Q19" s="79" t="s">
        <v>338</v>
      </c>
      <c r="R19" s="79"/>
      <c r="S19" s="79"/>
      <c r="T19" s="79"/>
      <c r="U19" s="79"/>
      <c r="V19" s="82" t="s">
        <v>608</v>
      </c>
      <c r="W19" s="81">
        <v>43509.92375</v>
      </c>
      <c r="X19" s="82" t="s">
        <v>686</v>
      </c>
      <c r="Y19" s="79"/>
      <c r="Z19" s="79"/>
      <c r="AA19" s="85" t="s">
        <v>844</v>
      </c>
      <c r="AB19" s="79"/>
      <c r="AC19" s="79" t="b">
        <v>0</v>
      </c>
      <c r="AD19" s="79">
        <v>0</v>
      </c>
      <c r="AE19" s="85" t="s">
        <v>995</v>
      </c>
      <c r="AF19" s="79" t="b">
        <v>0</v>
      </c>
      <c r="AG19" s="79" t="s">
        <v>1000</v>
      </c>
      <c r="AH19" s="79"/>
      <c r="AI19" s="85" t="s">
        <v>995</v>
      </c>
      <c r="AJ19" s="79" t="b">
        <v>0</v>
      </c>
      <c r="AK19" s="79">
        <v>3</v>
      </c>
      <c r="AL19" s="85" t="s">
        <v>845</v>
      </c>
      <c r="AM19" s="79" t="s">
        <v>1008</v>
      </c>
      <c r="AN19" s="79" t="b">
        <v>0</v>
      </c>
      <c r="AO19" s="85" t="s">
        <v>845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27</v>
      </c>
      <c r="BK19" s="49">
        <v>100</v>
      </c>
      <c r="BL19" s="48">
        <v>27</v>
      </c>
    </row>
    <row r="20" spans="1:64" ht="15">
      <c r="A20" s="64" t="s">
        <v>223</v>
      </c>
      <c r="B20" s="64" t="s">
        <v>292</v>
      </c>
      <c r="C20" s="65" t="s">
        <v>2806</v>
      </c>
      <c r="D20" s="66">
        <v>3</v>
      </c>
      <c r="E20" s="67" t="s">
        <v>132</v>
      </c>
      <c r="F20" s="68">
        <v>32</v>
      </c>
      <c r="G20" s="65"/>
      <c r="H20" s="69"/>
      <c r="I20" s="70"/>
      <c r="J20" s="70"/>
      <c r="K20" s="34" t="s">
        <v>65</v>
      </c>
      <c r="L20" s="77">
        <v>20</v>
      </c>
      <c r="M20" s="77"/>
      <c r="N20" s="72"/>
      <c r="O20" s="79" t="s">
        <v>331</v>
      </c>
      <c r="P20" s="81">
        <v>43508.580104166664</v>
      </c>
      <c r="Q20" s="79" t="s">
        <v>341</v>
      </c>
      <c r="R20" s="79"/>
      <c r="S20" s="79"/>
      <c r="T20" s="79" t="s">
        <v>508</v>
      </c>
      <c r="U20" s="82" t="s">
        <v>556</v>
      </c>
      <c r="V20" s="82" t="s">
        <v>556</v>
      </c>
      <c r="W20" s="81">
        <v>43508.580104166664</v>
      </c>
      <c r="X20" s="82" t="s">
        <v>687</v>
      </c>
      <c r="Y20" s="79"/>
      <c r="Z20" s="79"/>
      <c r="AA20" s="85" t="s">
        <v>845</v>
      </c>
      <c r="AB20" s="79"/>
      <c r="AC20" s="79" t="b">
        <v>0</v>
      </c>
      <c r="AD20" s="79">
        <v>5</v>
      </c>
      <c r="AE20" s="85" t="s">
        <v>995</v>
      </c>
      <c r="AF20" s="79" t="b">
        <v>0</v>
      </c>
      <c r="AG20" s="79" t="s">
        <v>1000</v>
      </c>
      <c r="AH20" s="79"/>
      <c r="AI20" s="85" t="s">
        <v>995</v>
      </c>
      <c r="AJ20" s="79" t="b">
        <v>0</v>
      </c>
      <c r="AK20" s="79">
        <v>3</v>
      </c>
      <c r="AL20" s="85" t="s">
        <v>995</v>
      </c>
      <c r="AM20" s="79" t="s">
        <v>1008</v>
      </c>
      <c r="AN20" s="79" t="b">
        <v>0</v>
      </c>
      <c r="AO20" s="85" t="s">
        <v>845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2</v>
      </c>
      <c r="BE20" s="49">
        <v>5.714285714285714</v>
      </c>
      <c r="BF20" s="48">
        <v>0</v>
      </c>
      <c r="BG20" s="49">
        <v>0</v>
      </c>
      <c r="BH20" s="48">
        <v>0</v>
      </c>
      <c r="BI20" s="49">
        <v>0</v>
      </c>
      <c r="BJ20" s="48">
        <v>33</v>
      </c>
      <c r="BK20" s="49">
        <v>94.28571428571429</v>
      </c>
      <c r="BL20" s="48">
        <v>35</v>
      </c>
    </row>
    <row r="21" spans="1:64" ht="15">
      <c r="A21" s="64" t="s">
        <v>224</v>
      </c>
      <c r="B21" s="64" t="s">
        <v>223</v>
      </c>
      <c r="C21" s="65" t="s">
        <v>2806</v>
      </c>
      <c r="D21" s="66">
        <v>3</v>
      </c>
      <c r="E21" s="67" t="s">
        <v>132</v>
      </c>
      <c r="F21" s="68">
        <v>32</v>
      </c>
      <c r="G21" s="65"/>
      <c r="H21" s="69"/>
      <c r="I21" s="70"/>
      <c r="J21" s="70"/>
      <c r="K21" s="34" t="s">
        <v>65</v>
      </c>
      <c r="L21" s="77">
        <v>21</v>
      </c>
      <c r="M21" s="77"/>
      <c r="N21" s="72"/>
      <c r="O21" s="79" t="s">
        <v>331</v>
      </c>
      <c r="P21" s="81">
        <v>43509.92545138889</v>
      </c>
      <c r="Q21" s="79" t="s">
        <v>338</v>
      </c>
      <c r="R21" s="79"/>
      <c r="S21" s="79"/>
      <c r="T21" s="79"/>
      <c r="U21" s="79"/>
      <c r="V21" s="82" t="s">
        <v>609</v>
      </c>
      <c r="W21" s="81">
        <v>43509.92545138889</v>
      </c>
      <c r="X21" s="82" t="s">
        <v>688</v>
      </c>
      <c r="Y21" s="79"/>
      <c r="Z21" s="79"/>
      <c r="AA21" s="85" t="s">
        <v>846</v>
      </c>
      <c r="AB21" s="79"/>
      <c r="AC21" s="79" t="b">
        <v>0</v>
      </c>
      <c r="AD21" s="79">
        <v>0</v>
      </c>
      <c r="AE21" s="85" t="s">
        <v>995</v>
      </c>
      <c r="AF21" s="79" t="b">
        <v>0</v>
      </c>
      <c r="AG21" s="79" t="s">
        <v>1000</v>
      </c>
      <c r="AH21" s="79"/>
      <c r="AI21" s="85" t="s">
        <v>995</v>
      </c>
      <c r="AJ21" s="79" t="b">
        <v>0</v>
      </c>
      <c r="AK21" s="79">
        <v>3</v>
      </c>
      <c r="AL21" s="85" t="s">
        <v>845</v>
      </c>
      <c r="AM21" s="79" t="s">
        <v>1011</v>
      </c>
      <c r="AN21" s="79" t="b">
        <v>0</v>
      </c>
      <c r="AO21" s="85" t="s">
        <v>845</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224</v>
      </c>
      <c r="B22" s="64" t="s">
        <v>292</v>
      </c>
      <c r="C22" s="65" t="s">
        <v>2806</v>
      </c>
      <c r="D22" s="66">
        <v>3</v>
      </c>
      <c r="E22" s="67" t="s">
        <v>132</v>
      </c>
      <c r="F22" s="68">
        <v>32</v>
      </c>
      <c r="G22" s="65"/>
      <c r="H22" s="69"/>
      <c r="I22" s="70"/>
      <c r="J22" s="70"/>
      <c r="K22" s="34" t="s">
        <v>65</v>
      </c>
      <c r="L22" s="77">
        <v>22</v>
      </c>
      <c r="M22" s="77"/>
      <c r="N22" s="72"/>
      <c r="O22" s="79" t="s">
        <v>331</v>
      </c>
      <c r="P22" s="81">
        <v>43509.92545138889</v>
      </c>
      <c r="Q22" s="79" t="s">
        <v>338</v>
      </c>
      <c r="R22" s="79"/>
      <c r="S22" s="79"/>
      <c r="T22" s="79"/>
      <c r="U22" s="79"/>
      <c r="V22" s="82" t="s">
        <v>609</v>
      </c>
      <c r="W22" s="81">
        <v>43509.92545138889</v>
      </c>
      <c r="X22" s="82" t="s">
        <v>688</v>
      </c>
      <c r="Y22" s="79"/>
      <c r="Z22" s="79"/>
      <c r="AA22" s="85" t="s">
        <v>846</v>
      </c>
      <c r="AB22" s="79"/>
      <c r="AC22" s="79" t="b">
        <v>0</v>
      </c>
      <c r="AD22" s="79">
        <v>0</v>
      </c>
      <c r="AE22" s="85" t="s">
        <v>995</v>
      </c>
      <c r="AF22" s="79" t="b">
        <v>0</v>
      </c>
      <c r="AG22" s="79" t="s">
        <v>1000</v>
      </c>
      <c r="AH22" s="79"/>
      <c r="AI22" s="85" t="s">
        <v>995</v>
      </c>
      <c r="AJ22" s="79" t="b">
        <v>0</v>
      </c>
      <c r="AK22" s="79">
        <v>3</v>
      </c>
      <c r="AL22" s="85" t="s">
        <v>845</v>
      </c>
      <c r="AM22" s="79" t="s">
        <v>1011</v>
      </c>
      <c r="AN22" s="79" t="b">
        <v>0</v>
      </c>
      <c r="AO22" s="85" t="s">
        <v>845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27</v>
      </c>
      <c r="BK22" s="49">
        <v>100</v>
      </c>
      <c r="BL22" s="48">
        <v>27</v>
      </c>
    </row>
    <row r="23" spans="1:64" ht="15">
      <c r="A23" s="64" t="s">
        <v>225</v>
      </c>
      <c r="B23" s="64" t="s">
        <v>287</v>
      </c>
      <c r="C23" s="65" t="s">
        <v>2807</v>
      </c>
      <c r="D23" s="66">
        <v>10</v>
      </c>
      <c r="E23" s="67" t="s">
        <v>136</v>
      </c>
      <c r="F23" s="68">
        <v>22.545454545454547</v>
      </c>
      <c r="G23" s="65"/>
      <c r="H23" s="69"/>
      <c r="I23" s="70"/>
      <c r="J23" s="70"/>
      <c r="K23" s="34" t="s">
        <v>65</v>
      </c>
      <c r="L23" s="77">
        <v>23</v>
      </c>
      <c r="M23" s="77"/>
      <c r="N23" s="72"/>
      <c r="O23" s="79" t="s">
        <v>331</v>
      </c>
      <c r="P23" s="81">
        <v>43506.99182870371</v>
      </c>
      <c r="Q23" s="79" t="s">
        <v>342</v>
      </c>
      <c r="R23" s="79"/>
      <c r="S23" s="79"/>
      <c r="T23" s="79"/>
      <c r="U23" s="79"/>
      <c r="V23" s="82" t="s">
        <v>600</v>
      </c>
      <c r="W23" s="81">
        <v>43506.99182870371</v>
      </c>
      <c r="X23" s="82" t="s">
        <v>689</v>
      </c>
      <c r="Y23" s="79"/>
      <c r="Z23" s="79"/>
      <c r="AA23" s="85" t="s">
        <v>847</v>
      </c>
      <c r="AB23" s="79"/>
      <c r="AC23" s="79" t="b">
        <v>0</v>
      </c>
      <c r="AD23" s="79">
        <v>0</v>
      </c>
      <c r="AE23" s="85" t="s">
        <v>995</v>
      </c>
      <c r="AF23" s="79" t="b">
        <v>0</v>
      </c>
      <c r="AG23" s="79" t="s">
        <v>1000</v>
      </c>
      <c r="AH23" s="79"/>
      <c r="AI23" s="85" t="s">
        <v>995</v>
      </c>
      <c r="AJ23" s="79" t="b">
        <v>0</v>
      </c>
      <c r="AK23" s="79">
        <v>2</v>
      </c>
      <c r="AL23" s="85" t="s">
        <v>927</v>
      </c>
      <c r="AM23" s="79" t="s">
        <v>1012</v>
      </c>
      <c r="AN23" s="79" t="b">
        <v>0</v>
      </c>
      <c r="AO23" s="85" t="s">
        <v>927</v>
      </c>
      <c r="AP23" s="79" t="s">
        <v>176</v>
      </c>
      <c r="AQ23" s="79">
        <v>0</v>
      </c>
      <c r="AR23" s="79">
        <v>0</v>
      </c>
      <c r="AS23" s="79"/>
      <c r="AT23" s="79"/>
      <c r="AU23" s="79"/>
      <c r="AV23" s="79"/>
      <c r="AW23" s="79"/>
      <c r="AX23" s="79"/>
      <c r="AY23" s="79"/>
      <c r="AZ23" s="79"/>
      <c r="BA23">
        <v>5</v>
      </c>
      <c r="BB23" s="78" t="str">
        <f>REPLACE(INDEX(GroupVertices[Group],MATCH(Edges[[#This Row],[Vertex 1]],GroupVertices[Vertex],0)),1,1,"")</f>
        <v>3</v>
      </c>
      <c r="BC23" s="78" t="str">
        <f>REPLACE(INDEX(GroupVertices[Group],MATCH(Edges[[#This Row],[Vertex 2]],GroupVertices[Vertex],0)),1,1,"")</f>
        <v>3</v>
      </c>
      <c r="BD23" s="48">
        <v>1</v>
      </c>
      <c r="BE23" s="49">
        <v>4.3478260869565215</v>
      </c>
      <c r="BF23" s="48">
        <v>0</v>
      </c>
      <c r="BG23" s="49">
        <v>0</v>
      </c>
      <c r="BH23" s="48">
        <v>0</v>
      </c>
      <c r="BI23" s="49">
        <v>0</v>
      </c>
      <c r="BJ23" s="48">
        <v>22</v>
      </c>
      <c r="BK23" s="49">
        <v>95.65217391304348</v>
      </c>
      <c r="BL23" s="48">
        <v>23</v>
      </c>
    </row>
    <row r="24" spans="1:64" ht="15">
      <c r="A24" s="64" t="s">
        <v>225</v>
      </c>
      <c r="B24" s="64" t="s">
        <v>287</v>
      </c>
      <c r="C24" s="65" t="s">
        <v>2807</v>
      </c>
      <c r="D24" s="66">
        <v>10</v>
      </c>
      <c r="E24" s="67" t="s">
        <v>136</v>
      </c>
      <c r="F24" s="68">
        <v>22.545454545454547</v>
      </c>
      <c r="G24" s="65"/>
      <c r="H24" s="69"/>
      <c r="I24" s="70"/>
      <c r="J24" s="70"/>
      <c r="K24" s="34" t="s">
        <v>65</v>
      </c>
      <c r="L24" s="77">
        <v>24</v>
      </c>
      <c r="M24" s="77"/>
      <c r="N24" s="72"/>
      <c r="O24" s="79" t="s">
        <v>331</v>
      </c>
      <c r="P24" s="81">
        <v>43507.59579861111</v>
      </c>
      <c r="Q24" s="79" t="s">
        <v>343</v>
      </c>
      <c r="R24" s="79"/>
      <c r="S24" s="79"/>
      <c r="T24" s="79" t="s">
        <v>508</v>
      </c>
      <c r="U24" s="79"/>
      <c r="V24" s="82" t="s">
        <v>600</v>
      </c>
      <c r="W24" s="81">
        <v>43507.59579861111</v>
      </c>
      <c r="X24" s="82" t="s">
        <v>690</v>
      </c>
      <c r="Y24" s="79"/>
      <c r="Z24" s="79"/>
      <c r="AA24" s="85" t="s">
        <v>848</v>
      </c>
      <c r="AB24" s="79"/>
      <c r="AC24" s="79" t="b">
        <v>0</v>
      </c>
      <c r="AD24" s="79">
        <v>0</v>
      </c>
      <c r="AE24" s="85" t="s">
        <v>995</v>
      </c>
      <c r="AF24" s="79" t="b">
        <v>0</v>
      </c>
      <c r="AG24" s="79" t="s">
        <v>1000</v>
      </c>
      <c r="AH24" s="79"/>
      <c r="AI24" s="85" t="s">
        <v>995</v>
      </c>
      <c r="AJ24" s="79" t="b">
        <v>0</v>
      </c>
      <c r="AK24" s="79">
        <v>1</v>
      </c>
      <c r="AL24" s="85" t="s">
        <v>924</v>
      </c>
      <c r="AM24" s="79" t="s">
        <v>1012</v>
      </c>
      <c r="AN24" s="79" t="b">
        <v>0</v>
      </c>
      <c r="AO24" s="85" t="s">
        <v>924</v>
      </c>
      <c r="AP24" s="79" t="s">
        <v>176</v>
      </c>
      <c r="AQ24" s="79">
        <v>0</v>
      </c>
      <c r="AR24" s="79">
        <v>0</v>
      </c>
      <c r="AS24" s="79"/>
      <c r="AT24" s="79"/>
      <c r="AU24" s="79"/>
      <c r="AV24" s="79"/>
      <c r="AW24" s="79"/>
      <c r="AX24" s="79"/>
      <c r="AY24" s="79"/>
      <c r="AZ24" s="79"/>
      <c r="BA24">
        <v>5</v>
      </c>
      <c r="BB24" s="78" t="str">
        <f>REPLACE(INDEX(GroupVertices[Group],MATCH(Edges[[#This Row],[Vertex 1]],GroupVertices[Vertex],0)),1,1,"")</f>
        <v>3</v>
      </c>
      <c r="BC24" s="78" t="str">
        <f>REPLACE(INDEX(GroupVertices[Group],MATCH(Edges[[#This Row],[Vertex 2]],GroupVertices[Vertex],0)),1,1,"")</f>
        <v>3</v>
      </c>
      <c r="BD24" s="48">
        <v>1</v>
      </c>
      <c r="BE24" s="49">
        <v>4.166666666666667</v>
      </c>
      <c r="BF24" s="48">
        <v>0</v>
      </c>
      <c r="BG24" s="49">
        <v>0</v>
      </c>
      <c r="BH24" s="48">
        <v>0</v>
      </c>
      <c r="BI24" s="49">
        <v>0</v>
      </c>
      <c r="BJ24" s="48">
        <v>23</v>
      </c>
      <c r="BK24" s="49">
        <v>95.83333333333333</v>
      </c>
      <c r="BL24" s="48">
        <v>24</v>
      </c>
    </row>
    <row r="25" spans="1:64" ht="15">
      <c r="A25" s="64" t="s">
        <v>225</v>
      </c>
      <c r="B25" s="64" t="s">
        <v>287</v>
      </c>
      <c r="C25" s="65" t="s">
        <v>2807</v>
      </c>
      <c r="D25" s="66">
        <v>10</v>
      </c>
      <c r="E25" s="67" t="s">
        <v>136</v>
      </c>
      <c r="F25" s="68">
        <v>22.545454545454547</v>
      </c>
      <c r="G25" s="65"/>
      <c r="H25" s="69"/>
      <c r="I25" s="70"/>
      <c r="J25" s="70"/>
      <c r="K25" s="34" t="s">
        <v>65</v>
      </c>
      <c r="L25" s="77">
        <v>25</v>
      </c>
      <c r="M25" s="77"/>
      <c r="N25" s="72"/>
      <c r="O25" s="79" t="s">
        <v>331</v>
      </c>
      <c r="P25" s="81">
        <v>43508.55792824074</v>
      </c>
      <c r="Q25" s="79" t="s">
        <v>344</v>
      </c>
      <c r="R25" s="79"/>
      <c r="S25" s="79"/>
      <c r="T25" s="79"/>
      <c r="U25" s="79"/>
      <c r="V25" s="82" t="s">
        <v>600</v>
      </c>
      <c r="W25" s="81">
        <v>43508.55792824074</v>
      </c>
      <c r="X25" s="82" t="s">
        <v>691</v>
      </c>
      <c r="Y25" s="79"/>
      <c r="Z25" s="79"/>
      <c r="AA25" s="85" t="s">
        <v>849</v>
      </c>
      <c r="AB25" s="79"/>
      <c r="AC25" s="79" t="b">
        <v>0</v>
      </c>
      <c r="AD25" s="79">
        <v>0</v>
      </c>
      <c r="AE25" s="85" t="s">
        <v>995</v>
      </c>
      <c r="AF25" s="79" t="b">
        <v>0</v>
      </c>
      <c r="AG25" s="79" t="s">
        <v>1000</v>
      </c>
      <c r="AH25" s="79"/>
      <c r="AI25" s="85" t="s">
        <v>995</v>
      </c>
      <c r="AJ25" s="79" t="b">
        <v>0</v>
      </c>
      <c r="AK25" s="79">
        <v>5</v>
      </c>
      <c r="AL25" s="85" t="s">
        <v>928</v>
      </c>
      <c r="AM25" s="79" t="s">
        <v>1012</v>
      </c>
      <c r="AN25" s="79" t="b">
        <v>0</v>
      </c>
      <c r="AO25" s="85" t="s">
        <v>928</v>
      </c>
      <c r="AP25" s="79" t="s">
        <v>176</v>
      </c>
      <c r="AQ25" s="79">
        <v>0</v>
      </c>
      <c r="AR25" s="79">
        <v>0</v>
      </c>
      <c r="AS25" s="79"/>
      <c r="AT25" s="79"/>
      <c r="AU25" s="79"/>
      <c r="AV25" s="79"/>
      <c r="AW25" s="79"/>
      <c r="AX25" s="79"/>
      <c r="AY25" s="79"/>
      <c r="AZ25" s="79"/>
      <c r="BA25">
        <v>5</v>
      </c>
      <c r="BB25" s="78" t="str">
        <f>REPLACE(INDEX(GroupVertices[Group],MATCH(Edges[[#This Row],[Vertex 1]],GroupVertices[Vertex],0)),1,1,"")</f>
        <v>3</v>
      </c>
      <c r="BC25" s="78" t="str">
        <f>REPLACE(INDEX(GroupVertices[Group],MATCH(Edges[[#This Row],[Vertex 2]],GroupVertices[Vertex],0)),1,1,"")</f>
        <v>3</v>
      </c>
      <c r="BD25" s="48">
        <v>1</v>
      </c>
      <c r="BE25" s="49">
        <v>4</v>
      </c>
      <c r="BF25" s="48">
        <v>0</v>
      </c>
      <c r="BG25" s="49">
        <v>0</v>
      </c>
      <c r="BH25" s="48">
        <v>0</v>
      </c>
      <c r="BI25" s="49">
        <v>0</v>
      </c>
      <c r="BJ25" s="48">
        <v>24</v>
      </c>
      <c r="BK25" s="49">
        <v>96</v>
      </c>
      <c r="BL25" s="48">
        <v>25</v>
      </c>
    </row>
    <row r="26" spans="1:64" ht="15">
      <c r="A26" s="64" t="s">
        <v>225</v>
      </c>
      <c r="B26" s="64" t="s">
        <v>287</v>
      </c>
      <c r="C26" s="65" t="s">
        <v>2807</v>
      </c>
      <c r="D26" s="66">
        <v>10</v>
      </c>
      <c r="E26" s="67" t="s">
        <v>136</v>
      </c>
      <c r="F26" s="68">
        <v>22.545454545454547</v>
      </c>
      <c r="G26" s="65"/>
      <c r="H26" s="69"/>
      <c r="I26" s="70"/>
      <c r="J26" s="70"/>
      <c r="K26" s="34" t="s">
        <v>65</v>
      </c>
      <c r="L26" s="77">
        <v>26</v>
      </c>
      <c r="M26" s="77"/>
      <c r="N26" s="72"/>
      <c r="O26" s="79" t="s">
        <v>331</v>
      </c>
      <c r="P26" s="81">
        <v>43509.62755787037</v>
      </c>
      <c r="Q26" s="79" t="s">
        <v>345</v>
      </c>
      <c r="R26" s="79"/>
      <c r="S26" s="79"/>
      <c r="T26" s="79"/>
      <c r="U26" s="79"/>
      <c r="V26" s="82" t="s">
        <v>600</v>
      </c>
      <c r="W26" s="81">
        <v>43509.62755787037</v>
      </c>
      <c r="X26" s="82" t="s">
        <v>692</v>
      </c>
      <c r="Y26" s="79"/>
      <c r="Z26" s="79"/>
      <c r="AA26" s="85" t="s">
        <v>850</v>
      </c>
      <c r="AB26" s="79"/>
      <c r="AC26" s="79" t="b">
        <v>0</v>
      </c>
      <c r="AD26" s="79">
        <v>0</v>
      </c>
      <c r="AE26" s="85" t="s">
        <v>995</v>
      </c>
      <c r="AF26" s="79" t="b">
        <v>0</v>
      </c>
      <c r="AG26" s="79" t="s">
        <v>1000</v>
      </c>
      <c r="AH26" s="79"/>
      <c r="AI26" s="85" t="s">
        <v>995</v>
      </c>
      <c r="AJ26" s="79" t="b">
        <v>0</v>
      </c>
      <c r="AK26" s="79">
        <v>3</v>
      </c>
      <c r="AL26" s="85" t="s">
        <v>926</v>
      </c>
      <c r="AM26" s="79" t="s">
        <v>1012</v>
      </c>
      <c r="AN26" s="79" t="b">
        <v>0</v>
      </c>
      <c r="AO26" s="85" t="s">
        <v>926</v>
      </c>
      <c r="AP26" s="79" t="s">
        <v>176</v>
      </c>
      <c r="AQ26" s="79">
        <v>0</v>
      </c>
      <c r="AR26" s="79">
        <v>0</v>
      </c>
      <c r="AS26" s="79"/>
      <c r="AT26" s="79"/>
      <c r="AU26" s="79"/>
      <c r="AV26" s="79"/>
      <c r="AW26" s="79"/>
      <c r="AX26" s="79"/>
      <c r="AY26" s="79"/>
      <c r="AZ26" s="79"/>
      <c r="BA26">
        <v>5</v>
      </c>
      <c r="BB26" s="78" t="str">
        <f>REPLACE(INDEX(GroupVertices[Group],MATCH(Edges[[#This Row],[Vertex 1]],GroupVertices[Vertex],0)),1,1,"")</f>
        <v>3</v>
      </c>
      <c r="BC26" s="78" t="str">
        <f>REPLACE(INDEX(GroupVertices[Group],MATCH(Edges[[#This Row],[Vertex 2]],GroupVertices[Vertex],0)),1,1,"")</f>
        <v>3</v>
      </c>
      <c r="BD26" s="48">
        <v>1</v>
      </c>
      <c r="BE26" s="49">
        <v>4.3478260869565215</v>
      </c>
      <c r="BF26" s="48">
        <v>0</v>
      </c>
      <c r="BG26" s="49">
        <v>0</v>
      </c>
      <c r="BH26" s="48">
        <v>0</v>
      </c>
      <c r="BI26" s="49">
        <v>0</v>
      </c>
      <c r="BJ26" s="48">
        <v>22</v>
      </c>
      <c r="BK26" s="49">
        <v>95.65217391304348</v>
      </c>
      <c r="BL26" s="48">
        <v>23</v>
      </c>
    </row>
    <row r="27" spans="1:64" ht="15">
      <c r="A27" s="64" t="s">
        <v>225</v>
      </c>
      <c r="B27" s="64" t="s">
        <v>287</v>
      </c>
      <c r="C27" s="65" t="s">
        <v>2807</v>
      </c>
      <c r="D27" s="66">
        <v>10</v>
      </c>
      <c r="E27" s="67" t="s">
        <v>136</v>
      </c>
      <c r="F27" s="68">
        <v>22.545454545454547</v>
      </c>
      <c r="G27" s="65"/>
      <c r="H27" s="69"/>
      <c r="I27" s="70"/>
      <c r="J27" s="70"/>
      <c r="K27" s="34" t="s">
        <v>65</v>
      </c>
      <c r="L27" s="77">
        <v>27</v>
      </c>
      <c r="M27" s="77"/>
      <c r="N27" s="72"/>
      <c r="O27" s="79" t="s">
        <v>331</v>
      </c>
      <c r="P27" s="81">
        <v>43510.55179398148</v>
      </c>
      <c r="Q27" s="79" t="s">
        <v>346</v>
      </c>
      <c r="R27" s="79"/>
      <c r="S27" s="79"/>
      <c r="T27" s="79"/>
      <c r="U27" s="79"/>
      <c r="V27" s="82" t="s">
        <v>600</v>
      </c>
      <c r="W27" s="81">
        <v>43510.55179398148</v>
      </c>
      <c r="X27" s="82" t="s">
        <v>693</v>
      </c>
      <c r="Y27" s="79"/>
      <c r="Z27" s="79"/>
      <c r="AA27" s="85" t="s">
        <v>851</v>
      </c>
      <c r="AB27" s="79"/>
      <c r="AC27" s="79" t="b">
        <v>0</v>
      </c>
      <c r="AD27" s="79">
        <v>0</v>
      </c>
      <c r="AE27" s="85" t="s">
        <v>995</v>
      </c>
      <c r="AF27" s="79" t="b">
        <v>0</v>
      </c>
      <c r="AG27" s="79" t="s">
        <v>1000</v>
      </c>
      <c r="AH27" s="79"/>
      <c r="AI27" s="85" t="s">
        <v>995</v>
      </c>
      <c r="AJ27" s="79" t="b">
        <v>0</v>
      </c>
      <c r="AK27" s="79">
        <v>4</v>
      </c>
      <c r="AL27" s="85" t="s">
        <v>925</v>
      </c>
      <c r="AM27" s="79" t="s">
        <v>1012</v>
      </c>
      <c r="AN27" s="79" t="b">
        <v>0</v>
      </c>
      <c r="AO27" s="85" t="s">
        <v>925</v>
      </c>
      <c r="AP27" s="79" t="s">
        <v>176</v>
      </c>
      <c r="AQ27" s="79">
        <v>0</v>
      </c>
      <c r="AR27" s="79">
        <v>0</v>
      </c>
      <c r="AS27" s="79"/>
      <c r="AT27" s="79"/>
      <c r="AU27" s="79"/>
      <c r="AV27" s="79"/>
      <c r="AW27" s="79"/>
      <c r="AX27" s="79"/>
      <c r="AY27" s="79"/>
      <c r="AZ27" s="79"/>
      <c r="BA27">
        <v>5</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22</v>
      </c>
      <c r="BK27" s="49">
        <v>100</v>
      </c>
      <c r="BL27" s="48">
        <v>22</v>
      </c>
    </row>
    <row r="28" spans="1:64" ht="15">
      <c r="A28" s="64" t="s">
        <v>226</v>
      </c>
      <c r="B28" s="64" t="s">
        <v>292</v>
      </c>
      <c r="C28" s="65" t="s">
        <v>2806</v>
      </c>
      <c r="D28" s="66">
        <v>3</v>
      </c>
      <c r="E28" s="67" t="s">
        <v>132</v>
      </c>
      <c r="F28" s="68">
        <v>32</v>
      </c>
      <c r="G28" s="65"/>
      <c r="H28" s="69"/>
      <c r="I28" s="70"/>
      <c r="J28" s="70"/>
      <c r="K28" s="34" t="s">
        <v>65</v>
      </c>
      <c r="L28" s="77">
        <v>28</v>
      </c>
      <c r="M28" s="77"/>
      <c r="N28" s="72"/>
      <c r="O28" s="79" t="s">
        <v>331</v>
      </c>
      <c r="P28" s="81">
        <v>43511.75577546296</v>
      </c>
      <c r="Q28" s="79" t="s">
        <v>347</v>
      </c>
      <c r="R28" s="79"/>
      <c r="S28" s="79"/>
      <c r="T28" s="79" t="s">
        <v>508</v>
      </c>
      <c r="U28" s="79"/>
      <c r="V28" s="82" t="s">
        <v>610</v>
      </c>
      <c r="W28" s="81">
        <v>43511.75577546296</v>
      </c>
      <c r="X28" s="82" t="s">
        <v>694</v>
      </c>
      <c r="Y28" s="79"/>
      <c r="Z28" s="79"/>
      <c r="AA28" s="85" t="s">
        <v>852</v>
      </c>
      <c r="AB28" s="79"/>
      <c r="AC28" s="79" t="b">
        <v>0</v>
      </c>
      <c r="AD28" s="79">
        <v>0</v>
      </c>
      <c r="AE28" s="85" t="s">
        <v>995</v>
      </c>
      <c r="AF28" s="79" t="b">
        <v>0</v>
      </c>
      <c r="AG28" s="79" t="s">
        <v>1000</v>
      </c>
      <c r="AH28" s="79"/>
      <c r="AI28" s="85" t="s">
        <v>995</v>
      </c>
      <c r="AJ28" s="79" t="b">
        <v>0</v>
      </c>
      <c r="AK28" s="79">
        <v>5</v>
      </c>
      <c r="AL28" s="85" t="s">
        <v>964</v>
      </c>
      <c r="AM28" s="79" t="s">
        <v>1009</v>
      </c>
      <c r="AN28" s="79" t="b">
        <v>0</v>
      </c>
      <c r="AO28" s="85" t="s">
        <v>964</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4.545454545454546</v>
      </c>
      <c r="BF28" s="48">
        <v>0</v>
      </c>
      <c r="BG28" s="49">
        <v>0</v>
      </c>
      <c r="BH28" s="48">
        <v>0</v>
      </c>
      <c r="BI28" s="49">
        <v>0</v>
      </c>
      <c r="BJ28" s="48">
        <v>21</v>
      </c>
      <c r="BK28" s="49">
        <v>95.45454545454545</v>
      </c>
      <c r="BL28" s="48">
        <v>22</v>
      </c>
    </row>
    <row r="29" spans="1:64" ht="15">
      <c r="A29" s="64" t="s">
        <v>227</v>
      </c>
      <c r="B29" s="64" t="s">
        <v>292</v>
      </c>
      <c r="C29" s="65" t="s">
        <v>2806</v>
      </c>
      <c r="D29" s="66">
        <v>3</v>
      </c>
      <c r="E29" s="67" t="s">
        <v>132</v>
      </c>
      <c r="F29" s="68">
        <v>32</v>
      </c>
      <c r="G29" s="65"/>
      <c r="H29" s="69"/>
      <c r="I29" s="70"/>
      <c r="J29" s="70"/>
      <c r="K29" s="34" t="s">
        <v>65</v>
      </c>
      <c r="L29" s="77">
        <v>29</v>
      </c>
      <c r="M29" s="77"/>
      <c r="N29" s="72"/>
      <c r="O29" s="79" t="s">
        <v>331</v>
      </c>
      <c r="P29" s="81">
        <v>43511.902604166666</v>
      </c>
      <c r="Q29" s="79" t="s">
        <v>347</v>
      </c>
      <c r="R29" s="79"/>
      <c r="S29" s="79"/>
      <c r="T29" s="79" t="s">
        <v>508</v>
      </c>
      <c r="U29" s="79"/>
      <c r="V29" s="82" t="s">
        <v>611</v>
      </c>
      <c r="W29" s="81">
        <v>43511.902604166666</v>
      </c>
      <c r="X29" s="82" t="s">
        <v>695</v>
      </c>
      <c r="Y29" s="79"/>
      <c r="Z29" s="79"/>
      <c r="AA29" s="85" t="s">
        <v>853</v>
      </c>
      <c r="AB29" s="79"/>
      <c r="AC29" s="79" t="b">
        <v>0</v>
      </c>
      <c r="AD29" s="79">
        <v>0</v>
      </c>
      <c r="AE29" s="85" t="s">
        <v>995</v>
      </c>
      <c r="AF29" s="79" t="b">
        <v>0</v>
      </c>
      <c r="AG29" s="79" t="s">
        <v>1000</v>
      </c>
      <c r="AH29" s="79"/>
      <c r="AI29" s="85" t="s">
        <v>995</v>
      </c>
      <c r="AJ29" s="79" t="b">
        <v>0</v>
      </c>
      <c r="AK29" s="79">
        <v>5</v>
      </c>
      <c r="AL29" s="85" t="s">
        <v>964</v>
      </c>
      <c r="AM29" s="79" t="s">
        <v>1008</v>
      </c>
      <c r="AN29" s="79" t="b">
        <v>0</v>
      </c>
      <c r="AO29" s="85" t="s">
        <v>964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4.545454545454546</v>
      </c>
      <c r="BF29" s="48">
        <v>0</v>
      </c>
      <c r="BG29" s="49">
        <v>0</v>
      </c>
      <c r="BH29" s="48">
        <v>0</v>
      </c>
      <c r="BI29" s="49">
        <v>0</v>
      </c>
      <c r="BJ29" s="48">
        <v>21</v>
      </c>
      <c r="BK29" s="49">
        <v>95.45454545454545</v>
      </c>
      <c r="BL29" s="48">
        <v>22</v>
      </c>
    </row>
    <row r="30" spans="1:64" ht="15">
      <c r="A30" s="64" t="s">
        <v>228</v>
      </c>
      <c r="B30" s="64" t="s">
        <v>292</v>
      </c>
      <c r="C30" s="65" t="s">
        <v>2806</v>
      </c>
      <c r="D30" s="66">
        <v>3</v>
      </c>
      <c r="E30" s="67" t="s">
        <v>132</v>
      </c>
      <c r="F30" s="68">
        <v>32</v>
      </c>
      <c r="G30" s="65"/>
      <c r="H30" s="69"/>
      <c r="I30" s="70"/>
      <c r="J30" s="70"/>
      <c r="K30" s="34" t="s">
        <v>65</v>
      </c>
      <c r="L30" s="77">
        <v>30</v>
      </c>
      <c r="M30" s="77"/>
      <c r="N30" s="72"/>
      <c r="O30" s="79" t="s">
        <v>331</v>
      </c>
      <c r="P30" s="81">
        <v>43512.102430555555</v>
      </c>
      <c r="Q30" s="79" t="s">
        <v>348</v>
      </c>
      <c r="R30" s="82" t="s">
        <v>454</v>
      </c>
      <c r="S30" s="79" t="s">
        <v>489</v>
      </c>
      <c r="T30" s="79" t="s">
        <v>508</v>
      </c>
      <c r="U30" s="79"/>
      <c r="V30" s="82" t="s">
        <v>612</v>
      </c>
      <c r="W30" s="81">
        <v>43512.102430555555</v>
      </c>
      <c r="X30" s="82" t="s">
        <v>696</v>
      </c>
      <c r="Y30" s="79"/>
      <c r="Z30" s="79"/>
      <c r="AA30" s="85" t="s">
        <v>854</v>
      </c>
      <c r="AB30" s="79"/>
      <c r="AC30" s="79" t="b">
        <v>0</v>
      </c>
      <c r="AD30" s="79">
        <v>2</v>
      </c>
      <c r="AE30" s="85" t="s">
        <v>995</v>
      </c>
      <c r="AF30" s="79" t="b">
        <v>0</v>
      </c>
      <c r="AG30" s="79" t="s">
        <v>1000</v>
      </c>
      <c r="AH30" s="79"/>
      <c r="AI30" s="85" t="s">
        <v>995</v>
      </c>
      <c r="AJ30" s="79" t="b">
        <v>0</v>
      </c>
      <c r="AK30" s="79">
        <v>0</v>
      </c>
      <c r="AL30" s="85" t="s">
        <v>995</v>
      </c>
      <c r="AM30" s="79" t="s">
        <v>1010</v>
      </c>
      <c r="AN30" s="79" t="b">
        <v>0</v>
      </c>
      <c r="AO30" s="85" t="s">
        <v>854</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46</v>
      </c>
      <c r="BK30" s="49">
        <v>100</v>
      </c>
      <c r="BL30" s="48">
        <v>46</v>
      </c>
    </row>
    <row r="31" spans="1:64" ht="15">
      <c r="A31" s="64" t="s">
        <v>229</v>
      </c>
      <c r="B31" s="64" t="s">
        <v>295</v>
      </c>
      <c r="C31" s="65" t="s">
        <v>2806</v>
      </c>
      <c r="D31" s="66">
        <v>3</v>
      </c>
      <c r="E31" s="67" t="s">
        <v>132</v>
      </c>
      <c r="F31" s="68">
        <v>32</v>
      </c>
      <c r="G31" s="65"/>
      <c r="H31" s="69"/>
      <c r="I31" s="70"/>
      <c r="J31" s="70"/>
      <c r="K31" s="34" t="s">
        <v>65</v>
      </c>
      <c r="L31" s="77">
        <v>31</v>
      </c>
      <c r="M31" s="77"/>
      <c r="N31" s="72"/>
      <c r="O31" s="79" t="s">
        <v>331</v>
      </c>
      <c r="P31" s="81">
        <v>43512.98354166667</v>
      </c>
      <c r="Q31" s="79" t="s">
        <v>349</v>
      </c>
      <c r="R31" s="79"/>
      <c r="S31" s="79"/>
      <c r="T31" s="79" t="s">
        <v>510</v>
      </c>
      <c r="U31" s="79"/>
      <c r="V31" s="82" t="s">
        <v>613</v>
      </c>
      <c r="W31" s="81">
        <v>43512.98354166667</v>
      </c>
      <c r="X31" s="82" t="s">
        <v>697</v>
      </c>
      <c r="Y31" s="79"/>
      <c r="Z31" s="79"/>
      <c r="AA31" s="85" t="s">
        <v>855</v>
      </c>
      <c r="AB31" s="79"/>
      <c r="AC31" s="79" t="b">
        <v>0</v>
      </c>
      <c r="AD31" s="79">
        <v>0</v>
      </c>
      <c r="AE31" s="85" t="s">
        <v>995</v>
      </c>
      <c r="AF31" s="79" t="b">
        <v>0</v>
      </c>
      <c r="AG31" s="79" t="s">
        <v>1002</v>
      </c>
      <c r="AH31" s="79"/>
      <c r="AI31" s="85" t="s">
        <v>995</v>
      </c>
      <c r="AJ31" s="79" t="b">
        <v>0</v>
      </c>
      <c r="AK31" s="79">
        <v>1</v>
      </c>
      <c r="AL31" s="85" t="s">
        <v>946</v>
      </c>
      <c r="AM31" s="79" t="s">
        <v>1008</v>
      </c>
      <c r="AN31" s="79" t="b">
        <v>0</v>
      </c>
      <c r="AO31" s="85" t="s">
        <v>946</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23</v>
      </c>
      <c r="BK31" s="49">
        <v>100</v>
      </c>
      <c r="BL31" s="48">
        <v>23</v>
      </c>
    </row>
    <row r="32" spans="1:64" ht="15">
      <c r="A32" s="64" t="s">
        <v>230</v>
      </c>
      <c r="B32" s="64" t="s">
        <v>298</v>
      </c>
      <c r="C32" s="65" t="s">
        <v>2806</v>
      </c>
      <c r="D32" s="66">
        <v>3</v>
      </c>
      <c r="E32" s="67" t="s">
        <v>132</v>
      </c>
      <c r="F32" s="68">
        <v>32</v>
      </c>
      <c r="G32" s="65"/>
      <c r="H32" s="69"/>
      <c r="I32" s="70"/>
      <c r="J32" s="70"/>
      <c r="K32" s="34" t="s">
        <v>65</v>
      </c>
      <c r="L32" s="77">
        <v>32</v>
      </c>
      <c r="M32" s="77"/>
      <c r="N32" s="72"/>
      <c r="O32" s="79" t="s">
        <v>331</v>
      </c>
      <c r="P32" s="81">
        <v>43513.46318287037</v>
      </c>
      <c r="Q32" s="79" t="s">
        <v>350</v>
      </c>
      <c r="R32" s="79"/>
      <c r="S32" s="79"/>
      <c r="T32" s="79" t="s">
        <v>508</v>
      </c>
      <c r="U32" s="82" t="s">
        <v>557</v>
      </c>
      <c r="V32" s="82" t="s">
        <v>557</v>
      </c>
      <c r="W32" s="81">
        <v>43513.46318287037</v>
      </c>
      <c r="X32" s="82" t="s">
        <v>698</v>
      </c>
      <c r="Y32" s="79"/>
      <c r="Z32" s="79"/>
      <c r="AA32" s="85" t="s">
        <v>856</v>
      </c>
      <c r="AB32" s="79"/>
      <c r="AC32" s="79" t="b">
        <v>0</v>
      </c>
      <c r="AD32" s="79">
        <v>0</v>
      </c>
      <c r="AE32" s="85" t="s">
        <v>995</v>
      </c>
      <c r="AF32" s="79" t="b">
        <v>0</v>
      </c>
      <c r="AG32" s="79" t="s">
        <v>1000</v>
      </c>
      <c r="AH32" s="79"/>
      <c r="AI32" s="85" t="s">
        <v>995</v>
      </c>
      <c r="AJ32" s="79" t="b">
        <v>0</v>
      </c>
      <c r="AK32" s="79">
        <v>3</v>
      </c>
      <c r="AL32" s="85" t="s">
        <v>979</v>
      </c>
      <c r="AM32" s="79" t="s">
        <v>1011</v>
      </c>
      <c r="AN32" s="79" t="b">
        <v>0</v>
      </c>
      <c r="AO32" s="85" t="s">
        <v>979</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17</v>
      </c>
      <c r="BK32" s="49">
        <v>100</v>
      </c>
      <c r="BL32" s="48">
        <v>17</v>
      </c>
    </row>
    <row r="33" spans="1:64" ht="15">
      <c r="A33" s="64" t="s">
        <v>231</v>
      </c>
      <c r="B33" s="64" t="s">
        <v>287</v>
      </c>
      <c r="C33" s="65" t="s">
        <v>2806</v>
      </c>
      <c r="D33" s="66">
        <v>3</v>
      </c>
      <c r="E33" s="67" t="s">
        <v>132</v>
      </c>
      <c r="F33" s="68">
        <v>32</v>
      </c>
      <c r="G33" s="65"/>
      <c r="H33" s="69"/>
      <c r="I33" s="70"/>
      <c r="J33" s="70"/>
      <c r="K33" s="34" t="s">
        <v>65</v>
      </c>
      <c r="L33" s="77">
        <v>33</v>
      </c>
      <c r="M33" s="77"/>
      <c r="N33" s="72"/>
      <c r="O33" s="79" t="s">
        <v>331</v>
      </c>
      <c r="P33" s="81">
        <v>43513.47827546296</v>
      </c>
      <c r="Q33" s="79" t="s">
        <v>344</v>
      </c>
      <c r="R33" s="79"/>
      <c r="S33" s="79"/>
      <c r="T33" s="79"/>
      <c r="U33" s="79"/>
      <c r="V33" s="82" t="s">
        <v>614</v>
      </c>
      <c r="W33" s="81">
        <v>43513.47827546296</v>
      </c>
      <c r="X33" s="82" t="s">
        <v>699</v>
      </c>
      <c r="Y33" s="79"/>
      <c r="Z33" s="79"/>
      <c r="AA33" s="85" t="s">
        <v>857</v>
      </c>
      <c r="AB33" s="79"/>
      <c r="AC33" s="79" t="b">
        <v>0</v>
      </c>
      <c r="AD33" s="79">
        <v>0</v>
      </c>
      <c r="AE33" s="85" t="s">
        <v>995</v>
      </c>
      <c r="AF33" s="79" t="b">
        <v>0</v>
      </c>
      <c r="AG33" s="79" t="s">
        <v>1000</v>
      </c>
      <c r="AH33" s="79"/>
      <c r="AI33" s="85" t="s">
        <v>995</v>
      </c>
      <c r="AJ33" s="79" t="b">
        <v>0</v>
      </c>
      <c r="AK33" s="79">
        <v>5</v>
      </c>
      <c r="AL33" s="85" t="s">
        <v>928</v>
      </c>
      <c r="AM33" s="79" t="s">
        <v>1008</v>
      </c>
      <c r="AN33" s="79" t="b">
        <v>0</v>
      </c>
      <c r="AO33" s="85" t="s">
        <v>928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1</v>
      </c>
      <c r="BE33" s="49">
        <v>4</v>
      </c>
      <c r="BF33" s="48">
        <v>0</v>
      </c>
      <c r="BG33" s="49">
        <v>0</v>
      </c>
      <c r="BH33" s="48">
        <v>0</v>
      </c>
      <c r="BI33" s="49">
        <v>0</v>
      </c>
      <c r="BJ33" s="48">
        <v>24</v>
      </c>
      <c r="BK33" s="49">
        <v>96</v>
      </c>
      <c r="BL33" s="48">
        <v>25</v>
      </c>
    </row>
    <row r="34" spans="1:64" ht="15">
      <c r="A34" s="64" t="s">
        <v>232</v>
      </c>
      <c r="B34" s="64" t="s">
        <v>292</v>
      </c>
      <c r="C34" s="65" t="s">
        <v>2806</v>
      </c>
      <c r="D34" s="66">
        <v>3</v>
      </c>
      <c r="E34" s="67" t="s">
        <v>132</v>
      </c>
      <c r="F34" s="68">
        <v>32</v>
      </c>
      <c r="G34" s="65"/>
      <c r="H34" s="69"/>
      <c r="I34" s="70"/>
      <c r="J34" s="70"/>
      <c r="K34" s="34" t="s">
        <v>65</v>
      </c>
      <c r="L34" s="77">
        <v>34</v>
      </c>
      <c r="M34" s="77"/>
      <c r="N34" s="72"/>
      <c r="O34" s="79" t="s">
        <v>331</v>
      </c>
      <c r="P34" s="81">
        <v>43513.491956018515</v>
      </c>
      <c r="Q34" s="79" t="s">
        <v>347</v>
      </c>
      <c r="R34" s="79"/>
      <c r="S34" s="79"/>
      <c r="T34" s="79" t="s">
        <v>508</v>
      </c>
      <c r="U34" s="79"/>
      <c r="V34" s="82" t="s">
        <v>615</v>
      </c>
      <c r="W34" s="81">
        <v>43513.491956018515</v>
      </c>
      <c r="X34" s="82" t="s">
        <v>700</v>
      </c>
      <c r="Y34" s="79"/>
      <c r="Z34" s="79"/>
      <c r="AA34" s="85" t="s">
        <v>858</v>
      </c>
      <c r="AB34" s="79"/>
      <c r="AC34" s="79" t="b">
        <v>0</v>
      </c>
      <c r="AD34" s="79">
        <v>0</v>
      </c>
      <c r="AE34" s="85" t="s">
        <v>995</v>
      </c>
      <c r="AF34" s="79" t="b">
        <v>0</v>
      </c>
      <c r="AG34" s="79" t="s">
        <v>1000</v>
      </c>
      <c r="AH34" s="79"/>
      <c r="AI34" s="85" t="s">
        <v>995</v>
      </c>
      <c r="AJ34" s="79" t="b">
        <v>0</v>
      </c>
      <c r="AK34" s="79">
        <v>5</v>
      </c>
      <c r="AL34" s="85" t="s">
        <v>964</v>
      </c>
      <c r="AM34" s="79" t="s">
        <v>1008</v>
      </c>
      <c r="AN34" s="79" t="b">
        <v>0</v>
      </c>
      <c r="AO34" s="85" t="s">
        <v>964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4.545454545454546</v>
      </c>
      <c r="BF34" s="48">
        <v>0</v>
      </c>
      <c r="BG34" s="49">
        <v>0</v>
      </c>
      <c r="BH34" s="48">
        <v>0</v>
      </c>
      <c r="BI34" s="49">
        <v>0</v>
      </c>
      <c r="BJ34" s="48">
        <v>21</v>
      </c>
      <c r="BK34" s="49">
        <v>95.45454545454545</v>
      </c>
      <c r="BL34" s="48">
        <v>22</v>
      </c>
    </row>
    <row r="35" spans="1:64" ht="15">
      <c r="A35" s="64" t="s">
        <v>233</v>
      </c>
      <c r="B35" s="64" t="s">
        <v>299</v>
      </c>
      <c r="C35" s="65" t="s">
        <v>2806</v>
      </c>
      <c r="D35" s="66">
        <v>3</v>
      </c>
      <c r="E35" s="67" t="s">
        <v>132</v>
      </c>
      <c r="F35" s="68">
        <v>32</v>
      </c>
      <c r="G35" s="65"/>
      <c r="H35" s="69"/>
      <c r="I35" s="70"/>
      <c r="J35" s="70"/>
      <c r="K35" s="34" t="s">
        <v>65</v>
      </c>
      <c r="L35" s="77">
        <v>35</v>
      </c>
      <c r="M35" s="77"/>
      <c r="N35" s="72"/>
      <c r="O35" s="79" t="s">
        <v>331</v>
      </c>
      <c r="P35" s="81">
        <v>43513.547488425924</v>
      </c>
      <c r="Q35" s="79" t="s">
        <v>351</v>
      </c>
      <c r="R35" s="79"/>
      <c r="S35" s="79"/>
      <c r="T35" s="79" t="s">
        <v>508</v>
      </c>
      <c r="U35" s="79"/>
      <c r="V35" s="82" t="s">
        <v>616</v>
      </c>
      <c r="W35" s="81">
        <v>43513.547488425924</v>
      </c>
      <c r="X35" s="82" t="s">
        <v>701</v>
      </c>
      <c r="Y35" s="79"/>
      <c r="Z35" s="79"/>
      <c r="AA35" s="85" t="s">
        <v>859</v>
      </c>
      <c r="AB35" s="79"/>
      <c r="AC35" s="79" t="b">
        <v>0</v>
      </c>
      <c r="AD35" s="79">
        <v>0</v>
      </c>
      <c r="AE35" s="85" t="s">
        <v>995</v>
      </c>
      <c r="AF35" s="79" t="b">
        <v>0</v>
      </c>
      <c r="AG35" s="79" t="s">
        <v>1000</v>
      </c>
      <c r="AH35" s="79"/>
      <c r="AI35" s="85" t="s">
        <v>995</v>
      </c>
      <c r="AJ35" s="79" t="b">
        <v>0</v>
      </c>
      <c r="AK35" s="79">
        <v>1</v>
      </c>
      <c r="AL35" s="85" t="s">
        <v>955</v>
      </c>
      <c r="AM35" s="79" t="s">
        <v>1008</v>
      </c>
      <c r="AN35" s="79" t="b">
        <v>0</v>
      </c>
      <c r="AO35" s="85" t="s">
        <v>955</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0</v>
      </c>
      <c r="BE35" s="49">
        <v>0</v>
      </c>
      <c r="BF35" s="48">
        <v>1</v>
      </c>
      <c r="BG35" s="49">
        <v>3.5714285714285716</v>
      </c>
      <c r="BH35" s="48">
        <v>0</v>
      </c>
      <c r="BI35" s="49">
        <v>0</v>
      </c>
      <c r="BJ35" s="48">
        <v>27</v>
      </c>
      <c r="BK35" s="49">
        <v>96.42857142857143</v>
      </c>
      <c r="BL35" s="48">
        <v>28</v>
      </c>
    </row>
    <row r="36" spans="1:64" ht="15">
      <c r="A36" s="64" t="s">
        <v>234</v>
      </c>
      <c r="B36" s="64" t="s">
        <v>309</v>
      </c>
      <c r="C36" s="65" t="s">
        <v>2806</v>
      </c>
      <c r="D36" s="66">
        <v>3</v>
      </c>
      <c r="E36" s="67" t="s">
        <v>132</v>
      </c>
      <c r="F36" s="68">
        <v>32</v>
      </c>
      <c r="G36" s="65"/>
      <c r="H36" s="69"/>
      <c r="I36" s="70"/>
      <c r="J36" s="70"/>
      <c r="K36" s="34" t="s">
        <v>65</v>
      </c>
      <c r="L36" s="77">
        <v>36</v>
      </c>
      <c r="M36" s="77"/>
      <c r="N36" s="72"/>
      <c r="O36" s="79" t="s">
        <v>331</v>
      </c>
      <c r="P36" s="81">
        <v>43513.784155092595</v>
      </c>
      <c r="Q36" s="79" t="s">
        <v>352</v>
      </c>
      <c r="R36" s="79"/>
      <c r="S36" s="79"/>
      <c r="T36" s="79" t="s">
        <v>511</v>
      </c>
      <c r="U36" s="79"/>
      <c r="V36" s="82" t="s">
        <v>617</v>
      </c>
      <c r="W36" s="81">
        <v>43513.784155092595</v>
      </c>
      <c r="X36" s="82" t="s">
        <v>702</v>
      </c>
      <c r="Y36" s="79"/>
      <c r="Z36" s="79"/>
      <c r="AA36" s="85" t="s">
        <v>860</v>
      </c>
      <c r="AB36" s="79"/>
      <c r="AC36" s="79" t="b">
        <v>0</v>
      </c>
      <c r="AD36" s="79">
        <v>0</v>
      </c>
      <c r="AE36" s="85" t="s">
        <v>995</v>
      </c>
      <c r="AF36" s="79" t="b">
        <v>0</v>
      </c>
      <c r="AG36" s="79" t="s">
        <v>1000</v>
      </c>
      <c r="AH36" s="79"/>
      <c r="AI36" s="85" t="s">
        <v>995</v>
      </c>
      <c r="AJ36" s="79" t="b">
        <v>0</v>
      </c>
      <c r="AK36" s="79">
        <v>5</v>
      </c>
      <c r="AL36" s="85" t="s">
        <v>932</v>
      </c>
      <c r="AM36" s="79" t="s">
        <v>1008</v>
      </c>
      <c r="AN36" s="79" t="b">
        <v>0</v>
      </c>
      <c r="AO36" s="85" t="s">
        <v>932</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1</v>
      </c>
      <c r="BE36" s="49">
        <v>4.3478260869565215</v>
      </c>
      <c r="BF36" s="48">
        <v>0</v>
      </c>
      <c r="BG36" s="49">
        <v>0</v>
      </c>
      <c r="BH36" s="48">
        <v>0</v>
      </c>
      <c r="BI36" s="49">
        <v>0</v>
      </c>
      <c r="BJ36" s="48">
        <v>22</v>
      </c>
      <c r="BK36" s="49">
        <v>95.65217391304348</v>
      </c>
      <c r="BL36" s="48">
        <v>23</v>
      </c>
    </row>
    <row r="37" spans="1:64" ht="15">
      <c r="A37" s="64" t="s">
        <v>234</v>
      </c>
      <c r="B37" s="64" t="s">
        <v>287</v>
      </c>
      <c r="C37" s="65" t="s">
        <v>2806</v>
      </c>
      <c r="D37" s="66">
        <v>3</v>
      </c>
      <c r="E37" s="67" t="s">
        <v>132</v>
      </c>
      <c r="F37" s="68">
        <v>32</v>
      </c>
      <c r="G37" s="65"/>
      <c r="H37" s="69"/>
      <c r="I37" s="70"/>
      <c r="J37" s="70"/>
      <c r="K37" s="34" t="s">
        <v>65</v>
      </c>
      <c r="L37" s="77">
        <v>37</v>
      </c>
      <c r="M37" s="77"/>
      <c r="N37" s="72"/>
      <c r="O37" s="79" t="s">
        <v>331</v>
      </c>
      <c r="P37" s="81">
        <v>43513.784155092595</v>
      </c>
      <c r="Q37" s="79" t="s">
        <v>352</v>
      </c>
      <c r="R37" s="79"/>
      <c r="S37" s="79"/>
      <c r="T37" s="79" t="s">
        <v>511</v>
      </c>
      <c r="U37" s="79"/>
      <c r="V37" s="82" t="s">
        <v>617</v>
      </c>
      <c r="W37" s="81">
        <v>43513.784155092595</v>
      </c>
      <c r="X37" s="82" t="s">
        <v>702</v>
      </c>
      <c r="Y37" s="79"/>
      <c r="Z37" s="79"/>
      <c r="AA37" s="85" t="s">
        <v>860</v>
      </c>
      <c r="AB37" s="79"/>
      <c r="AC37" s="79" t="b">
        <v>0</v>
      </c>
      <c r="AD37" s="79">
        <v>0</v>
      </c>
      <c r="AE37" s="85" t="s">
        <v>995</v>
      </c>
      <c r="AF37" s="79" t="b">
        <v>0</v>
      </c>
      <c r="AG37" s="79" t="s">
        <v>1000</v>
      </c>
      <c r="AH37" s="79"/>
      <c r="AI37" s="85" t="s">
        <v>995</v>
      </c>
      <c r="AJ37" s="79" t="b">
        <v>0</v>
      </c>
      <c r="AK37" s="79">
        <v>5</v>
      </c>
      <c r="AL37" s="85" t="s">
        <v>932</v>
      </c>
      <c r="AM37" s="79" t="s">
        <v>1008</v>
      </c>
      <c r="AN37" s="79" t="b">
        <v>0</v>
      </c>
      <c r="AO37" s="85" t="s">
        <v>932</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235</v>
      </c>
      <c r="B38" s="64" t="s">
        <v>235</v>
      </c>
      <c r="C38" s="65" t="s">
        <v>2806</v>
      </c>
      <c r="D38" s="66">
        <v>3</v>
      </c>
      <c r="E38" s="67" t="s">
        <v>132</v>
      </c>
      <c r="F38" s="68">
        <v>32</v>
      </c>
      <c r="G38" s="65"/>
      <c r="H38" s="69"/>
      <c r="I38" s="70"/>
      <c r="J38" s="70"/>
      <c r="K38" s="34" t="s">
        <v>65</v>
      </c>
      <c r="L38" s="77">
        <v>38</v>
      </c>
      <c r="M38" s="77"/>
      <c r="N38" s="72"/>
      <c r="O38" s="79" t="s">
        <v>176</v>
      </c>
      <c r="P38" s="81">
        <v>43502.472962962966</v>
      </c>
      <c r="Q38" s="79" t="s">
        <v>353</v>
      </c>
      <c r="R38" s="79"/>
      <c r="S38" s="79"/>
      <c r="T38" s="79" t="s">
        <v>508</v>
      </c>
      <c r="U38" s="82" t="s">
        <v>558</v>
      </c>
      <c r="V38" s="82" t="s">
        <v>558</v>
      </c>
      <c r="W38" s="81">
        <v>43502.472962962966</v>
      </c>
      <c r="X38" s="82" t="s">
        <v>703</v>
      </c>
      <c r="Y38" s="79"/>
      <c r="Z38" s="79"/>
      <c r="AA38" s="85" t="s">
        <v>861</v>
      </c>
      <c r="AB38" s="79"/>
      <c r="AC38" s="79" t="b">
        <v>0</v>
      </c>
      <c r="AD38" s="79">
        <v>8</v>
      </c>
      <c r="AE38" s="85" t="s">
        <v>995</v>
      </c>
      <c r="AF38" s="79" t="b">
        <v>0</v>
      </c>
      <c r="AG38" s="79" t="s">
        <v>1000</v>
      </c>
      <c r="AH38" s="79"/>
      <c r="AI38" s="85" t="s">
        <v>995</v>
      </c>
      <c r="AJ38" s="79" t="b">
        <v>0</v>
      </c>
      <c r="AK38" s="79">
        <v>7</v>
      </c>
      <c r="AL38" s="85" t="s">
        <v>995</v>
      </c>
      <c r="AM38" s="79" t="s">
        <v>1009</v>
      </c>
      <c r="AN38" s="79" t="b">
        <v>0</v>
      </c>
      <c r="AO38" s="85" t="s">
        <v>861</v>
      </c>
      <c r="AP38" s="79" t="s">
        <v>1023</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51</v>
      </c>
      <c r="BK38" s="49">
        <v>100</v>
      </c>
      <c r="BL38" s="48">
        <v>51</v>
      </c>
    </row>
    <row r="39" spans="1:64" ht="15">
      <c r="A39" s="64" t="s">
        <v>236</v>
      </c>
      <c r="B39" s="64" t="s">
        <v>235</v>
      </c>
      <c r="C39" s="65" t="s">
        <v>2806</v>
      </c>
      <c r="D39" s="66">
        <v>3</v>
      </c>
      <c r="E39" s="67" t="s">
        <v>132</v>
      </c>
      <c r="F39" s="68">
        <v>32</v>
      </c>
      <c r="G39" s="65"/>
      <c r="H39" s="69"/>
      <c r="I39" s="70"/>
      <c r="J39" s="70"/>
      <c r="K39" s="34" t="s">
        <v>65</v>
      </c>
      <c r="L39" s="77">
        <v>39</v>
      </c>
      <c r="M39" s="77"/>
      <c r="N39" s="72"/>
      <c r="O39" s="79" t="s">
        <v>331</v>
      </c>
      <c r="P39" s="81">
        <v>43513.410578703704</v>
      </c>
      <c r="Q39" s="79" t="s">
        <v>333</v>
      </c>
      <c r="R39" s="79"/>
      <c r="S39" s="79"/>
      <c r="T39" s="79" t="s">
        <v>508</v>
      </c>
      <c r="U39" s="79"/>
      <c r="V39" s="82" t="s">
        <v>618</v>
      </c>
      <c r="W39" s="81">
        <v>43513.410578703704</v>
      </c>
      <c r="X39" s="82" t="s">
        <v>704</v>
      </c>
      <c r="Y39" s="79"/>
      <c r="Z39" s="79"/>
      <c r="AA39" s="85" t="s">
        <v>862</v>
      </c>
      <c r="AB39" s="79"/>
      <c r="AC39" s="79" t="b">
        <v>0</v>
      </c>
      <c r="AD39" s="79">
        <v>0</v>
      </c>
      <c r="AE39" s="85" t="s">
        <v>995</v>
      </c>
      <c r="AF39" s="79" t="b">
        <v>0</v>
      </c>
      <c r="AG39" s="79" t="s">
        <v>1000</v>
      </c>
      <c r="AH39" s="79"/>
      <c r="AI39" s="85" t="s">
        <v>995</v>
      </c>
      <c r="AJ39" s="79" t="b">
        <v>0</v>
      </c>
      <c r="AK39" s="79">
        <v>7</v>
      </c>
      <c r="AL39" s="85" t="s">
        <v>861</v>
      </c>
      <c r="AM39" s="79" t="s">
        <v>1008</v>
      </c>
      <c r="AN39" s="79" t="b">
        <v>0</v>
      </c>
      <c r="AO39" s="85" t="s">
        <v>861</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22</v>
      </c>
      <c r="BK39" s="49">
        <v>100</v>
      </c>
      <c r="BL39" s="48">
        <v>22</v>
      </c>
    </row>
    <row r="40" spans="1:64" ht="15">
      <c r="A40" s="64" t="s">
        <v>237</v>
      </c>
      <c r="B40" s="64" t="s">
        <v>298</v>
      </c>
      <c r="C40" s="65" t="s">
        <v>2806</v>
      </c>
      <c r="D40" s="66">
        <v>3</v>
      </c>
      <c r="E40" s="67" t="s">
        <v>132</v>
      </c>
      <c r="F40" s="68">
        <v>32</v>
      </c>
      <c r="G40" s="65"/>
      <c r="H40" s="69"/>
      <c r="I40" s="70"/>
      <c r="J40" s="70"/>
      <c r="K40" s="34" t="s">
        <v>65</v>
      </c>
      <c r="L40" s="77">
        <v>40</v>
      </c>
      <c r="M40" s="77"/>
      <c r="N40" s="72"/>
      <c r="O40" s="79" t="s">
        <v>331</v>
      </c>
      <c r="P40" s="81">
        <v>43513.83644675926</v>
      </c>
      <c r="Q40" s="79" t="s">
        <v>350</v>
      </c>
      <c r="R40" s="79"/>
      <c r="S40" s="79"/>
      <c r="T40" s="79" t="s">
        <v>508</v>
      </c>
      <c r="U40" s="82" t="s">
        <v>557</v>
      </c>
      <c r="V40" s="82" t="s">
        <v>557</v>
      </c>
      <c r="W40" s="81">
        <v>43513.83644675926</v>
      </c>
      <c r="X40" s="82" t="s">
        <v>705</v>
      </c>
      <c r="Y40" s="79"/>
      <c r="Z40" s="79"/>
      <c r="AA40" s="85" t="s">
        <v>863</v>
      </c>
      <c r="AB40" s="79"/>
      <c r="AC40" s="79" t="b">
        <v>0</v>
      </c>
      <c r="AD40" s="79">
        <v>0</v>
      </c>
      <c r="AE40" s="85" t="s">
        <v>995</v>
      </c>
      <c r="AF40" s="79" t="b">
        <v>0</v>
      </c>
      <c r="AG40" s="79" t="s">
        <v>1000</v>
      </c>
      <c r="AH40" s="79"/>
      <c r="AI40" s="85" t="s">
        <v>995</v>
      </c>
      <c r="AJ40" s="79" t="b">
        <v>0</v>
      </c>
      <c r="AK40" s="79">
        <v>3</v>
      </c>
      <c r="AL40" s="85" t="s">
        <v>979</v>
      </c>
      <c r="AM40" s="79" t="s">
        <v>1009</v>
      </c>
      <c r="AN40" s="79" t="b">
        <v>0</v>
      </c>
      <c r="AO40" s="85" t="s">
        <v>979</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17</v>
      </c>
      <c r="BK40" s="49">
        <v>100</v>
      </c>
      <c r="BL40" s="48">
        <v>17</v>
      </c>
    </row>
    <row r="41" spans="1:64" ht="15">
      <c r="A41" s="64" t="s">
        <v>238</v>
      </c>
      <c r="B41" s="64" t="s">
        <v>298</v>
      </c>
      <c r="C41" s="65" t="s">
        <v>2806</v>
      </c>
      <c r="D41" s="66">
        <v>3</v>
      </c>
      <c r="E41" s="67" t="s">
        <v>132</v>
      </c>
      <c r="F41" s="68">
        <v>32</v>
      </c>
      <c r="G41" s="65"/>
      <c r="H41" s="69"/>
      <c r="I41" s="70"/>
      <c r="J41" s="70"/>
      <c r="K41" s="34" t="s">
        <v>65</v>
      </c>
      <c r="L41" s="77">
        <v>41</v>
      </c>
      <c r="M41" s="77"/>
      <c r="N41" s="72"/>
      <c r="O41" s="79" t="s">
        <v>331</v>
      </c>
      <c r="P41" s="81">
        <v>43514.09840277778</v>
      </c>
      <c r="Q41" s="79" t="s">
        <v>354</v>
      </c>
      <c r="R41" s="79"/>
      <c r="S41" s="79"/>
      <c r="T41" s="79" t="s">
        <v>512</v>
      </c>
      <c r="U41" s="79"/>
      <c r="V41" s="82" t="s">
        <v>619</v>
      </c>
      <c r="W41" s="81">
        <v>43514.09840277778</v>
      </c>
      <c r="X41" s="82" t="s">
        <v>706</v>
      </c>
      <c r="Y41" s="79"/>
      <c r="Z41" s="79"/>
      <c r="AA41" s="85" t="s">
        <v>864</v>
      </c>
      <c r="AB41" s="79"/>
      <c r="AC41" s="79" t="b">
        <v>0</v>
      </c>
      <c r="AD41" s="79">
        <v>0</v>
      </c>
      <c r="AE41" s="85" t="s">
        <v>995</v>
      </c>
      <c r="AF41" s="79" t="b">
        <v>1</v>
      </c>
      <c r="AG41" s="79" t="s">
        <v>1000</v>
      </c>
      <c r="AH41" s="79"/>
      <c r="AI41" s="85" t="s">
        <v>979</v>
      </c>
      <c r="AJ41" s="79" t="b">
        <v>0</v>
      </c>
      <c r="AK41" s="79">
        <v>2</v>
      </c>
      <c r="AL41" s="85" t="s">
        <v>985</v>
      </c>
      <c r="AM41" s="79" t="s">
        <v>1009</v>
      </c>
      <c r="AN41" s="79" t="b">
        <v>0</v>
      </c>
      <c r="AO41" s="85" t="s">
        <v>985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238</v>
      </c>
      <c r="B42" s="64" t="s">
        <v>306</v>
      </c>
      <c r="C42" s="65" t="s">
        <v>2806</v>
      </c>
      <c r="D42" s="66">
        <v>3</v>
      </c>
      <c r="E42" s="67" t="s">
        <v>132</v>
      </c>
      <c r="F42" s="68">
        <v>32</v>
      </c>
      <c r="G42" s="65"/>
      <c r="H42" s="69"/>
      <c r="I42" s="70"/>
      <c r="J42" s="70"/>
      <c r="K42" s="34" t="s">
        <v>65</v>
      </c>
      <c r="L42" s="77">
        <v>42</v>
      </c>
      <c r="M42" s="77"/>
      <c r="N42" s="72"/>
      <c r="O42" s="79" t="s">
        <v>331</v>
      </c>
      <c r="P42" s="81">
        <v>43514.09840277778</v>
      </c>
      <c r="Q42" s="79" t="s">
        <v>354</v>
      </c>
      <c r="R42" s="79"/>
      <c r="S42" s="79"/>
      <c r="T42" s="79" t="s">
        <v>512</v>
      </c>
      <c r="U42" s="79"/>
      <c r="V42" s="82" t="s">
        <v>619</v>
      </c>
      <c r="W42" s="81">
        <v>43514.09840277778</v>
      </c>
      <c r="X42" s="82" t="s">
        <v>706</v>
      </c>
      <c r="Y42" s="79"/>
      <c r="Z42" s="79"/>
      <c r="AA42" s="85" t="s">
        <v>864</v>
      </c>
      <c r="AB42" s="79"/>
      <c r="AC42" s="79" t="b">
        <v>0</v>
      </c>
      <c r="AD42" s="79">
        <v>0</v>
      </c>
      <c r="AE42" s="85" t="s">
        <v>995</v>
      </c>
      <c r="AF42" s="79" t="b">
        <v>1</v>
      </c>
      <c r="AG42" s="79" t="s">
        <v>1000</v>
      </c>
      <c r="AH42" s="79"/>
      <c r="AI42" s="85" t="s">
        <v>979</v>
      </c>
      <c r="AJ42" s="79" t="b">
        <v>0</v>
      </c>
      <c r="AK42" s="79">
        <v>2</v>
      </c>
      <c r="AL42" s="85" t="s">
        <v>985</v>
      </c>
      <c r="AM42" s="79" t="s">
        <v>1009</v>
      </c>
      <c r="AN42" s="79" t="b">
        <v>0</v>
      </c>
      <c r="AO42" s="85" t="s">
        <v>985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20</v>
      </c>
      <c r="BK42" s="49">
        <v>100</v>
      </c>
      <c r="BL42" s="48">
        <v>20</v>
      </c>
    </row>
    <row r="43" spans="1:64" ht="15">
      <c r="A43" s="64" t="s">
        <v>239</v>
      </c>
      <c r="B43" s="64" t="s">
        <v>297</v>
      </c>
      <c r="C43" s="65" t="s">
        <v>2806</v>
      </c>
      <c r="D43" s="66">
        <v>3</v>
      </c>
      <c r="E43" s="67" t="s">
        <v>132</v>
      </c>
      <c r="F43" s="68">
        <v>32</v>
      </c>
      <c r="G43" s="65"/>
      <c r="H43" s="69"/>
      <c r="I43" s="70"/>
      <c r="J43" s="70"/>
      <c r="K43" s="34" t="s">
        <v>65</v>
      </c>
      <c r="L43" s="77">
        <v>43</v>
      </c>
      <c r="M43" s="77"/>
      <c r="N43" s="72"/>
      <c r="O43" s="79" t="s">
        <v>331</v>
      </c>
      <c r="P43" s="81">
        <v>43514.19113425926</v>
      </c>
      <c r="Q43" s="79" t="s">
        <v>355</v>
      </c>
      <c r="R43" s="79"/>
      <c r="S43" s="79"/>
      <c r="T43" s="79"/>
      <c r="U43" s="79"/>
      <c r="V43" s="82" t="s">
        <v>620</v>
      </c>
      <c r="W43" s="81">
        <v>43514.19113425926</v>
      </c>
      <c r="X43" s="82" t="s">
        <v>707</v>
      </c>
      <c r="Y43" s="79"/>
      <c r="Z43" s="79"/>
      <c r="AA43" s="85" t="s">
        <v>865</v>
      </c>
      <c r="AB43" s="79"/>
      <c r="AC43" s="79" t="b">
        <v>0</v>
      </c>
      <c r="AD43" s="79">
        <v>0</v>
      </c>
      <c r="AE43" s="85" t="s">
        <v>995</v>
      </c>
      <c r="AF43" s="79" t="b">
        <v>1</v>
      </c>
      <c r="AG43" s="79" t="s">
        <v>1000</v>
      </c>
      <c r="AH43" s="79"/>
      <c r="AI43" s="85" t="s">
        <v>1006</v>
      </c>
      <c r="AJ43" s="79" t="b">
        <v>0</v>
      </c>
      <c r="AK43" s="79">
        <v>4</v>
      </c>
      <c r="AL43" s="85" t="s">
        <v>950</v>
      </c>
      <c r="AM43" s="79" t="s">
        <v>1013</v>
      </c>
      <c r="AN43" s="79" t="b">
        <v>0</v>
      </c>
      <c r="AO43" s="85" t="s">
        <v>950</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1</v>
      </c>
      <c r="BE43" s="49">
        <v>4.545454545454546</v>
      </c>
      <c r="BF43" s="48">
        <v>0</v>
      </c>
      <c r="BG43" s="49">
        <v>0</v>
      </c>
      <c r="BH43" s="48">
        <v>0</v>
      </c>
      <c r="BI43" s="49">
        <v>0</v>
      </c>
      <c r="BJ43" s="48">
        <v>21</v>
      </c>
      <c r="BK43" s="49">
        <v>95.45454545454545</v>
      </c>
      <c r="BL43" s="48">
        <v>22</v>
      </c>
    </row>
    <row r="44" spans="1:64" ht="15">
      <c r="A44" s="64" t="s">
        <v>240</v>
      </c>
      <c r="B44" s="64" t="s">
        <v>297</v>
      </c>
      <c r="C44" s="65" t="s">
        <v>2806</v>
      </c>
      <c r="D44" s="66">
        <v>3</v>
      </c>
      <c r="E44" s="67" t="s">
        <v>132</v>
      </c>
      <c r="F44" s="68">
        <v>32</v>
      </c>
      <c r="G44" s="65"/>
      <c r="H44" s="69"/>
      <c r="I44" s="70"/>
      <c r="J44" s="70"/>
      <c r="K44" s="34" t="s">
        <v>65</v>
      </c>
      <c r="L44" s="77">
        <v>44</v>
      </c>
      <c r="M44" s="77"/>
      <c r="N44" s="72"/>
      <c r="O44" s="79" t="s">
        <v>331</v>
      </c>
      <c r="P44" s="81">
        <v>43514.19113425926</v>
      </c>
      <c r="Q44" s="79" t="s">
        <v>355</v>
      </c>
      <c r="R44" s="79"/>
      <c r="S44" s="79"/>
      <c r="T44" s="79"/>
      <c r="U44" s="79"/>
      <c r="V44" s="82" t="s">
        <v>621</v>
      </c>
      <c r="W44" s="81">
        <v>43514.19113425926</v>
      </c>
      <c r="X44" s="82" t="s">
        <v>708</v>
      </c>
      <c r="Y44" s="79"/>
      <c r="Z44" s="79"/>
      <c r="AA44" s="85" t="s">
        <v>866</v>
      </c>
      <c r="AB44" s="79"/>
      <c r="AC44" s="79" t="b">
        <v>0</v>
      </c>
      <c r="AD44" s="79">
        <v>0</v>
      </c>
      <c r="AE44" s="85" t="s">
        <v>995</v>
      </c>
      <c r="AF44" s="79" t="b">
        <v>1</v>
      </c>
      <c r="AG44" s="79" t="s">
        <v>1000</v>
      </c>
      <c r="AH44" s="79"/>
      <c r="AI44" s="85" t="s">
        <v>1006</v>
      </c>
      <c r="AJ44" s="79" t="b">
        <v>0</v>
      </c>
      <c r="AK44" s="79">
        <v>4</v>
      </c>
      <c r="AL44" s="85" t="s">
        <v>950</v>
      </c>
      <c r="AM44" s="79" t="s">
        <v>1014</v>
      </c>
      <c r="AN44" s="79" t="b">
        <v>0</v>
      </c>
      <c r="AO44" s="85" t="s">
        <v>950</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1</v>
      </c>
      <c r="BE44" s="49">
        <v>4.545454545454546</v>
      </c>
      <c r="BF44" s="48">
        <v>0</v>
      </c>
      <c r="BG44" s="49">
        <v>0</v>
      </c>
      <c r="BH44" s="48">
        <v>0</v>
      </c>
      <c r="BI44" s="49">
        <v>0</v>
      </c>
      <c r="BJ44" s="48">
        <v>21</v>
      </c>
      <c r="BK44" s="49">
        <v>95.45454545454545</v>
      </c>
      <c r="BL44" s="48">
        <v>22</v>
      </c>
    </row>
    <row r="45" spans="1:64" ht="15">
      <c r="A45" s="64" t="s">
        <v>241</v>
      </c>
      <c r="B45" s="64" t="s">
        <v>310</v>
      </c>
      <c r="C45" s="65" t="s">
        <v>2806</v>
      </c>
      <c r="D45" s="66">
        <v>3</v>
      </c>
      <c r="E45" s="67" t="s">
        <v>132</v>
      </c>
      <c r="F45" s="68">
        <v>32</v>
      </c>
      <c r="G45" s="65"/>
      <c r="H45" s="69"/>
      <c r="I45" s="70"/>
      <c r="J45" s="70"/>
      <c r="K45" s="34" t="s">
        <v>65</v>
      </c>
      <c r="L45" s="77">
        <v>45</v>
      </c>
      <c r="M45" s="77"/>
      <c r="N45" s="72"/>
      <c r="O45" s="79" t="s">
        <v>331</v>
      </c>
      <c r="P45" s="81">
        <v>43514.309432870374</v>
      </c>
      <c r="Q45" s="79" t="s">
        <v>356</v>
      </c>
      <c r="R45" s="79"/>
      <c r="S45" s="79"/>
      <c r="T45" s="79" t="s">
        <v>508</v>
      </c>
      <c r="U45" s="82" t="s">
        <v>559</v>
      </c>
      <c r="V45" s="82" t="s">
        <v>559</v>
      </c>
      <c r="W45" s="81">
        <v>43514.309432870374</v>
      </c>
      <c r="X45" s="82" t="s">
        <v>709</v>
      </c>
      <c r="Y45" s="79"/>
      <c r="Z45" s="79"/>
      <c r="AA45" s="85" t="s">
        <v>867</v>
      </c>
      <c r="AB45" s="79"/>
      <c r="AC45" s="79" t="b">
        <v>0</v>
      </c>
      <c r="AD45" s="79">
        <v>12</v>
      </c>
      <c r="AE45" s="85" t="s">
        <v>995</v>
      </c>
      <c r="AF45" s="79" t="b">
        <v>0</v>
      </c>
      <c r="AG45" s="79" t="s">
        <v>1000</v>
      </c>
      <c r="AH45" s="79"/>
      <c r="AI45" s="85" t="s">
        <v>995</v>
      </c>
      <c r="AJ45" s="79" t="b">
        <v>0</v>
      </c>
      <c r="AK45" s="79">
        <v>3</v>
      </c>
      <c r="AL45" s="85" t="s">
        <v>995</v>
      </c>
      <c r="AM45" s="79" t="s">
        <v>1008</v>
      </c>
      <c r="AN45" s="79" t="b">
        <v>0</v>
      </c>
      <c r="AO45" s="85" t="s">
        <v>867</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241</v>
      </c>
      <c r="B46" s="64" t="s">
        <v>311</v>
      </c>
      <c r="C46" s="65" t="s">
        <v>2806</v>
      </c>
      <c r="D46" s="66">
        <v>3</v>
      </c>
      <c r="E46" s="67" t="s">
        <v>132</v>
      </c>
      <c r="F46" s="68">
        <v>32</v>
      </c>
      <c r="G46" s="65"/>
      <c r="H46" s="69"/>
      <c r="I46" s="70"/>
      <c r="J46" s="70"/>
      <c r="K46" s="34" t="s">
        <v>65</v>
      </c>
      <c r="L46" s="77">
        <v>46</v>
      </c>
      <c r="M46" s="77"/>
      <c r="N46" s="72"/>
      <c r="O46" s="79" t="s">
        <v>331</v>
      </c>
      <c r="P46" s="81">
        <v>43514.309432870374</v>
      </c>
      <c r="Q46" s="79" t="s">
        <v>356</v>
      </c>
      <c r="R46" s="79"/>
      <c r="S46" s="79"/>
      <c r="T46" s="79" t="s">
        <v>508</v>
      </c>
      <c r="U46" s="82" t="s">
        <v>559</v>
      </c>
      <c r="V46" s="82" t="s">
        <v>559</v>
      </c>
      <c r="W46" s="81">
        <v>43514.309432870374</v>
      </c>
      <c r="X46" s="82" t="s">
        <v>709</v>
      </c>
      <c r="Y46" s="79"/>
      <c r="Z46" s="79"/>
      <c r="AA46" s="85" t="s">
        <v>867</v>
      </c>
      <c r="AB46" s="79"/>
      <c r="AC46" s="79" t="b">
        <v>0</v>
      </c>
      <c r="AD46" s="79">
        <v>12</v>
      </c>
      <c r="AE46" s="85" t="s">
        <v>995</v>
      </c>
      <c r="AF46" s="79" t="b">
        <v>0</v>
      </c>
      <c r="AG46" s="79" t="s">
        <v>1000</v>
      </c>
      <c r="AH46" s="79"/>
      <c r="AI46" s="85" t="s">
        <v>995</v>
      </c>
      <c r="AJ46" s="79" t="b">
        <v>0</v>
      </c>
      <c r="AK46" s="79">
        <v>3</v>
      </c>
      <c r="AL46" s="85" t="s">
        <v>995</v>
      </c>
      <c r="AM46" s="79" t="s">
        <v>1008</v>
      </c>
      <c r="AN46" s="79" t="b">
        <v>0</v>
      </c>
      <c r="AO46" s="85" t="s">
        <v>867</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241</v>
      </c>
      <c r="B47" s="64" t="s">
        <v>312</v>
      </c>
      <c r="C47" s="65" t="s">
        <v>2806</v>
      </c>
      <c r="D47" s="66">
        <v>3</v>
      </c>
      <c r="E47" s="67" t="s">
        <v>132</v>
      </c>
      <c r="F47" s="68">
        <v>32</v>
      </c>
      <c r="G47" s="65"/>
      <c r="H47" s="69"/>
      <c r="I47" s="70"/>
      <c r="J47" s="70"/>
      <c r="K47" s="34" t="s">
        <v>65</v>
      </c>
      <c r="L47" s="77">
        <v>47</v>
      </c>
      <c r="M47" s="77"/>
      <c r="N47" s="72"/>
      <c r="O47" s="79" t="s">
        <v>331</v>
      </c>
      <c r="P47" s="81">
        <v>43514.309432870374</v>
      </c>
      <c r="Q47" s="79" t="s">
        <v>356</v>
      </c>
      <c r="R47" s="79"/>
      <c r="S47" s="79"/>
      <c r="T47" s="79" t="s">
        <v>508</v>
      </c>
      <c r="U47" s="82" t="s">
        <v>559</v>
      </c>
      <c r="V47" s="82" t="s">
        <v>559</v>
      </c>
      <c r="W47" s="81">
        <v>43514.309432870374</v>
      </c>
      <c r="X47" s="82" t="s">
        <v>709</v>
      </c>
      <c r="Y47" s="79"/>
      <c r="Z47" s="79"/>
      <c r="AA47" s="85" t="s">
        <v>867</v>
      </c>
      <c r="AB47" s="79"/>
      <c r="AC47" s="79" t="b">
        <v>0</v>
      </c>
      <c r="AD47" s="79">
        <v>12</v>
      </c>
      <c r="AE47" s="85" t="s">
        <v>995</v>
      </c>
      <c r="AF47" s="79" t="b">
        <v>0</v>
      </c>
      <c r="AG47" s="79" t="s">
        <v>1000</v>
      </c>
      <c r="AH47" s="79"/>
      <c r="AI47" s="85" t="s">
        <v>995</v>
      </c>
      <c r="AJ47" s="79" t="b">
        <v>0</v>
      </c>
      <c r="AK47" s="79">
        <v>3</v>
      </c>
      <c r="AL47" s="85" t="s">
        <v>995</v>
      </c>
      <c r="AM47" s="79" t="s">
        <v>1008</v>
      </c>
      <c r="AN47" s="79" t="b">
        <v>0</v>
      </c>
      <c r="AO47" s="85" t="s">
        <v>867</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241</v>
      </c>
      <c r="B48" s="64" t="s">
        <v>313</v>
      </c>
      <c r="C48" s="65" t="s">
        <v>2806</v>
      </c>
      <c r="D48" s="66">
        <v>3</v>
      </c>
      <c r="E48" s="67" t="s">
        <v>132</v>
      </c>
      <c r="F48" s="68">
        <v>32</v>
      </c>
      <c r="G48" s="65"/>
      <c r="H48" s="69"/>
      <c r="I48" s="70"/>
      <c r="J48" s="70"/>
      <c r="K48" s="34" t="s">
        <v>65</v>
      </c>
      <c r="L48" s="77">
        <v>48</v>
      </c>
      <c r="M48" s="77"/>
      <c r="N48" s="72"/>
      <c r="O48" s="79" t="s">
        <v>331</v>
      </c>
      <c r="P48" s="81">
        <v>43514.309432870374</v>
      </c>
      <c r="Q48" s="79" t="s">
        <v>356</v>
      </c>
      <c r="R48" s="79"/>
      <c r="S48" s="79"/>
      <c r="T48" s="79" t="s">
        <v>508</v>
      </c>
      <c r="U48" s="82" t="s">
        <v>559</v>
      </c>
      <c r="V48" s="82" t="s">
        <v>559</v>
      </c>
      <c r="W48" s="81">
        <v>43514.309432870374</v>
      </c>
      <c r="X48" s="82" t="s">
        <v>709</v>
      </c>
      <c r="Y48" s="79"/>
      <c r="Z48" s="79"/>
      <c r="AA48" s="85" t="s">
        <v>867</v>
      </c>
      <c r="AB48" s="79"/>
      <c r="AC48" s="79" t="b">
        <v>0</v>
      </c>
      <c r="AD48" s="79">
        <v>12</v>
      </c>
      <c r="AE48" s="85" t="s">
        <v>995</v>
      </c>
      <c r="AF48" s="79" t="b">
        <v>0</v>
      </c>
      <c r="AG48" s="79" t="s">
        <v>1000</v>
      </c>
      <c r="AH48" s="79"/>
      <c r="AI48" s="85" t="s">
        <v>995</v>
      </c>
      <c r="AJ48" s="79" t="b">
        <v>0</v>
      </c>
      <c r="AK48" s="79">
        <v>3</v>
      </c>
      <c r="AL48" s="85" t="s">
        <v>995</v>
      </c>
      <c r="AM48" s="79" t="s">
        <v>1008</v>
      </c>
      <c r="AN48" s="79" t="b">
        <v>0</v>
      </c>
      <c r="AO48" s="85" t="s">
        <v>867</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241</v>
      </c>
      <c r="B49" s="64" t="s">
        <v>314</v>
      </c>
      <c r="C49" s="65" t="s">
        <v>2806</v>
      </c>
      <c r="D49" s="66">
        <v>3</v>
      </c>
      <c r="E49" s="67" t="s">
        <v>132</v>
      </c>
      <c r="F49" s="68">
        <v>32</v>
      </c>
      <c r="G49" s="65"/>
      <c r="H49" s="69"/>
      <c r="I49" s="70"/>
      <c r="J49" s="70"/>
      <c r="K49" s="34" t="s">
        <v>65</v>
      </c>
      <c r="L49" s="77">
        <v>49</v>
      </c>
      <c r="M49" s="77"/>
      <c r="N49" s="72"/>
      <c r="O49" s="79" t="s">
        <v>331</v>
      </c>
      <c r="P49" s="81">
        <v>43514.309432870374</v>
      </c>
      <c r="Q49" s="79" t="s">
        <v>356</v>
      </c>
      <c r="R49" s="79"/>
      <c r="S49" s="79"/>
      <c r="T49" s="79" t="s">
        <v>508</v>
      </c>
      <c r="U49" s="82" t="s">
        <v>559</v>
      </c>
      <c r="V49" s="82" t="s">
        <v>559</v>
      </c>
      <c r="W49" s="81">
        <v>43514.309432870374</v>
      </c>
      <c r="X49" s="82" t="s">
        <v>709</v>
      </c>
      <c r="Y49" s="79"/>
      <c r="Z49" s="79"/>
      <c r="AA49" s="85" t="s">
        <v>867</v>
      </c>
      <c r="AB49" s="79"/>
      <c r="AC49" s="79" t="b">
        <v>0</v>
      </c>
      <c r="AD49" s="79">
        <v>12</v>
      </c>
      <c r="AE49" s="85" t="s">
        <v>995</v>
      </c>
      <c r="AF49" s="79" t="b">
        <v>0</v>
      </c>
      <c r="AG49" s="79" t="s">
        <v>1000</v>
      </c>
      <c r="AH49" s="79"/>
      <c r="AI49" s="85" t="s">
        <v>995</v>
      </c>
      <c r="AJ49" s="79" t="b">
        <v>0</v>
      </c>
      <c r="AK49" s="79">
        <v>3</v>
      </c>
      <c r="AL49" s="85" t="s">
        <v>995</v>
      </c>
      <c r="AM49" s="79" t="s">
        <v>1008</v>
      </c>
      <c r="AN49" s="79" t="b">
        <v>0</v>
      </c>
      <c r="AO49" s="85" t="s">
        <v>867</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241</v>
      </c>
      <c r="B50" s="64" t="s">
        <v>315</v>
      </c>
      <c r="C50" s="65" t="s">
        <v>2806</v>
      </c>
      <c r="D50" s="66">
        <v>3</v>
      </c>
      <c r="E50" s="67" t="s">
        <v>132</v>
      </c>
      <c r="F50" s="68">
        <v>32</v>
      </c>
      <c r="G50" s="65"/>
      <c r="H50" s="69"/>
      <c r="I50" s="70"/>
      <c r="J50" s="70"/>
      <c r="K50" s="34" t="s">
        <v>65</v>
      </c>
      <c r="L50" s="77">
        <v>50</v>
      </c>
      <c r="M50" s="77"/>
      <c r="N50" s="72"/>
      <c r="O50" s="79" t="s">
        <v>331</v>
      </c>
      <c r="P50" s="81">
        <v>43514.309432870374</v>
      </c>
      <c r="Q50" s="79" t="s">
        <v>356</v>
      </c>
      <c r="R50" s="79"/>
      <c r="S50" s="79"/>
      <c r="T50" s="79" t="s">
        <v>508</v>
      </c>
      <c r="U50" s="82" t="s">
        <v>559</v>
      </c>
      <c r="V50" s="82" t="s">
        <v>559</v>
      </c>
      <c r="W50" s="81">
        <v>43514.309432870374</v>
      </c>
      <c r="X50" s="82" t="s">
        <v>709</v>
      </c>
      <c r="Y50" s="79"/>
      <c r="Z50" s="79"/>
      <c r="AA50" s="85" t="s">
        <v>867</v>
      </c>
      <c r="AB50" s="79"/>
      <c r="AC50" s="79" t="b">
        <v>0</v>
      </c>
      <c r="AD50" s="79">
        <v>12</v>
      </c>
      <c r="AE50" s="85" t="s">
        <v>995</v>
      </c>
      <c r="AF50" s="79" t="b">
        <v>0</v>
      </c>
      <c r="AG50" s="79" t="s">
        <v>1000</v>
      </c>
      <c r="AH50" s="79"/>
      <c r="AI50" s="85" t="s">
        <v>995</v>
      </c>
      <c r="AJ50" s="79" t="b">
        <v>0</v>
      </c>
      <c r="AK50" s="79">
        <v>3</v>
      </c>
      <c r="AL50" s="85" t="s">
        <v>995</v>
      </c>
      <c r="AM50" s="79" t="s">
        <v>1008</v>
      </c>
      <c r="AN50" s="79" t="b">
        <v>0</v>
      </c>
      <c r="AO50" s="85" t="s">
        <v>867</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c r="BE50" s="49"/>
      <c r="BF50" s="48"/>
      <c r="BG50" s="49"/>
      <c r="BH50" s="48"/>
      <c r="BI50" s="49"/>
      <c r="BJ50" s="48"/>
      <c r="BK50" s="49"/>
      <c r="BL50" s="48"/>
    </row>
    <row r="51" spans="1:64" ht="15">
      <c r="A51" s="64" t="s">
        <v>241</v>
      </c>
      <c r="B51" s="64" t="s">
        <v>242</v>
      </c>
      <c r="C51" s="65" t="s">
        <v>2806</v>
      </c>
      <c r="D51" s="66">
        <v>3</v>
      </c>
      <c r="E51" s="67" t="s">
        <v>132</v>
      </c>
      <c r="F51" s="68">
        <v>32</v>
      </c>
      <c r="G51" s="65"/>
      <c r="H51" s="69"/>
      <c r="I51" s="70"/>
      <c r="J51" s="70"/>
      <c r="K51" s="34" t="s">
        <v>66</v>
      </c>
      <c r="L51" s="77">
        <v>51</v>
      </c>
      <c r="M51" s="77"/>
      <c r="N51" s="72"/>
      <c r="O51" s="79" t="s">
        <v>331</v>
      </c>
      <c r="P51" s="81">
        <v>43514.309432870374</v>
      </c>
      <c r="Q51" s="79" t="s">
        <v>356</v>
      </c>
      <c r="R51" s="79"/>
      <c r="S51" s="79"/>
      <c r="T51" s="79" t="s">
        <v>508</v>
      </c>
      <c r="U51" s="82" t="s">
        <v>559</v>
      </c>
      <c r="V51" s="82" t="s">
        <v>559</v>
      </c>
      <c r="W51" s="81">
        <v>43514.309432870374</v>
      </c>
      <c r="X51" s="82" t="s">
        <v>709</v>
      </c>
      <c r="Y51" s="79"/>
      <c r="Z51" s="79"/>
      <c r="AA51" s="85" t="s">
        <v>867</v>
      </c>
      <c r="AB51" s="79"/>
      <c r="AC51" s="79" t="b">
        <v>0</v>
      </c>
      <c r="AD51" s="79">
        <v>12</v>
      </c>
      <c r="AE51" s="85" t="s">
        <v>995</v>
      </c>
      <c r="AF51" s="79" t="b">
        <v>0</v>
      </c>
      <c r="AG51" s="79" t="s">
        <v>1000</v>
      </c>
      <c r="AH51" s="79"/>
      <c r="AI51" s="85" t="s">
        <v>995</v>
      </c>
      <c r="AJ51" s="79" t="b">
        <v>0</v>
      </c>
      <c r="AK51" s="79">
        <v>3</v>
      </c>
      <c r="AL51" s="85" t="s">
        <v>995</v>
      </c>
      <c r="AM51" s="79" t="s">
        <v>1008</v>
      </c>
      <c r="AN51" s="79" t="b">
        <v>0</v>
      </c>
      <c r="AO51" s="85" t="s">
        <v>867</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c r="BE51" s="49"/>
      <c r="BF51" s="48"/>
      <c r="BG51" s="49"/>
      <c r="BH51" s="48"/>
      <c r="BI51" s="49"/>
      <c r="BJ51" s="48"/>
      <c r="BK51" s="49"/>
      <c r="BL51" s="48"/>
    </row>
    <row r="52" spans="1:64" ht="15">
      <c r="A52" s="64" t="s">
        <v>242</v>
      </c>
      <c r="B52" s="64" t="s">
        <v>241</v>
      </c>
      <c r="C52" s="65" t="s">
        <v>2806</v>
      </c>
      <c r="D52" s="66">
        <v>3</v>
      </c>
      <c r="E52" s="67" t="s">
        <v>132</v>
      </c>
      <c r="F52" s="68">
        <v>32</v>
      </c>
      <c r="G52" s="65"/>
      <c r="H52" s="69"/>
      <c r="I52" s="70"/>
      <c r="J52" s="70"/>
      <c r="K52" s="34" t="s">
        <v>66</v>
      </c>
      <c r="L52" s="77">
        <v>52</v>
      </c>
      <c r="M52" s="77"/>
      <c r="N52" s="72"/>
      <c r="O52" s="79" t="s">
        <v>331</v>
      </c>
      <c r="P52" s="81">
        <v>43514.34824074074</v>
      </c>
      <c r="Q52" s="79" t="s">
        <v>357</v>
      </c>
      <c r="R52" s="79"/>
      <c r="S52" s="79"/>
      <c r="T52" s="79" t="s">
        <v>508</v>
      </c>
      <c r="U52" s="79"/>
      <c r="V52" s="82" t="s">
        <v>622</v>
      </c>
      <c r="W52" s="81">
        <v>43514.34824074074</v>
      </c>
      <c r="X52" s="82" t="s">
        <v>710</v>
      </c>
      <c r="Y52" s="79"/>
      <c r="Z52" s="79"/>
      <c r="AA52" s="85" t="s">
        <v>868</v>
      </c>
      <c r="AB52" s="79"/>
      <c r="AC52" s="79" t="b">
        <v>0</v>
      </c>
      <c r="AD52" s="79">
        <v>0</v>
      </c>
      <c r="AE52" s="85" t="s">
        <v>995</v>
      </c>
      <c r="AF52" s="79" t="b">
        <v>0</v>
      </c>
      <c r="AG52" s="79" t="s">
        <v>1000</v>
      </c>
      <c r="AH52" s="79"/>
      <c r="AI52" s="85" t="s">
        <v>995</v>
      </c>
      <c r="AJ52" s="79" t="b">
        <v>0</v>
      </c>
      <c r="AK52" s="79">
        <v>3</v>
      </c>
      <c r="AL52" s="85" t="s">
        <v>867</v>
      </c>
      <c r="AM52" s="79" t="s">
        <v>1012</v>
      </c>
      <c r="AN52" s="79" t="b">
        <v>0</v>
      </c>
      <c r="AO52" s="85" t="s">
        <v>867</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0</v>
      </c>
      <c r="BE52" s="49">
        <v>0</v>
      </c>
      <c r="BF52" s="48">
        <v>0</v>
      </c>
      <c r="BG52" s="49">
        <v>0</v>
      </c>
      <c r="BH52" s="48">
        <v>0</v>
      </c>
      <c r="BI52" s="49">
        <v>0</v>
      </c>
      <c r="BJ52" s="48">
        <v>21</v>
      </c>
      <c r="BK52" s="49">
        <v>100</v>
      </c>
      <c r="BL52" s="48">
        <v>21</v>
      </c>
    </row>
    <row r="53" spans="1:64" ht="15">
      <c r="A53" s="64" t="s">
        <v>243</v>
      </c>
      <c r="B53" s="64" t="s">
        <v>309</v>
      </c>
      <c r="C53" s="65" t="s">
        <v>2806</v>
      </c>
      <c r="D53" s="66">
        <v>3</v>
      </c>
      <c r="E53" s="67" t="s">
        <v>132</v>
      </c>
      <c r="F53" s="68">
        <v>32</v>
      </c>
      <c r="G53" s="65"/>
      <c r="H53" s="69"/>
      <c r="I53" s="70"/>
      <c r="J53" s="70"/>
      <c r="K53" s="34" t="s">
        <v>65</v>
      </c>
      <c r="L53" s="77">
        <v>53</v>
      </c>
      <c r="M53" s="77"/>
      <c r="N53" s="72"/>
      <c r="O53" s="79" t="s">
        <v>331</v>
      </c>
      <c r="P53" s="81">
        <v>43514.37756944444</v>
      </c>
      <c r="Q53" s="79" t="s">
        <v>352</v>
      </c>
      <c r="R53" s="79"/>
      <c r="S53" s="79"/>
      <c r="T53" s="79" t="s">
        <v>511</v>
      </c>
      <c r="U53" s="79"/>
      <c r="V53" s="82" t="s">
        <v>623</v>
      </c>
      <c r="W53" s="81">
        <v>43514.37756944444</v>
      </c>
      <c r="X53" s="82" t="s">
        <v>711</v>
      </c>
      <c r="Y53" s="79"/>
      <c r="Z53" s="79"/>
      <c r="AA53" s="85" t="s">
        <v>869</v>
      </c>
      <c r="AB53" s="79"/>
      <c r="AC53" s="79" t="b">
        <v>0</v>
      </c>
      <c r="AD53" s="79">
        <v>0</v>
      </c>
      <c r="AE53" s="85" t="s">
        <v>995</v>
      </c>
      <c r="AF53" s="79" t="b">
        <v>0</v>
      </c>
      <c r="AG53" s="79" t="s">
        <v>1000</v>
      </c>
      <c r="AH53" s="79"/>
      <c r="AI53" s="85" t="s">
        <v>995</v>
      </c>
      <c r="AJ53" s="79" t="b">
        <v>0</v>
      </c>
      <c r="AK53" s="79">
        <v>5</v>
      </c>
      <c r="AL53" s="85" t="s">
        <v>932</v>
      </c>
      <c r="AM53" s="79" t="s">
        <v>1008</v>
      </c>
      <c r="AN53" s="79" t="b">
        <v>0</v>
      </c>
      <c r="AO53" s="85" t="s">
        <v>932</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243</v>
      </c>
      <c r="B54" s="64" t="s">
        <v>287</v>
      </c>
      <c r="C54" s="65" t="s">
        <v>2806</v>
      </c>
      <c r="D54" s="66">
        <v>3</v>
      </c>
      <c r="E54" s="67" t="s">
        <v>132</v>
      </c>
      <c r="F54" s="68">
        <v>32</v>
      </c>
      <c r="G54" s="65"/>
      <c r="H54" s="69"/>
      <c r="I54" s="70"/>
      <c r="J54" s="70"/>
      <c r="K54" s="34" t="s">
        <v>65</v>
      </c>
      <c r="L54" s="77">
        <v>54</v>
      </c>
      <c r="M54" s="77"/>
      <c r="N54" s="72"/>
      <c r="O54" s="79" t="s">
        <v>331</v>
      </c>
      <c r="P54" s="81">
        <v>43514.37756944444</v>
      </c>
      <c r="Q54" s="79" t="s">
        <v>352</v>
      </c>
      <c r="R54" s="79"/>
      <c r="S54" s="79"/>
      <c r="T54" s="79" t="s">
        <v>511</v>
      </c>
      <c r="U54" s="79"/>
      <c r="V54" s="82" t="s">
        <v>623</v>
      </c>
      <c r="W54" s="81">
        <v>43514.37756944444</v>
      </c>
      <c r="X54" s="82" t="s">
        <v>711</v>
      </c>
      <c r="Y54" s="79"/>
      <c r="Z54" s="79"/>
      <c r="AA54" s="85" t="s">
        <v>869</v>
      </c>
      <c r="AB54" s="79"/>
      <c r="AC54" s="79" t="b">
        <v>0</v>
      </c>
      <c r="AD54" s="79">
        <v>0</v>
      </c>
      <c r="AE54" s="85" t="s">
        <v>995</v>
      </c>
      <c r="AF54" s="79" t="b">
        <v>0</v>
      </c>
      <c r="AG54" s="79" t="s">
        <v>1000</v>
      </c>
      <c r="AH54" s="79"/>
      <c r="AI54" s="85" t="s">
        <v>995</v>
      </c>
      <c r="AJ54" s="79" t="b">
        <v>0</v>
      </c>
      <c r="AK54" s="79">
        <v>5</v>
      </c>
      <c r="AL54" s="85" t="s">
        <v>932</v>
      </c>
      <c r="AM54" s="79" t="s">
        <v>1008</v>
      </c>
      <c r="AN54" s="79" t="b">
        <v>0</v>
      </c>
      <c r="AO54" s="85" t="s">
        <v>932</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1</v>
      </c>
      <c r="BE54" s="49">
        <v>4.3478260869565215</v>
      </c>
      <c r="BF54" s="48">
        <v>0</v>
      </c>
      <c r="BG54" s="49">
        <v>0</v>
      </c>
      <c r="BH54" s="48">
        <v>0</v>
      </c>
      <c r="BI54" s="49">
        <v>0</v>
      </c>
      <c r="BJ54" s="48">
        <v>22</v>
      </c>
      <c r="BK54" s="49">
        <v>95.65217391304348</v>
      </c>
      <c r="BL54" s="48">
        <v>23</v>
      </c>
    </row>
    <row r="55" spans="1:64" ht="15">
      <c r="A55" s="64" t="s">
        <v>244</v>
      </c>
      <c r="B55" s="64" t="s">
        <v>287</v>
      </c>
      <c r="C55" s="65" t="s">
        <v>2808</v>
      </c>
      <c r="D55" s="66">
        <v>5.333333333333334</v>
      </c>
      <c r="E55" s="67" t="s">
        <v>136</v>
      </c>
      <c r="F55" s="68">
        <v>29.636363636363637</v>
      </c>
      <c r="G55" s="65"/>
      <c r="H55" s="69"/>
      <c r="I55" s="70"/>
      <c r="J55" s="70"/>
      <c r="K55" s="34" t="s">
        <v>65</v>
      </c>
      <c r="L55" s="77">
        <v>55</v>
      </c>
      <c r="M55" s="77"/>
      <c r="N55" s="72"/>
      <c r="O55" s="79" t="s">
        <v>331</v>
      </c>
      <c r="P55" s="81">
        <v>43507.01359953704</v>
      </c>
      <c r="Q55" s="79" t="s">
        <v>358</v>
      </c>
      <c r="R55" s="79"/>
      <c r="S55" s="79"/>
      <c r="T55" s="79" t="s">
        <v>513</v>
      </c>
      <c r="U55" s="79"/>
      <c r="V55" s="82" t="s">
        <v>624</v>
      </c>
      <c r="W55" s="81">
        <v>43507.01359953704</v>
      </c>
      <c r="X55" s="82" t="s">
        <v>712</v>
      </c>
      <c r="Y55" s="79"/>
      <c r="Z55" s="79"/>
      <c r="AA55" s="85" t="s">
        <v>870</v>
      </c>
      <c r="AB55" s="79"/>
      <c r="AC55" s="79" t="b">
        <v>0</v>
      </c>
      <c r="AD55" s="79">
        <v>0</v>
      </c>
      <c r="AE55" s="85" t="s">
        <v>995</v>
      </c>
      <c r="AF55" s="79" t="b">
        <v>0</v>
      </c>
      <c r="AG55" s="79" t="s">
        <v>1000</v>
      </c>
      <c r="AH55" s="79"/>
      <c r="AI55" s="85" t="s">
        <v>995</v>
      </c>
      <c r="AJ55" s="79" t="b">
        <v>0</v>
      </c>
      <c r="AK55" s="79">
        <v>2</v>
      </c>
      <c r="AL55" s="85" t="s">
        <v>929</v>
      </c>
      <c r="AM55" s="79" t="s">
        <v>1008</v>
      </c>
      <c r="AN55" s="79" t="b">
        <v>0</v>
      </c>
      <c r="AO55" s="85" t="s">
        <v>929</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3</v>
      </c>
      <c r="BD55" s="48">
        <v>1</v>
      </c>
      <c r="BE55" s="49">
        <v>4.166666666666667</v>
      </c>
      <c r="BF55" s="48">
        <v>0</v>
      </c>
      <c r="BG55" s="49">
        <v>0</v>
      </c>
      <c r="BH55" s="48">
        <v>0</v>
      </c>
      <c r="BI55" s="49">
        <v>0</v>
      </c>
      <c r="BJ55" s="48">
        <v>23</v>
      </c>
      <c r="BK55" s="49">
        <v>95.83333333333333</v>
      </c>
      <c r="BL55" s="48">
        <v>24</v>
      </c>
    </row>
    <row r="56" spans="1:64" ht="15">
      <c r="A56" s="64" t="s">
        <v>244</v>
      </c>
      <c r="B56" s="64" t="s">
        <v>309</v>
      </c>
      <c r="C56" s="65" t="s">
        <v>2806</v>
      </c>
      <c r="D56" s="66">
        <v>3</v>
      </c>
      <c r="E56" s="67" t="s">
        <v>132</v>
      </c>
      <c r="F56" s="68">
        <v>32</v>
      </c>
      <c r="G56" s="65"/>
      <c r="H56" s="69"/>
      <c r="I56" s="70"/>
      <c r="J56" s="70"/>
      <c r="K56" s="34" t="s">
        <v>65</v>
      </c>
      <c r="L56" s="77">
        <v>56</v>
      </c>
      <c r="M56" s="77"/>
      <c r="N56" s="72"/>
      <c r="O56" s="79" t="s">
        <v>331</v>
      </c>
      <c r="P56" s="81">
        <v>43514.387662037036</v>
      </c>
      <c r="Q56" s="79" t="s">
        <v>352</v>
      </c>
      <c r="R56" s="79"/>
      <c r="S56" s="79"/>
      <c r="T56" s="79" t="s">
        <v>511</v>
      </c>
      <c r="U56" s="79"/>
      <c r="V56" s="82" t="s">
        <v>624</v>
      </c>
      <c r="W56" s="81">
        <v>43514.387662037036</v>
      </c>
      <c r="X56" s="82" t="s">
        <v>713</v>
      </c>
      <c r="Y56" s="79"/>
      <c r="Z56" s="79"/>
      <c r="AA56" s="85" t="s">
        <v>871</v>
      </c>
      <c r="AB56" s="79"/>
      <c r="AC56" s="79" t="b">
        <v>0</v>
      </c>
      <c r="AD56" s="79">
        <v>0</v>
      </c>
      <c r="AE56" s="85" t="s">
        <v>995</v>
      </c>
      <c r="AF56" s="79" t="b">
        <v>0</v>
      </c>
      <c r="AG56" s="79" t="s">
        <v>1000</v>
      </c>
      <c r="AH56" s="79"/>
      <c r="AI56" s="85" t="s">
        <v>995</v>
      </c>
      <c r="AJ56" s="79" t="b">
        <v>0</v>
      </c>
      <c r="AK56" s="79">
        <v>5</v>
      </c>
      <c r="AL56" s="85" t="s">
        <v>932</v>
      </c>
      <c r="AM56" s="79" t="s">
        <v>1009</v>
      </c>
      <c r="AN56" s="79" t="b">
        <v>0</v>
      </c>
      <c r="AO56" s="85" t="s">
        <v>932</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244</v>
      </c>
      <c r="B57" s="64" t="s">
        <v>287</v>
      </c>
      <c r="C57" s="65" t="s">
        <v>2808</v>
      </c>
      <c r="D57" s="66">
        <v>5.333333333333334</v>
      </c>
      <c r="E57" s="67" t="s">
        <v>136</v>
      </c>
      <c r="F57" s="68">
        <v>29.636363636363637</v>
      </c>
      <c r="G57" s="65"/>
      <c r="H57" s="69"/>
      <c r="I57" s="70"/>
      <c r="J57" s="70"/>
      <c r="K57" s="34" t="s">
        <v>65</v>
      </c>
      <c r="L57" s="77">
        <v>57</v>
      </c>
      <c r="M57" s="77"/>
      <c r="N57" s="72"/>
      <c r="O57" s="79" t="s">
        <v>331</v>
      </c>
      <c r="P57" s="81">
        <v>43514.387662037036</v>
      </c>
      <c r="Q57" s="79" t="s">
        <v>352</v>
      </c>
      <c r="R57" s="79"/>
      <c r="S57" s="79"/>
      <c r="T57" s="79" t="s">
        <v>511</v>
      </c>
      <c r="U57" s="79"/>
      <c r="V57" s="82" t="s">
        <v>624</v>
      </c>
      <c r="W57" s="81">
        <v>43514.387662037036</v>
      </c>
      <c r="X57" s="82" t="s">
        <v>713</v>
      </c>
      <c r="Y57" s="79"/>
      <c r="Z57" s="79"/>
      <c r="AA57" s="85" t="s">
        <v>871</v>
      </c>
      <c r="AB57" s="79"/>
      <c r="AC57" s="79" t="b">
        <v>0</v>
      </c>
      <c r="AD57" s="79">
        <v>0</v>
      </c>
      <c r="AE57" s="85" t="s">
        <v>995</v>
      </c>
      <c r="AF57" s="79" t="b">
        <v>0</v>
      </c>
      <c r="AG57" s="79" t="s">
        <v>1000</v>
      </c>
      <c r="AH57" s="79"/>
      <c r="AI57" s="85" t="s">
        <v>995</v>
      </c>
      <c r="AJ57" s="79" t="b">
        <v>0</v>
      </c>
      <c r="AK57" s="79">
        <v>5</v>
      </c>
      <c r="AL57" s="85" t="s">
        <v>932</v>
      </c>
      <c r="AM57" s="79" t="s">
        <v>1009</v>
      </c>
      <c r="AN57" s="79" t="b">
        <v>0</v>
      </c>
      <c r="AO57" s="85" t="s">
        <v>932</v>
      </c>
      <c r="AP57" s="79" t="s">
        <v>176</v>
      </c>
      <c r="AQ57" s="79">
        <v>0</v>
      </c>
      <c r="AR57" s="79">
        <v>0</v>
      </c>
      <c r="AS57" s="79"/>
      <c r="AT57" s="79"/>
      <c r="AU57" s="79"/>
      <c r="AV57" s="79"/>
      <c r="AW57" s="79"/>
      <c r="AX57" s="79"/>
      <c r="AY57" s="79"/>
      <c r="AZ57" s="79"/>
      <c r="BA57">
        <v>2</v>
      </c>
      <c r="BB57" s="78" t="str">
        <f>REPLACE(INDEX(GroupVertices[Group],MATCH(Edges[[#This Row],[Vertex 1]],GroupVertices[Vertex],0)),1,1,"")</f>
        <v>3</v>
      </c>
      <c r="BC57" s="78" t="str">
        <f>REPLACE(INDEX(GroupVertices[Group],MATCH(Edges[[#This Row],[Vertex 2]],GroupVertices[Vertex],0)),1,1,"")</f>
        <v>3</v>
      </c>
      <c r="BD57" s="48">
        <v>1</v>
      </c>
      <c r="BE57" s="49">
        <v>4.3478260869565215</v>
      </c>
      <c r="BF57" s="48">
        <v>0</v>
      </c>
      <c r="BG57" s="49">
        <v>0</v>
      </c>
      <c r="BH57" s="48">
        <v>0</v>
      </c>
      <c r="BI57" s="49">
        <v>0</v>
      </c>
      <c r="BJ57" s="48">
        <v>22</v>
      </c>
      <c r="BK57" s="49">
        <v>95.65217391304348</v>
      </c>
      <c r="BL57" s="48">
        <v>23</v>
      </c>
    </row>
    <row r="58" spans="1:64" ht="15">
      <c r="A58" s="64" t="s">
        <v>245</v>
      </c>
      <c r="B58" s="64" t="s">
        <v>245</v>
      </c>
      <c r="C58" s="65" t="s">
        <v>2806</v>
      </c>
      <c r="D58" s="66">
        <v>3</v>
      </c>
      <c r="E58" s="67" t="s">
        <v>132</v>
      </c>
      <c r="F58" s="68">
        <v>32</v>
      </c>
      <c r="G58" s="65"/>
      <c r="H58" s="69"/>
      <c r="I58" s="70"/>
      <c r="J58" s="70"/>
      <c r="K58" s="34" t="s">
        <v>65</v>
      </c>
      <c r="L58" s="77">
        <v>58</v>
      </c>
      <c r="M58" s="77"/>
      <c r="N58" s="72"/>
      <c r="O58" s="79" t="s">
        <v>176</v>
      </c>
      <c r="P58" s="81">
        <v>43514.388391203705</v>
      </c>
      <c r="Q58" s="79" t="s">
        <v>359</v>
      </c>
      <c r="R58" s="79"/>
      <c r="S58" s="79"/>
      <c r="T58" s="79" t="s">
        <v>514</v>
      </c>
      <c r="U58" s="82" t="s">
        <v>560</v>
      </c>
      <c r="V58" s="82" t="s">
        <v>560</v>
      </c>
      <c r="W58" s="81">
        <v>43514.388391203705</v>
      </c>
      <c r="X58" s="82" t="s">
        <v>714</v>
      </c>
      <c r="Y58" s="79"/>
      <c r="Z58" s="79"/>
      <c r="AA58" s="85" t="s">
        <v>872</v>
      </c>
      <c r="AB58" s="79"/>
      <c r="AC58" s="79" t="b">
        <v>0</v>
      </c>
      <c r="AD58" s="79">
        <v>7</v>
      </c>
      <c r="AE58" s="85" t="s">
        <v>995</v>
      </c>
      <c r="AF58" s="79" t="b">
        <v>0</v>
      </c>
      <c r="AG58" s="79" t="s">
        <v>1003</v>
      </c>
      <c r="AH58" s="79"/>
      <c r="AI58" s="85" t="s">
        <v>995</v>
      </c>
      <c r="AJ58" s="79" t="b">
        <v>0</v>
      </c>
      <c r="AK58" s="79">
        <v>1</v>
      </c>
      <c r="AL58" s="85" t="s">
        <v>995</v>
      </c>
      <c r="AM58" s="79" t="s">
        <v>1009</v>
      </c>
      <c r="AN58" s="79" t="b">
        <v>0</v>
      </c>
      <c r="AO58" s="85" t="s">
        <v>872</v>
      </c>
      <c r="AP58" s="79" t="s">
        <v>176</v>
      </c>
      <c r="AQ58" s="79">
        <v>0</v>
      </c>
      <c r="AR58" s="79">
        <v>0</v>
      </c>
      <c r="AS58" s="79"/>
      <c r="AT58" s="79"/>
      <c r="AU58" s="79"/>
      <c r="AV58" s="79"/>
      <c r="AW58" s="79"/>
      <c r="AX58" s="79"/>
      <c r="AY58" s="79"/>
      <c r="AZ58" s="79"/>
      <c r="BA58">
        <v>1</v>
      </c>
      <c r="BB58" s="78" t="str">
        <f>REPLACE(INDEX(GroupVertices[Group],MATCH(Edges[[#This Row],[Vertex 1]],GroupVertices[Vertex],0)),1,1,"")</f>
        <v>14</v>
      </c>
      <c r="BC58" s="78" t="str">
        <f>REPLACE(INDEX(GroupVertices[Group],MATCH(Edges[[#This Row],[Vertex 2]],GroupVertices[Vertex],0)),1,1,"")</f>
        <v>14</v>
      </c>
      <c r="BD58" s="48">
        <v>0</v>
      </c>
      <c r="BE58" s="49">
        <v>0</v>
      </c>
      <c r="BF58" s="48">
        <v>3</v>
      </c>
      <c r="BG58" s="49">
        <v>8.333333333333334</v>
      </c>
      <c r="BH58" s="48">
        <v>0</v>
      </c>
      <c r="BI58" s="49">
        <v>0</v>
      </c>
      <c r="BJ58" s="48">
        <v>33</v>
      </c>
      <c r="BK58" s="49">
        <v>91.66666666666667</v>
      </c>
      <c r="BL58" s="48">
        <v>36</v>
      </c>
    </row>
    <row r="59" spans="1:64" ht="15">
      <c r="A59" s="64" t="s">
        <v>246</v>
      </c>
      <c r="B59" s="64" t="s">
        <v>245</v>
      </c>
      <c r="C59" s="65" t="s">
        <v>2806</v>
      </c>
      <c r="D59" s="66">
        <v>3</v>
      </c>
      <c r="E59" s="67" t="s">
        <v>132</v>
      </c>
      <c r="F59" s="68">
        <v>32</v>
      </c>
      <c r="G59" s="65"/>
      <c r="H59" s="69"/>
      <c r="I59" s="70"/>
      <c r="J59" s="70"/>
      <c r="K59" s="34" t="s">
        <v>65</v>
      </c>
      <c r="L59" s="77">
        <v>59</v>
      </c>
      <c r="M59" s="77"/>
      <c r="N59" s="72"/>
      <c r="O59" s="79" t="s">
        <v>331</v>
      </c>
      <c r="P59" s="81">
        <v>43514.40060185185</v>
      </c>
      <c r="Q59" s="79" t="s">
        <v>360</v>
      </c>
      <c r="R59" s="79"/>
      <c r="S59" s="79"/>
      <c r="T59" s="79" t="s">
        <v>515</v>
      </c>
      <c r="U59" s="79"/>
      <c r="V59" s="82" t="s">
        <v>625</v>
      </c>
      <c r="W59" s="81">
        <v>43514.40060185185</v>
      </c>
      <c r="X59" s="82" t="s">
        <v>715</v>
      </c>
      <c r="Y59" s="79"/>
      <c r="Z59" s="79"/>
      <c r="AA59" s="85" t="s">
        <v>873</v>
      </c>
      <c r="AB59" s="79"/>
      <c r="AC59" s="79" t="b">
        <v>0</v>
      </c>
      <c r="AD59" s="79">
        <v>0</v>
      </c>
      <c r="AE59" s="85" t="s">
        <v>995</v>
      </c>
      <c r="AF59" s="79" t="b">
        <v>0</v>
      </c>
      <c r="AG59" s="79" t="s">
        <v>1003</v>
      </c>
      <c r="AH59" s="79"/>
      <c r="AI59" s="85" t="s">
        <v>995</v>
      </c>
      <c r="AJ59" s="79" t="b">
        <v>0</v>
      </c>
      <c r="AK59" s="79">
        <v>1</v>
      </c>
      <c r="AL59" s="85" t="s">
        <v>872</v>
      </c>
      <c r="AM59" s="79" t="s">
        <v>1008</v>
      </c>
      <c r="AN59" s="79" t="b">
        <v>0</v>
      </c>
      <c r="AO59" s="85" t="s">
        <v>872</v>
      </c>
      <c r="AP59" s="79" t="s">
        <v>176</v>
      </c>
      <c r="AQ59" s="79">
        <v>0</v>
      </c>
      <c r="AR59" s="79">
        <v>0</v>
      </c>
      <c r="AS59" s="79"/>
      <c r="AT59" s="79"/>
      <c r="AU59" s="79"/>
      <c r="AV59" s="79"/>
      <c r="AW59" s="79"/>
      <c r="AX59" s="79"/>
      <c r="AY59" s="79"/>
      <c r="AZ59" s="79"/>
      <c r="BA59">
        <v>1</v>
      </c>
      <c r="BB59" s="78" t="str">
        <f>REPLACE(INDEX(GroupVertices[Group],MATCH(Edges[[#This Row],[Vertex 1]],GroupVertices[Vertex],0)),1,1,"")</f>
        <v>14</v>
      </c>
      <c r="BC59" s="78" t="str">
        <f>REPLACE(INDEX(GroupVertices[Group],MATCH(Edges[[#This Row],[Vertex 2]],GroupVertices[Vertex],0)),1,1,"")</f>
        <v>14</v>
      </c>
      <c r="BD59" s="48">
        <v>0</v>
      </c>
      <c r="BE59" s="49">
        <v>0</v>
      </c>
      <c r="BF59" s="48">
        <v>1</v>
      </c>
      <c r="BG59" s="49">
        <v>5.555555555555555</v>
      </c>
      <c r="BH59" s="48">
        <v>0</v>
      </c>
      <c r="BI59" s="49">
        <v>0</v>
      </c>
      <c r="BJ59" s="48">
        <v>17</v>
      </c>
      <c r="BK59" s="49">
        <v>94.44444444444444</v>
      </c>
      <c r="BL59" s="48">
        <v>18</v>
      </c>
    </row>
    <row r="60" spans="1:64" ht="15">
      <c r="A60" s="64" t="s">
        <v>247</v>
      </c>
      <c r="B60" s="64" t="s">
        <v>262</v>
      </c>
      <c r="C60" s="65" t="s">
        <v>2806</v>
      </c>
      <c r="D60" s="66">
        <v>3</v>
      </c>
      <c r="E60" s="67" t="s">
        <v>132</v>
      </c>
      <c r="F60" s="68">
        <v>32</v>
      </c>
      <c r="G60" s="65"/>
      <c r="H60" s="69"/>
      <c r="I60" s="70"/>
      <c r="J60" s="70"/>
      <c r="K60" s="34" t="s">
        <v>65</v>
      </c>
      <c r="L60" s="77">
        <v>60</v>
      </c>
      <c r="M60" s="77"/>
      <c r="N60" s="72"/>
      <c r="O60" s="79" t="s">
        <v>331</v>
      </c>
      <c r="P60" s="81">
        <v>43514.48438657408</v>
      </c>
      <c r="Q60" s="79" t="s">
        <v>361</v>
      </c>
      <c r="R60" s="79"/>
      <c r="S60" s="79"/>
      <c r="T60" s="79" t="s">
        <v>516</v>
      </c>
      <c r="U60" s="79"/>
      <c r="V60" s="82" t="s">
        <v>626</v>
      </c>
      <c r="W60" s="81">
        <v>43514.48438657408</v>
      </c>
      <c r="X60" s="82" t="s">
        <v>716</v>
      </c>
      <c r="Y60" s="79"/>
      <c r="Z60" s="79"/>
      <c r="AA60" s="85" t="s">
        <v>874</v>
      </c>
      <c r="AB60" s="79"/>
      <c r="AC60" s="79" t="b">
        <v>0</v>
      </c>
      <c r="AD60" s="79">
        <v>0</v>
      </c>
      <c r="AE60" s="85" t="s">
        <v>995</v>
      </c>
      <c r="AF60" s="79" t="b">
        <v>0</v>
      </c>
      <c r="AG60" s="79" t="s">
        <v>1000</v>
      </c>
      <c r="AH60" s="79"/>
      <c r="AI60" s="85" t="s">
        <v>995</v>
      </c>
      <c r="AJ60" s="79" t="b">
        <v>0</v>
      </c>
      <c r="AK60" s="79">
        <v>3</v>
      </c>
      <c r="AL60" s="85" t="s">
        <v>889</v>
      </c>
      <c r="AM60" s="79" t="s">
        <v>1015</v>
      </c>
      <c r="AN60" s="79" t="b">
        <v>0</v>
      </c>
      <c r="AO60" s="85" t="s">
        <v>889</v>
      </c>
      <c r="AP60" s="79" t="s">
        <v>176</v>
      </c>
      <c r="AQ60" s="79">
        <v>0</v>
      </c>
      <c r="AR60" s="79">
        <v>0</v>
      </c>
      <c r="AS60" s="79"/>
      <c r="AT60" s="79"/>
      <c r="AU60" s="79"/>
      <c r="AV60" s="79"/>
      <c r="AW60" s="79"/>
      <c r="AX60" s="79"/>
      <c r="AY60" s="79"/>
      <c r="AZ60" s="79"/>
      <c r="BA60">
        <v>1</v>
      </c>
      <c r="BB60" s="78" t="str">
        <f>REPLACE(INDEX(GroupVertices[Group],MATCH(Edges[[#This Row],[Vertex 1]],GroupVertices[Vertex],0)),1,1,"")</f>
        <v>9</v>
      </c>
      <c r="BC60" s="78" t="str">
        <f>REPLACE(INDEX(GroupVertices[Group],MATCH(Edges[[#This Row],[Vertex 2]],GroupVertices[Vertex],0)),1,1,"")</f>
        <v>9</v>
      </c>
      <c r="BD60" s="48">
        <v>1</v>
      </c>
      <c r="BE60" s="49">
        <v>4.545454545454546</v>
      </c>
      <c r="BF60" s="48">
        <v>0</v>
      </c>
      <c r="BG60" s="49">
        <v>0</v>
      </c>
      <c r="BH60" s="48">
        <v>0</v>
      </c>
      <c r="BI60" s="49">
        <v>0</v>
      </c>
      <c r="BJ60" s="48">
        <v>21</v>
      </c>
      <c r="BK60" s="49">
        <v>95.45454545454545</v>
      </c>
      <c r="BL60" s="48">
        <v>22</v>
      </c>
    </row>
    <row r="61" spans="1:64" ht="15">
      <c r="A61" s="64" t="s">
        <v>248</v>
      </c>
      <c r="B61" s="64" t="s">
        <v>262</v>
      </c>
      <c r="C61" s="65" t="s">
        <v>2806</v>
      </c>
      <c r="D61" s="66">
        <v>3</v>
      </c>
      <c r="E61" s="67" t="s">
        <v>132</v>
      </c>
      <c r="F61" s="68">
        <v>32</v>
      </c>
      <c r="G61" s="65"/>
      <c r="H61" s="69"/>
      <c r="I61" s="70"/>
      <c r="J61" s="70"/>
      <c r="K61" s="34" t="s">
        <v>65</v>
      </c>
      <c r="L61" s="77">
        <v>61</v>
      </c>
      <c r="M61" s="77"/>
      <c r="N61" s="72"/>
      <c r="O61" s="79" t="s">
        <v>331</v>
      </c>
      <c r="P61" s="81">
        <v>43514.49475694444</v>
      </c>
      <c r="Q61" s="79" t="s">
        <v>361</v>
      </c>
      <c r="R61" s="79"/>
      <c r="S61" s="79"/>
      <c r="T61" s="79" t="s">
        <v>516</v>
      </c>
      <c r="U61" s="79"/>
      <c r="V61" s="82" t="s">
        <v>627</v>
      </c>
      <c r="W61" s="81">
        <v>43514.49475694444</v>
      </c>
      <c r="X61" s="82" t="s">
        <v>717</v>
      </c>
      <c r="Y61" s="79"/>
      <c r="Z61" s="79"/>
      <c r="AA61" s="85" t="s">
        <v>875</v>
      </c>
      <c r="AB61" s="79"/>
      <c r="AC61" s="79" t="b">
        <v>0</v>
      </c>
      <c r="AD61" s="79">
        <v>0</v>
      </c>
      <c r="AE61" s="85" t="s">
        <v>995</v>
      </c>
      <c r="AF61" s="79" t="b">
        <v>0</v>
      </c>
      <c r="AG61" s="79" t="s">
        <v>1000</v>
      </c>
      <c r="AH61" s="79"/>
      <c r="AI61" s="85" t="s">
        <v>995</v>
      </c>
      <c r="AJ61" s="79" t="b">
        <v>0</v>
      </c>
      <c r="AK61" s="79">
        <v>3</v>
      </c>
      <c r="AL61" s="85" t="s">
        <v>889</v>
      </c>
      <c r="AM61" s="79" t="s">
        <v>1016</v>
      </c>
      <c r="AN61" s="79" t="b">
        <v>0</v>
      </c>
      <c r="AO61" s="85" t="s">
        <v>889</v>
      </c>
      <c r="AP61" s="79" t="s">
        <v>176</v>
      </c>
      <c r="AQ61" s="79">
        <v>0</v>
      </c>
      <c r="AR61" s="79">
        <v>0</v>
      </c>
      <c r="AS61" s="79"/>
      <c r="AT61" s="79"/>
      <c r="AU61" s="79"/>
      <c r="AV61" s="79"/>
      <c r="AW61" s="79"/>
      <c r="AX61" s="79"/>
      <c r="AY61" s="79"/>
      <c r="AZ61" s="79"/>
      <c r="BA61">
        <v>1</v>
      </c>
      <c r="BB61" s="78" t="str">
        <f>REPLACE(INDEX(GroupVertices[Group],MATCH(Edges[[#This Row],[Vertex 1]],GroupVertices[Vertex],0)),1,1,"")</f>
        <v>9</v>
      </c>
      <c r="BC61" s="78" t="str">
        <f>REPLACE(INDEX(GroupVertices[Group],MATCH(Edges[[#This Row],[Vertex 2]],GroupVertices[Vertex],0)),1,1,"")</f>
        <v>9</v>
      </c>
      <c r="BD61" s="48">
        <v>1</v>
      </c>
      <c r="BE61" s="49">
        <v>4.545454545454546</v>
      </c>
      <c r="BF61" s="48">
        <v>0</v>
      </c>
      <c r="BG61" s="49">
        <v>0</v>
      </c>
      <c r="BH61" s="48">
        <v>0</v>
      </c>
      <c r="BI61" s="49">
        <v>0</v>
      </c>
      <c r="BJ61" s="48">
        <v>21</v>
      </c>
      <c r="BK61" s="49">
        <v>95.45454545454545</v>
      </c>
      <c r="BL61" s="48">
        <v>22</v>
      </c>
    </row>
    <row r="62" spans="1:64" ht="15">
      <c r="A62" s="64" t="s">
        <v>249</v>
      </c>
      <c r="B62" s="64" t="s">
        <v>292</v>
      </c>
      <c r="C62" s="65" t="s">
        <v>2806</v>
      </c>
      <c r="D62" s="66">
        <v>3</v>
      </c>
      <c r="E62" s="67" t="s">
        <v>132</v>
      </c>
      <c r="F62" s="68">
        <v>32</v>
      </c>
      <c r="G62" s="65"/>
      <c r="H62" s="69"/>
      <c r="I62" s="70"/>
      <c r="J62" s="70"/>
      <c r="K62" s="34" t="s">
        <v>65</v>
      </c>
      <c r="L62" s="77">
        <v>62</v>
      </c>
      <c r="M62" s="77"/>
      <c r="N62" s="72"/>
      <c r="O62" s="79" t="s">
        <v>331</v>
      </c>
      <c r="P62" s="81">
        <v>43514.51547453704</v>
      </c>
      <c r="Q62" s="79" t="s">
        <v>362</v>
      </c>
      <c r="R62" s="79"/>
      <c r="S62" s="79"/>
      <c r="T62" s="79" t="s">
        <v>508</v>
      </c>
      <c r="U62" s="79"/>
      <c r="V62" s="82" t="s">
        <v>628</v>
      </c>
      <c r="W62" s="81">
        <v>43514.51547453704</v>
      </c>
      <c r="X62" s="82" t="s">
        <v>718</v>
      </c>
      <c r="Y62" s="79"/>
      <c r="Z62" s="79"/>
      <c r="AA62" s="85" t="s">
        <v>876</v>
      </c>
      <c r="AB62" s="79"/>
      <c r="AC62" s="79" t="b">
        <v>0</v>
      </c>
      <c r="AD62" s="79">
        <v>0</v>
      </c>
      <c r="AE62" s="85" t="s">
        <v>995</v>
      </c>
      <c r="AF62" s="79" t="b">
        <v>0</v>
      </c>
      <c r="AG62" s="79" t="s">
        <v>1000</v>
      </c>
      <c r="AH62" s="79"/>
      <c r="AI62" s="85" t="s">
        <v>995</v>
      </c>
      <c r="AJ62" s="79" t="b">
        <v>0</v>
      </c>
      <c r="AK62" s="79">
        <v>3</v>
      </c>
      <c r="AL62" s="85" t="s">
        <v>966</v>
      </c>
      <c r="AM62" s="79" t="s">
        <v>1009</v>
      </c>
      <c r="AN62" s="79" t="b">
        <v>0</v>
      </c>
      <c r="AO62" s="85" t="s">
        <v>966</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4.166666666666667</v>
      </c>
      <c r="BF62" s="48">
        <v>0</v>
      </c>
      <c r="BG62" s="49">
        <v>0</v>
      </c>
      <c r="BH62" s="48">
        <v>0</v>
      </c>
      <c r="BI62" s="49">
        <v>0</v>
      </c>
      <c r="BJ62" s="48">
        <v>23</v>
      </c>
      <c r="BK62" s="49">
        <v>95.83333333333333</v>
      </c>
      <c r="BL62" s="48">
        <v>24</v>
      </c>
    </row>
    <row r="63" spans="1:64" ht="15">
      <c r="A63" s="64" t="s">
        <v>250</v>
      </c>
      <c r="B63" s="64" t="s">
        <v>241</v>
      </c>
      <c r="C63" s="65" t="s">
        <v>2806</v>
      </c>
      <c r="D63" s="66">
        <v>3</v>
      </c>
      <c r="E63" s="67" t="s">
        <v>132</v>
      </c>
      <c r="F63" s="68">
        <v>32</v>
      </c>
      <c r="G63" s="65"/>
      <c r="H63" s="69"/>
      <c r="I63" s="70"/>
      <c r="J63" s="70"/>
      <c r="K63" s="34" t="s">
        <v>65</v>
      </c>
      <c r="L63" s="77">
        <v>63</v>
      </c>
      <c r="M63" s="77"/>
      <c r="N63" s="72"/>
      <c r="O63" s="79" t="s">
        <v>331</v>
      </c>
      <c r="P63" s="81">
        <v>43514.60512731481</v>
      </c>
      <c r="Q63" s="79" t="s">
        <v>357</v>
      </c>
      <c r="R63" s="79"/>
      <c r="S63" s="79"/>
      <c r="T63" s="79" t="s">
        <v>508</v>
      </c>
      <c r="U63" s="79"/>
      <c r="V63" s="82" t="s">
        <v>629</v>
      </c>
      <c r="W63" s="81">
        <v>43514.60512731481</v>
      </c>
      <c r="X63" s="82" t="s">
        <v>719</v>
      </c>
      <c r="Y63" s="79"/>
      <c r="Z63" s="79"/>
      <c r="AA63" s="85" t="s">
        <v>877</v>
      </c>
      <c r="AB63" s="79"/>
      <c r="AC63" s="79" t="b">
        <v>0</v>
      </c>
      <c r="AD63" s="79">
        <v>0</v>
      </c>
      <c r="AE63" s="85" t="s">
        <v>995</v>
      </c>
      <c r="AF63" s="79" t="b">
        <v>0</v>
      </c>
      <c r="AG63" s="79" t="s">
        <v>1000</v>
      </c>
      <c r="AH63" s="79"/>
      <c r="AI63" s="85" t="s">
        <v>995</v>
      </c>
      <c r="AJ63" s="79" t="b">
        <v>0</v>
      </c>
      <c r="AK63" s="79">
        <v>3</v>
      </c>
      <c r="AL63" s="85" t="s">
        <v>867</v>
      </c>
      <c r="AM63" s="79" t="s">
        <v>1008</v>
      </c>
      <c r="AN63" s="79" t="b">
        <v>0</v>
      </c>
      <c r="AO63" s="85" t="s">
        <v>867</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v>0</v>
      </c>
      <c r="BE63" s="49">
        <v>0</v>
      </c>
      <c r="BF63" s="48">
        <v>0</v>
      </c>
      <c r="BG63" s="49">
        <v>0</v>
      </c>
      <c r="BH63" s="48">
        <v>0</v>
      </c>
      <c r="BI63" s="49">
        <v>0</v>
      </c>
      <c r="BJ63" s="48">
        <v>21</v>
      </c>
      <c r="BK63" s="49">
        <v>100</v>
      </c>
      <c r="BL63" s="48">
        <v>21</v>
      </c>
    </row>
    <row r="64" spans="1:64" ht="15">
      <c r="A64" s="64" t="s">
        <v>251</v>
      </c>
      <c r="B64" s="64" t="s">
        <v>309</v>
      </c>
      <c r="C64" s="65" t="s">
        <v>2806</v>
      </c>
      <c r="D64" s="66">
        <v>3</v>
      </c>
      <c r="E64" s="67" t="s">
        <v>132</v>
      </c>
      <c r="F64" s="68">
        <v>32</v>
      </c>
      <c r="G64" s="65"/>
      <c r="H64" s="69"/>
      <c r="I64" s="70"/>
      <c r="J64" s="70"/>
      <c r="K64" s="34" t="s">
        <v>65</v>
      </c>
      <c r="L64" s="77">
        <v>64</v>
      </c>
      <c r="M64" s="77"/>
      <c r="N64" s="72"/>
      <c r="O64" s="79" t="s">
        <v>331</v>
      </c>
      <c r="P64" s="81">
        <v>43514.60650462963</v>
      </c>
      <c r="Q64" s="79" t="s">
        <v>352</v>
      </c>
      <c r="R64" s="79"/>
      <c r="S64" s="79"/>
      <c r="T64" s="79" t="s">
        <v>511</v>
      </c>
      <c r="U64" s="79"/>
      <c r="V64" s="82" t="s">
        <v>630</v>
      </c>
      <c r="W64" s="81">
        <v>43514.60650462963</v>
      </c>
      <c r="X64" s="82" t="s">
        <v>720</v>
      </c>
      <c r="Y64" s="79"/>
      <c r="Z64" s="79"/>
      <c r="AA64" s="85" t="s">
        <v>878</v>
      </c>
      <c r="AB64" s="79"/>
      <c r="AC64" s="79" t="b">
        <v>0</v>
      </c>
      <c r="AD64" s="79">
        <v>0</v>
      </c>
      <c r="AE64" s="85" t="s">
        <v>995</v>
      </c>
      <c r="AF64" s="79" t="b">
        <v>0</v>
      </c>
      <c r="AG64" s="79" t="s">
        <v>1000</v>
      </c>
      <c r="AH64" s="79"/>
      <c r="AI64" s="85" t="s">
        <v>995</v>
      </c>
      <c r="AJ64" s="79" t="b">
        <v>0</v>
      </c>
      <c r="AK64" s="79">
        <v>5</v>
      </c>
      <c r="AL64" s="85" t="s">
        <v>932</v>
      </c>
      <c r="AM64" s="79" t="s">
        <v>1008</v>
      </c>
      <c r="AN64" s="79" t="b">
        <v>0</v>
      </c>
      <c r="AO64" s="85" t="s">
        <v>932</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251</v>
      </c>
      <c r="B65" s="64" t="s">
        <v>287</v>
      </c>
      <c r="C65" s="65" t="s">
        <v>2806</v>
      </c>
      <c r="D65" s="66">
        <v>3</v>
      </c>
      <c r="E65" s="67" t="s">
        <v>132</v>
      </c>
      <c r="F65" s="68">
        <v>32</v>
      </c>
      <c r="G65" s="65"/>
      <c r="H65" s="69"/>
      <c r="I65" s="70"/>
      <c r="J65" s="70"/>
      <c r="K65" s="34" t="s">
        <v>65</v>
      </c>
      <c r="L65" s="77">
        <v>65</v>
      </c>
      <c r="M65" s="77"/>
      <c r="N65" s="72"/>
      <c r="O65" s="79" t="s">
        <v>331</v>
      </c>
      <c r="P65" s="81">
        <v>43514.60650462963</v>
      </c>
      <c r="Q65" s="79" t="s">
        <v>352</v>
      </c>
      <c r="R65" s="79"/>
      <c r="S65" s="79"/>
      <c r="T65" s="79" t="s">
        <v>511</v>
      </c>
      <c r="U65" s="79"/>
      <c r="V65" s="82" t="s">
        <v>630</v>
      </c>
      <c r="W65" s="81">
        <v>43514.60650462963</v>
      </c>
      <c r="X65" s="82" t="s">
        <v>720</v>
      </c>
      <c r="Y65" s="79"/>
      <c r="Z65" s="79"/>
      <c r="AA65" s="85" t="s">
        <v>878</v>
      </c>
      <c r="AB65" s="79"/>
      <c r="AC65" s="79" t="b">
        <v>0</v>
      </c>
      <c r="AD65" s="79">
        <v>0</v>
      </c>
      <c r="AE65" s="85" t="s">
        <v>995</v>
      </c>
      <c r="AF65" s="79" t="b">
        <v>0</v>
      </c>
      <c r="AG65" s="79" t="s">
        <v>1000</v>
      </c>
      <c r="AH65" s="79"/>
      <c r="AI65" s="85" t="s">
        <v>995</v>
      </c>
      <c r="AJ65" s="79" t="b">
        <v>0</v>
      </c>
      <c r="AK65" s="79">
        <v>5</v>
      </c>
      <c r="AL65" s="85" t="s">
        <v>932</v>
      </c>
      <c r="AM65" s="79" t="s">
        <v>1008</v>
      </c>
      <c r="AN65" s="79" t="b">
        <v>0</v>
      </c>
      <c r="AO65" s="85" t="s">
        <v>932</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1</v>
      </c>
      <c r="BE65" s="49">
        <v>4.3478260869565215</v>
      </c>
      <c r="BF65" s="48">
        <v>0</v>
      </c>
      <c r="BG65" s="49">
        <v>0</v>
      </c>
      <c r="BH65" s="48">
        <v>0</v>
      </c>
      <c r="BI65" s="49">
        <v>0</v>
      </c>
      <c r="BJ65" s="48">
        <v>22</v>
      </c>
      <c r="BK65" s="49">
        <v>95.65217391304348</v>
      </c>
      <c r="BL65" s="48">
        <v>23</v>
      </c>
    </row>
    <row r="66" spans="1:64" ht="15">
      <c r="A66" s="64" t="s">
        <v>252</v>
      </c>
      <c r="B66" s="64" t="s">
        <v>287</v>
      </c>
      <c r="C66" s="65" t="s">
        <v>2806</v>
      </c>
      <c r="D66" s="66">
        <v>3</v>
      </c>
      <c r="E66" s="67" t="s">
        <v>132</v>
      </c>
      <c r="F66" s="68">
        <v>32</v>
      </c>
      <c r="G66" s="65"/>
      <c r="H66" s="69"/>
      <c r="I66" s="70"/>
      <c r="J66" s="70"/>
      <c r="K66" s="34" t="s">
        <v>65</v>
      </c>
      <c r="L66" s="77">
        <v>66</v>
      </c>
      <c r="M66" s="77"/>
      <c r="N66" s="72"/>
      <c r="O66" s="79" t="s">
        <v>331</v>
      </c>
      <c r="P66" s="81">
        <v>43514.67040509259</v>
      </c>
      <c r="Q66" s="79" t="s">
        <v>346</v>
      </c>
      <c r="R66" s="79"/>
      <c r="S66" s="79"/>
      <c r="T66" s="79"/>
      <c r="U66" s="79"/>
      <c r="V66" s="82" t="s">
        <v>631</v>
      </c>
      <c r="W66" s="81">
        <v>43514.67040509259</v>
      </c>
      <c r="X66" s="82" t="s">
        <v>721</v>
      </c>
      <c r="Y66" s="79"/>
      <c r="Z66" s="79"/>
      <c r="AA66" s="85" t="s">
        <v>879</v>
      </c>
      <c r="AB66" s="79"/>
      <c r="AC66" s="79" t="b">
        <v>0</v>
      </c>
      <c r="AD66" s="79">
        <v>0</v>
      </c>
      <c r="AE66" s="85" t="s">
        <v>995</v>
      </c>
      <c r="AF66" s="79" t="b">
        <v>0</v>
      </c>
      <c r="AG66" s="79" t="s">
        <v>1000</v>
      </c>
      <c r="AH66" s="79"/>
      <c r="AI66" s="85" t="s">
        <v>995</v>
      </c>
      <c r="AJ66" s="79" t="b">
        <v>0</v>
      </c>
      <c r="AK66" s="79">
        <v>4</v>
      </c>
      <c r="AL66" s="85" t="s">
        <v>925</v>
      </c>
      <c r="AM66" s="79" t="s">
        <v>1008</v>
      </c>
      <c r="AN66" s="79" t="b">
        <v>0</v>
      </c>
      <c r="AO66" s="85" t="s">
        <v>925</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0</v>
      </c>
      <c r="BE66" s="49">
        <v>0</v>
      </c>
      <c r="BF66" s="48">
        <v>0</v>
      </c>
      <c r="BG66" s="49">
        <v>0</v>
      </c>
      <c r="BH66" s="48">
        <v>0</v>
      </c>
      <c r="BI66" s="49">
        <v>0</v>
      </c>
      <c r="BJ66" s="48">
        <v>22</v>
      </c>
      <c r="BK66" s="49">
        <v>100</v>
      </c>
      <c r="BL66" s="48">
        <v>22</v>
      </c>
    </row>
    <row r="67" spans="1:64" ht="15">
      <c r="A67" s="64" t="s">
        <v>253</v>
      </c>
      <c r="B67" s="64" t="s">
        <v>287</v>
      </c>
      <c r="C67" s="65" t="s">
        <v>2806</v>
      </c>
      <c r="D67" s="66">
        <v>3</v>
      </c>
      <c r="E67" s="67" t="s">
        <v>132</v>
      </c>
      <c r="F67" s="68">
        <v>32</v>
      </c>
      <c r="G67" s="65"/>
      <c r="H67" s="69"/>
      <c r="I67" s="70"/>
      <c r="J67" s="70"/>
      <c r="K67" s="34" t="s">
        <v>65</v>
      </c>
      <c r="L67" s="77">
        <v>67</v>
      </c>
      <c r="M67" s="77"/>
      <c r="N67" s="72"/>
      <c r="O67" s="79" t="s">
        <v>331</v>
      </c>
      <c r="P67" s="81">
        <v>43514.705</v>
      </c>
      <c r="Q67" s="79" t="s">
        <v>345</v>
      </c>
      <c r="R67" s="79"/>
      <c r="S67" s="79"/>
      <c r="T67" s="79"/>
      <c r="U67" s="79"/>
      <c r="V67" s="82" t="s">
        <v>632</v>
      </c>
      <c r="W67" s="81">
        <v>43514.705</v>
      </c>
      <c r="X67" s="82" t="s">
        <v>722</v>
      </c>
      <c r="Y67" s="79"/>
      <c r="Z67" s="79"/>
      <c r="AA67" s="85" t="s">
        <v>880</v>
      </c>
      <c r="AB67" s="79"/>
      <c r="AC67" s="79" t="b">
        <v>0</v>
      </c>
      <c r="AD67" s="79">
        <v>0</v>
      </c>
      <c r="AE67" s="85" t="s">
        <v>995</v>
      </c>
      <c r="AF67" s="79" t="b">
        <v>0</v>
      </c>
      <c r="AG67" s="79" t="s">
        <v>1000</v>
      </c>
      <c r="AH67" s="79"/>
      <c r="AI67" s="85" t="s">
        <v>995</v>
      </c>
      <c r="AJ67" s="79" t="b">
        <v>0</v>
      </c>
      <c r="AK67" s="79">
        <v>3</v>
      </c>
      <c r="AL67" s="85" t="s">
        <v>926</v>
      </c>
      <c r="AM67" s="79" t="s">
        <v>1011</v>
      </c>
      <c r="AN67" s="79" t="b">
        <v>0</v>
      </c>
      <c r="AO67" s="85" t="s">
        <v>926</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1</v>
      </c>
      <c r="BE67" s="49">
        <v>4.3478260869565215</v>
      </c>
      <c r="BF67" s="48">
        <v>0</v>
      </c>
      <c r="BG67" s="49">
        <v>0</v>
      </c>
      <c r="BH67" s="48">
        <v>0</v>
      </c>
      <c r="BI67" s="49">
        <v>0</v>
      </c>
      <c r="BJ67" s="48">
        <v>22</v>
      </c>
      <c r="BK67" s="49">
        <v>95.65217391304348</v>
      </c>
      <c r="BL67" s="48">
        <v>23</v>
      </c>
    </row>
    <row r="68" spans="1:64" ht="15">
      <c r="A68" s="64" t="s">
        <v>254</v>
      </c>
      <c r="B68" s="64" t="s">
        <v>297</v>
      </c>
      <c r="C68" s="65" t="s">
        <v>2806</v>
      </c>
      <c r="D68" s="66">
        <v>3</v>
      </c>
      <c r="E68" s="67" t="s">
        <v>132</v>
      </c>
      <c r="F68" s="68">
        <v>32</v>
      </c>
      <c r="G68" s="65"/>
      <c r="H68" s="69"/>
      <c r="I68" s="70"/>
      <c r="J68" s="70"/>
      <c r="K68" s="34" t="s">
        <v>65</v>
      </c>
      <c r="L68" s="77">
        <v>68</v>
      </c>
      <c r="M68" s="77"/>
      <c r="N68" s="72"/>
      <c r="O68" s="79" t="s">
        <v>331</v>
      </c>
      <c r="P68" s="81">
        <v>43514.735671296294</v>
      </c>
      <c r="Q68" s="79" t="s">
        <v>355</v>
      </c>
      <c r="R68" s="79"/>
      <c r="S68" s="79"/>
      <c r="T68" s="79"/>
      <c r="U68" s="79"/>
      <c r="V68" s="82" t="s">
        <v>633</v>
      </c>
      <c r="W68" s="81">
        <v>43514.735671296294</v>
      </c>
      <c r="X68" s="82" t="s">
        <v>723</v>
      </c>
      <c r="Y68" s="79"/>
      <c r="Z68" s="79"/>
      <c r="AA68" s="85" t="s">
        <v>881</v>
      </c>
      <c r="AB68" s="79"/>
      <c r="AC68" s="79" t="b">
        <v>0</v>
      </c>
      <c r="AD68" s="79">
        <v>0</v>
      </c>
      <c r="AE68" s="85" t="s">
        <v>995</v>
      </c>
      <c r="AF68" s="79" t="b">
        <v>1</v>
      </c>
      <c r="AG68" s="79" t="s">
        <v>1000</v>
      </c>
      <c r="AH68" s="79"/>
      <c r="AI68" s="85" t="s">
        <v>1006</v>
      </c>
      <c r="AJ68" s="79" t="b">
        <v>0</v>
      </c>
      <c r="AK68" s="79">
        <v>4</v>
      </c>
      <c r="AL68" s="85" t="s">
        <v>950</v>
      </c>
      <c r="AM68" s="79" t="s">
        <v>1008</v>
      </c>
      <c r="AN68" s="79" t="b">
        <v>0</v>
      </c>
      <c r="AO68" s="85" t="s">
        <v>950</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4.545454545454546</v>
      </c>
      <c r="BF68" s="48">
        <v>0</v>
      </c>
      <c r="BG68" s="49">
        <v>0</v>
      </c>
      <c r="BH68" s="48">
        <v>0</v>
      </c>
      <c r="BI68" s="49">
        <v>0</v>
      </c>
      <c r="BJ68" s="48">
        <v>21</v>
      </c>
      <c r="BK68" s="49">
        <v>95.45454545454545</v>
      </c>
      <c r="BL68" s="48">
        <v>22</v>
      </c>
    </row>
    <row r="69" spans="1:64" ht="15">
      <c r="A69" s="64" t="s">
        <v>255</v>
      </c>
      <c r="B69" s="64" t="s">
        <v>309</v>
      </c>
      <c r="C69" s="65" t="s">
        <v>2806</v>
      </c>
      <c r="D69" s="66">
        <v>3</v>
      </c>
      <c r="E69" s="67" t="s">
        <v>132</v>
      </c>
      <c r="F69" s="68">
        <v>32</v>
      </c>
      <c r="G69" s="65"/>
      <c r="H69" s="69"/>
      <c r="I69" s="70"/>
      <c r="J69" s="70"/>
      <c r="K69" s="34" t="s">
        <v>65</v>
      </c>
      <c r="L69" s="77">
        <v>69</v>
      </c>
      <c r="M69" s="77"/>
      <c r="N69" s="72"/>
      <c r="O69" s="79" t="s">
        <v>331</v>
      </c>
      <c r="P69" s="81">
        <v>43514.756423611114</v>
      </c>
      <c r="Q69" s="79" t="s">
        <v>352</v>
      </c>
      <c r="R69" s="79"/>
      <c r="S69" s="79"/>
      <c r="T69" s="79" t="s">
        <v>511</v>
      </c>
      <c r="U69" s="79"/>
      <c r="V69" s="82" t="s">
        <v>634</v>
      </c>
      <c r="W69" s="81">
        <v>43514.756423611114</v>
      </c>
      <c r="X69" s="82" t="s">
        <v>724</v>
      </c>
      <c r="Y69" s="79"/>
      <c r="Z69" s="79"/>
      <c r="AA69" s="85" t="s">
        <v>882</v>
      </c>
      <c r="AB69" s="79"/>
      <c r="AC69" s="79" t="b">
        <v>0</v>
      </c>
      <c r="AD69" s="79">
        <v>0</v>
      </c>
      <c r="AE69" s="85" t="s">
        <v>995</v>
      </c>
      <c r="AF69" s="79" t="b">
        <v>0</v>
      </c>
      <c r="AG69" s="79" t="s">
        <v>1000</v>
      </c>
      <c r="AH69" s="79"/>
      <c r="AI69" s="85" t="s">
        <v>995</v>
      </c>
      <c r="AJ69" s="79" t="b">
        <v>0</v>
      </c>
      <c r="AK69" s="79">
        <v>5</v>
      </c>
      <c r="AL69" s="85" t="s">
        <v>932</v>
      </c>
      <c r="AM69" s="79" t="s">
        <v>1009</v>
      </c>
      <c r="AN69" s="79" t="b">
        <v>0</v>
      </c>
      <c r="AO69" s="85" t="s">
        <v>932</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255</v>
      </c>
      <c r="B70" s="64" t="s">
        <v>287</v>
      </c>
      <c r="C70" s="65" t="s">
        <v>2806</v>
      </c>
      <c r="D70" s="66">
        <v>3</v>
      </c>
      <c r="E70" s="67" t="s">
        <v>132</v>
      </c>
      <c r="F70" s="68">
        <v>32</v>
      </c>
      <c r="G70" s="65"/>
      <c r="H70" s="69"/>
      <c r="I70" s="70"/>
      <c r="J70" s="70"/>
      <c r="K70" s="34" t="s">
        <v>65</v>
      </c>
      <c r="L70" s="77">
        <v>70</v>
      </c>
      <c r="M70" s="77"/>
      <c r="N70" s="72"/>
      <c r="O70" s="79" t="s">
        <v>331</v>
      </c>
      <c r="P70" s="81">
        <v>43514.756423611114</v>
      </c>
      <c r="Q70" s="79" t="s">
        <v>352</v>
      </c>
      <c r="R70" s="79"/>
      <c r="S70" s="79"/>
      <c r="T70" s="79" t="s">
        <v>511</v>
      </c>
      <c r="U70" s="79"/>
      <c r="V70" s="82" t="s">
        <v>634</v>
      </c>
      <c r="W70" s="81">
        <v>43514.756423611114</v>
      </c>
      <c r="X70" s="82" t="s">
        <v>724</v>
      </c>
      <c r="Y70" s="79"/>
      <c r="Z70" s="79"/>
      <c r="AA70" s="85" t="s">
        <v>882</v>
      </c>
      <c r="AB70" s="79"/>
      <c r="AC70" s="79" t="b">
        <v>0</v>
      </c>
      <c r="AD70" s="79">
        <v>0</v>
      </c>
      <c r="AE70" s="85" t="s">
        <v>995</v>
      </c>
      <c r="AF70" s="79" t="b">
        <v>0</v>
      </c>
      <c r="AG70" s="79" t="s">
        <v>1000</v>
      </c>
      <c r="AH70" s="79"/>
      <c r="AI70" s="85" t="s">
        <v>995</v>
      </c>
      <c r="AJ70" s="79" t="b">
        <v>0</v>
      </c>
      <c r="AK70" s="79">
        <v>5</v>
      </c>
      <c r="AL70" s="85" t="s">
        <v>932</v>
      </c>
      <c r="AM70" s="79" t="s">
        <v>1009</v>
      </c>
      <c r="AN70" s="79" t="b">
        <v>0</v>
      </c>
      <c r="AO70" s="85" t="s">
        <v>932</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1</v>
      </c>
      <c r="BE70" s="49">
        <v>4.3478260869565215</v>
      </c>
      <c r="BF70" s="48">
        <v>0</v>
      </c>
      <c r="BG70" s="49">
        <v>0</v>
      </c>
      <c r="BH70" s="48">
        <v>0</v>
      </c>
      <c r="BI70" s="49">
        <v>0</v>
      </c>
      <c r="BJ70" s="48">
        <v>22</v>
      </c>
      <c r="BK70" s="49">
        <v>95.65217391304348</v>
      </c>
      <c r="BL70" s="48">
        <v>23</v>
      </c>
    </row>
    <row r="71" spans="1:64" ht="15">
      <c r="A71" s="64" t="s">
        <v>256</v>
      </c>
      <c r="B71" s="64" t="s">
        <v>316</v>
      </c>
      <c r="C71" s="65" t="s">
        <v>2806</v>
      </c>
      <c r="D71" s="66">
        <v>3</v>
      </c>
      <c r="E71" s="67" t="s">
        <v>132</v>
      </c>
      <c r="F71" s="68">
        <v>32</v>
      </c>
      <c r="G71" s="65"/>
      <c r="H71" s="69"/>
      <c r="I71" s="70"/>
      <c r="J71" s="70"/>
      <c r="K71" s="34" t="s">
        <v>65</v>
      </c>
      <c r="L71" s="77">
        <v>71</v>
      </c>
      <c r="M71" s="77"/>
      <c r="N71" s="72"/>
      <c r="O71" s="79" t="s">
        <v>331</v>
      </c>
      <c r="P71" s="81">
        <v>43514.405439814815</v>
      </c>
      <c r="Q71" s="79" t="s">
        <v>363</v>
      </c>
      <c r="R71" s="79"/>
      <c r="S71" s="79"/>
      <c r="T71" s="79" t="s">
        <v>517</v>
      </c>
      <c r="U71" s="79"/>
      <c r="V71" s="82" t="s">
        <v>635</v>
      </c>
      <c r="W71" s="81">
        <v>43514.405439814815</v>
      </c>
      <c r="X71" s="82" t="s">
        <v>725</v>
      </c>
      <c r="Y71" s="79"/>
      <c r="Z71" s="79"/>
      <c r="AA71" s="85" t="s">
        <v>883</v>
      </c>
      <c r="AB71" s="79"/>
      <c r="AC71" s="79" t="b">
        <v>0</v>
      </c>
      <c r="AD71" s="79">
        <v>14</v>
      </c>
      <c r="AE71" s="85" t="s">
        <v>995</v>
      </c>
      <c r="AF71" s="79" t="b">
        <v>0</v>
      </c>
      <c r="AG71" s="79" t="s">
        <v>1000</v>
      </c>
      <c r="AH71" s="79"/>
      <c r="AI71" s="85" t="s">
        <v>995</v>
      </c>
      <c r="AJ71" s="79" t="b">
        <v>0</v>
      </c>
      <c r="AK71" s="79">
        <v>2</v>
      </c>
      <c r="AL71" s="85" t="s">
        <v>995</v>
      </c>
      <c r="AM71" s="79" t="s">
        <v>1012</v>
      </c>
      <c r="AN71" s="79" t="b">
        <v>0</v>
      </c>
      <c r="AO71" s="85" t="s">
        <v>883</v>
      </c>
      <c r="AP71" s="79" t="s">
        <v>176</v>
      </c>
      <c r="AQ71" s="79">
        <v>0</v>
      </c>
      <c r="AR71" s="79">
        <v>0</v>
      </c>
      <c r="AS71" s="79"/>
      <c r="AT71" s="79"/>
      <c r="AU71" s="79"/>
      <c r="AV71" s="79"/>
      <c r="AW71" s="79"/>
      <c r="AX71" s="79"/>
      <c r="AY71" s="79"/>
      <c r="AZ71" s="79"/>
      <c r="BA71">
        <v>1</v>
      </c>
      <c r="BB71" s="78" t="str">
        <f>REPLACE(INDEX(GroupVertices[Group],MATCH(Edges[[#This Row],[Vertex 1]],GroupVertices[Vertex],0)),1,1,"")</f>
        <v>8</v>
      </c>
      <c r="BC71" s="78" t="str">
        <f>REPLACE(INDEX(GroupVertices[Group],MATCH(Edges[[#This Row],[Vertex 2]],GroupVertices[Vertex],0)),1,1,"")</f>
        <v>8</v>
      </c>
      <c r="BD71" s="48"/>
      <c r="BE71" s="49"/>
      <c r="BF71" s="48"/>
      <c r="BG71" s="49"/>
      <c r="BH71" s="48"/>
      <c r="BI71" s="49"/>
      <c r="BJ71" s="48"/>
      <c r="BK71" s="49"/>
      <c r="BL71" s="48"/>
    </row>
    <row r="72" spans="1:64" ht="15">
      <c r="A72" s="64" t="s">
        <v>257</v>
      </c>
      <c r="B72" s="64" t="s">
        <v>316</v>
      </c>
      <c r="C72" s="65" t="s">
        <v>2806</v>
      </c>
      <c r="D72" s="66">
        <v>3</v>
      </c>
      <c r="E72" s="67" t="s">
        <v>132</v>
      </c>
      <c r="F72" s="68">
        <v>32</v>
      </c>
      <c r="G72" s="65"/>
      <c r="H72" s="69"/>
      <c r="I72" s="70"/>
      <c r="J72" s="70"/>
      <c r="K72" s="34" t="s">
        <v>65</v>
      </c>
      <c r="L72" s="77">
        <v>72</v>
      </c>
      <c r="M72" s="77"/>
      <c r="N72" s="72"/>
      <c r="O72" s="79" t="s">
        <v>331</v>
      </c>
      <c r="P72" s="81">
        <v>43514.791550925926</v>
      </c>
      <c r="Q72" s="79" t="s">
        <v>364</v>
      </c>
      <c r="R72" s="79"/>
      <c r="S72" s="79"/>
      <c r="T72" s="79"/>
      <c r="U72" s="79"/>
      <c r="V72" s="82" t="s">
        <v>600</v>
      </c>
      <c r="W72" s="81">
        <v>43514.791550925926</v>
      </c>
      <c r="X72" s="82" t="s">
        <v>726</v>
      </c>
      <c r="Y72" s="79"/>
      <c r="Z72" s="79"/>
      <c r="AA72" s="85" t="s">
        <v>884</v>
      </c>
      <c r="AB72" s="79"/>
      <c r="AC72" s="79" t="b">
        <v>0</v>
      </c>
      <c r="AD72" s="79">
        <v>0</v>
      </c>
      <c r="AE72" s="85" t="s">
        <v>995</v>
      </c>
      <c r="AF72" s="79" t="b">
        <v>0</v>
      </c>
      <c r="AG72" s="79" t="s">
        <v>1000</v>
      </c>
      <c r="AH72" s="79"/>
      <c r="AI72" s="85" t="s">
        <v>995</v>
      </c>
      <c r="AJ72" s="79" t="b">
        <v>0</v>
      </c>
      <c r="AK72" s="79">
        <v>2</v>
      </c>
      <c r="AL72" s="85" t="s">
        <v>883</v>
      </c>
      <c r="AM72" s="79" t="s">
        <v>1008</v>
      </c>
      <c r="AN72" s="79" t="b">
        <v>0</v>
      </c>
      <c r="AO72" s="85" t="s">
        <v>883</v>
      </c>
      <c r="AP72" s="79" t="s">
        <v>176</v>
      </c>
      <c r="AQ72" s="79">
        <v>0</v>
      </c>
      <c r="AR72" s="79">
        <v>0</v>
      </c>
      <c r="AS72" s="79"/>
      <c r="AT72" s="79"/>
      <c r="AU72" s="79"/>
      <c r="AV72" s="79"/>
      <c r="AW72" s="79"/>
      <c r="AX72" s="79"/>
      <c r="AY72" s="79"/>
      <c r="AZ72" s="79"/>
      <c r="BA72">
        <v>1</v>
      </c>
      <c r="BB72" s="78" t="str">
        <f>REPLACE(INDEX(GroupVertices[Group],MATCH(Edges[[#This Row],[Vertex 1]],GroupVertices[Vertex],0)),1,1,"")</f>
        <v>8</v>
      </c>
      <c r="BC72" s="78" t="str">
        <f>REPLACE(INDEX(GroupVertices[Group],MATCH(Edges[[#This Row],[Vertex 2]],GroupVertices[Vertex],0)),1,1,"")</f>
        <v>8</v>
      </c>
      <c r="BD72" s="48"/>
      <c r="BE72" s="49"/>
      <c r="BF72" s="48"/>
      <c r="BG72" s="49"/>
      <c r="BH72" s="48"/>
      <c r="BI72" s="49"/>
      <c r="BJ72" s="48"/>
      <c r="BK72" s="49"/>
      <c r="BL72" s="48"/>
    </row>
    <row r="73" spans="1:64" ht="15">
      <c r="A73" s="64" t="s">
        <v>258</v>
      </c>
      <c r="B73" s="64" t="s">
        <v>316</v>
      </c>
      <c r="C73" s="65" t="s">
        <v>2806</v>
      </c>
      <c r="D73" s="66">
        <v>3</v>
      </c>
      <c r="E73" s="67" t="s">
        <v>132</v>
      </c>
      <c r="F73" s="68">
        <v>32</v>
      </c>
      <c r="G73" s="65"/>
      <c r="H73" s="69"/>
      <c r="I73" s="70"/>
      <c r="J73" s="70"/>
      <c r="K73" s="34" t="s">
        <v>65</v>
      </c>
      <c r="L73" s="77">
        <v>73</v>
      </c>
      <c r="M73" s="77"/>
      <c r="N73" s="72"/>
      <c r="O73" s="79" t="s">
        <v>331</v>
      </c>
      <c r="P73" s="81">
        <v>43514.82434027778</v>
      </c>
      <c r="Q73" s="79" t="s">
        <v>364</v>
      </c>
      <c r="R73" s="79"/>
      <c r="S73" s="79"/>
      <c r="T73" s="79"/>
      <c r="U73" s="79"/>
      <c r="V73" s="82" t="s">
        <v>636</v>
      </c>
      <c r="W73" s="81">
        <v>43514.82434027778</v>
      </c>
      <c r="X73" s="82" t="s">
        <v>727</v>
      </c>
      <c r="Y73" s="79"/>
      <c r="Z73" s="79"/>
      <c r="AA73" s="85" t="s">
        <v>885</v>
      </c>
      <c r="AB73" s="79"/>
      <c r="AC73" s="79" t="b">
        <v>0</v>
      </c>
      <c r="AD73" s="79">
        <v>0</v>
      </c>
      <c r="AE73" s="85" t="s">
        <v>995</v>
      </c>
      <c r="AF73" s="79" t="b">
        <v>0</v>
      </c>
      <c r="AG73" s="79" t="s">
        <v>1000</v>
      </c>
      <c r="AH73" s="79"/>
      <c r="AI73" s="85" t="s">
        <v>995</v>
      </c>
      <c r="AJ73" s="79" t="b">
        <v>0</v>
      </c>
      <c r="AK73" s="79">
        <v>2</v>
      </c>
      <c r="AL73" s="85" t="s">
        <v>883</v>
      </c>
      <c r="AM73" s="79" t="s">
        <v>1008</v>
      </c>
      <c r="AN73" s="79" t="b">
        <v>0</v>
      </c>
      <c r="AO73" s="85" t="s">
        <v>883</v>
      </c>
      <c r="AP73" s="79" t="s">
        <v>176</v>
      </c>
      <c r="AQ73" s="79">
        <v>0</v>
      </c>
      <c r="AR73" s="79">
        <v>0</v>
      </c>
      <c r="AS73" s="79"/>
      <c r="AT73" s="79"/>
      <c r="AU73" s="79"/>
      <c r="AV73" s="79"/>
      <c r="AW73" s="79"/>
      <c r="AX73" s="79"/>
      <c r="AY73" s="79"/>
      <c r="AZ73" s="79"/>
      <c r="BA73">
        <v>1</v>
      </c>
      <c r="BB73" s="78" t="str">
        <f>REPLACE(INDEX(GroupVertices[Group],MATCH(Edges[[#This Row],[Vertex 1]],GroupVertices[Vertex],0)),1,1,"")</f>
        <v>8</v>
      </c>
      <c r="BC73" s="78" t="str">
        <f>REPLACE(INDEX(GroupVertices[Group],MATCH(Edges[[#This Row],[Vertex 2]],GroupVertices[Vertex],0)),1,1,"")</f>
        <v>8</v>
      </c>
      <c r="BD73" s="48"/>
      <c r="BE73" s="49"/>
      <c r="BF73" s="48"/>
      <c r="BG73" s="49"/>
      <c r="BH73" s="48"/>
      <c r="BI73" s="49"/>
      <c r="BJ73" s="48"/>
      <c r="BK73" s="49"/>
      <c r="BL73" s="48"/>
    </row>
    <row r="74" spans="1:64" ht="15">
      <c r="A74" s="64" t="s">
        <v>256</v>
      </c>
      <c r="B74" s="64" t="s">
        <v>257</v>
      </c>
      <c r="C74" s="65" t="s">
        <v>2806</v>
      </c>
      <c r="D74" s="66">
        <v>3</v>
      </c>
      <c r="E74" s="67" t="s">
        <v>132</v>
      </c>
      <c r="F74" s="68">
        <v>32</v>
      </c>
      <c r="G74" s="65"/>
      <c r="H74" s="69"/>
      <c r="I74" s="70"/>
      <c r="J74" s="70"/>
      <c r="K74" s="34" t="s">
        <v>66</v>
      </c>
      <c r="L74" s="77">
        <v>74</v>
      </c>
      <c r="M74" s="77"/>
      <c r="N74" s="72"/>
      <c r="O74" s="79" t="s">
        <v>331</v>
      </c>
      <c r="P74" s="81">
        <v>43514.405439814815</v>
      </c>
      <c r="Q74" s="79" t="s">
        <v>363</v>
      </c>
      <c r="R74" s="79"/>
      <c r="S74" s="79"/>
      <c r="T74" s="79" t="s">
        <v>517</v>
      </c>
      <c r="U74" s="79"/>
      <c r="V74" s="82" t="s">
        <v>635</v>
      </c>
      <c r="W74" s="81">
        <v>43514.405439814815</v>
      </c>
      <c r="X74" s="82" t="s">
        <v>725</v>
      </c>
      <c r="Y74" s="79"/>
      <c r="Z74" s="79"/>
      <c r="AA74" s="85" t="s">
        <v>883</v>
      </c>
      <c r="AB74" s="79"/>
      <c r="AC74" s="79" t="b">
        <v>0</v>
      </c>
      <c r="AD74" s="79">
        <v>14</v>
      </c>
      <c r="AE74" s="85" t="s">
        <v>995</v>
      </c>
      <c r="AF74" s="79" t="b">
        <v>0</v>
      </c>
      <c r="AG74" s="79" t="s">
        <v>1000</v>
      </c>
      <c r="AH74" s="79"/>
      <c r="AI74" s="85" t="s">
        <v>995</v>
      </c>
      <c r="AJ74" s="79" t="b">
        <v>0</v>
      </c>
      <c r="AK74" s="79">
        <v>2</v>
      </c>
      <c r="AL74" s="85" t="s">
        <v>995</v>
      </c>
      <c r="AM74" s="79" t="s">
        <v>1012</v>
      </c>
      <c r="AN74" s="79" t="b">
        <v>0</v>
      </c>
      <c r="AO74" s="85" t="s">
        <v>883</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8</v>
      </c>
      <c r="BD74" s="48"/>
      <c r="BE74" s="49"/>
      <c r="BF74" s="48"/>
      <c r="BG74" s="49"/>
      <c r="BH74" s="48"/>
      <c r="BI74" s="49"/>
      <c r="BJ74" s="48"/>
      <c r="BK74" s="49"/>
      <c r="BL74" s="48"/>
    </row>
    <row r="75" spans="1:64" ht="15">
      <c r="A75" s="64" t="s">
        <v>257</v>
      </c>
      <c r="B75" s="64" t="s">
        <v>258</v>
      </c>
      <c r="C75" s="65" t="s">
        <v>2806</v>
      </c>
      <c r="D75" s="66">
        <v>3</v>
      </c>
      <c r="E75" s="67" t="s">
        <v>132</v>
      </c>
      <c r="F75" s="68">
        <v>32</v>
      </c>
      <c r="G75" s="65"/>
      <c r="H75" s="69"/>
      <c r="I75" s="70"/>
      <c r="J75" s="70"/>
      <c r="K75" s="34" t="s">
        <v>66</v>
      </c>
      <c r="L75" s="77">
        <v>75</v>
      </c>
      <c r="M75" s="77"/>
      <c r="N75" s="72"/>
      <c r="O75" s="79" t="s">
        <v>331</v>
      </c>
      <c r="P75" s="81">
        <v>43514.791550925926</v>
      </c>
      <c r="Q75" s="79" t="s">
        <v>364</v>
      </c>
      <c r="R75" s="79"/>
      <c r="S75" s="79"/>
      <c r="T75" s="79"/>
      <c r="U75" s="79"/>
      <c r="V75" s="82" t="s">
        <v>600</v>
      </c>
      <c r="W75" s="81">
        <v>43514.791550925926</v>
      </c>
      <c r="X75" s="82" t="s">
        <v>726</v>
      </c>
      <c r="Y75" s="79"/>
      <c r="Z75" s="79"/>
      <c r="AA75" s="85" t="s">
        <v>884</v>
      </c>
      <c r="AB75" s="79"/>
      <c r="AC75" s="79" t="b">
        <v>0</v>
      </c>
      <c r="AD75" s="79">
        <v>0</v>
      </c>
      <c r="AE75" s="85" t="s">
        <v>995</v>
      </c>
      <c r="AF75" s="79" t="b">
        <v>0</v>
      </c>
      <c r="AG75" s="79" t="s">
        <v>1000</v>
      </c>
      <c r="AH75" s="79"/>
      <c r="AI75" s="85" t="s">
        <v>995</v>
      </c>
      <c r="AJ75" s="79" t="b">
        <v>0</v>
      </c>
      <c r="AK75" s="79">
        <v>2</v>
      </c>
      <c r="AL75" s="85" t="s">
        <v>883</v>
      </c>
      <c r="AM75" s="79" t="s">
        <v>1008</v>
      </c>
      <c r="AN75" s="79" t="b">
        <v>0</v>
      </c>
      <c r="AO75" s="85" t="s">
        <v>883</v>
      </c>
      <c r="AP75" s="79" t="s">
        <v>176</v>
      </c>
      <c r="AQ75" s="79">
        <v>0</v>
      </c>
      <c r="AR75" s="79">
        <v>0</v>
      </c>
      <c r="AS75" s="79"/>
      <c r="AT75" s="79"/>
      <c r="AU75" s="79"/>
      <c r="AV75" s="79"/>
      <c r="AW75" s="79"/>
      <c r="AX75" s="79"/>
      <c r="AY75" s="79"/>
      <c r="AZ75" s="79"/>
      <c r="BA75">
        <v>1</v>
      </c>
      <c r="BB75" s="78" t="str">
        <f>REPLACE(INDEX(GroupVertices[Group],MATCH(Edges[[#This Row],[Vertex 1]],GroupVertices[Vertex],0)),1,1,"")</f>
        <v>8</v>
      </c>
      <c r="BC75" s="78" t="str">
        <f>REPLACE(INDEX(GroupVertices[Group],MATCH(Edges[[#This Row],[Vertex 2]],GroupVertices[Vertex],0)),1,1,"")</f>
        <v>8</v>
      </c>
      <c r="BD75" s="48"/>
      <c r="BE75" s="49"/>
      <c r="BF75" s="48"/>
      <c r="BG75" s="49"/>
      <c r="BH75" s="48"/>
      <c r="BI75" s="49"/>
      <c r="BJ75" s="48"/>
      <c r="BK75" s="49"/>
      <c r="BL75" s="48"/>
    </row>
    <row r="76" spans="1:64" ht="15">
      <c r="A76" s="64" t="s">
        <v>257</v>
      </c>
      <c r="B76" s="64" t="s">
        <v>317</v>
      </c>
      <c r="C76" s="65" t="s">
        <v>2806</v>
      </c>
      <c r="D76" s="66">
        <v>3</v>
      </c>
      <c r="E76" s="67" t="s">
        <v>132</v>
      </c>
      <c r="F76" s="68">
        <v>32</v>
      </c>
      <c r="G76" s="65"/>
      <c r="H76" s="69"/>
      <c r="I76" s="70"/>
      <c r="J76" s="70"/>
      <c r="K76" s="34" t="s">
        <v>65</v>
      </c>
      <c r="L76" s="77">
        <v>76</v>
      </c>
      <c r="M76" s="77"/>
      <c r="N76" s="72"/>
      <c r="O76" s="79" t="s">
        <v>331</v>
      </c>
      <c r="P76" s="81">
        <v>43514.791550925926</v>
      </c>
      <c r="Q76" s="79" t="s">
        <v>364</v>
      </c>
      <c r="R76" s="79"/>
      <c r="S76" s="79"/>
      <c r="T76" s="79"/>
      <c r="U76" s="79"/>
      <c r="V76" s="82" t="s">
        <v>600</v>
      </c>
      <c r="W76" s="81">
        <v>43514.791550925926</v>
      </c>
      <c r="X76" s="82" t="s">
        <v>726</v>
      </c>
      <c r="Y76" s="79"/>
      <c r="Z76" s="79"/>
      <c r="AA76" s="85" t="s">
        <v>884</v>
      </c>
      <c r="AB76" s="79"/>
      <c r="AC76" s="79" t="b">
        <v>0</v>
      </c>
      <c r="AD76" s="79">
        <v>0</v>
      </c>
      <c r="AE76" s="85" t="s">
        <v>995</v>
      </c>
      <c r="AF76" s="79" t="b">
        <v>0</v>
      </c>
      <c r="AG76" s="79" t="s">
        <v>1000</v>
      </c>
      <c r="AH76" s="79"/>
      <c r="AI76" s="85" t="s">
        <v>995</v>
      </c>
      <c r="AJ76" s="79" t="b">
        <v>0</v>
      </c>
      <c r="AK76" s="79">
        <v>2</v>
      </c>
      <c r="AL76" s="85" t="s">
        <v>883</v>
      </c>
      <c r="AM76" s="79" t="s">
        <v>1008</v>
      </c>
      <c r="AN76" s="79" t="b">
        <v>0</v>
      </c>
      <c r="AO76" s="85" t="s">
        <v>883</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8</v>
      </c>
      <c r="BD76" s="48">
        <v>0</v>
      </c>
      <c r="BE76" s="49">
        <v>0</v>
      </c>
      <c r="BF76" s="48">
        <v>0</v>
      </c>
      <c r="BG76" s="49">
        <v>0</v>
      </c>
      <c r="BH76" s="48">
        <v>0</v>
      </c>
      <c r="BI76" s="49">
        <v>0</v>
      </c>
      <c r="BJ76" s="48">
        <v>19</v>
      </c>
      <c r="BK76" s="49">
        <v>100</v>
      </c>
      <c r="BL76" s="48">
        <v>19</v>
      </c>
    </row>
    <row r="77" spans="1:64" ht="15">
      <c r="A77" s="64" t="s">
        <v>257</v>
      </c>
      <c r="B77" s="64" t="s">
        <v>292</v>
      </c>
      <c r="C77" s="65" t="s">
        <v>2806</v>
      </c>
      <c r="D77" s="66">
        <v>3</v>
      </c>
      <c r="E77" s="67" t="s">
        <v>132</v>
      </c>
      <c r="F77" s="68">
        <v>32</v>
      </c>
      <c r="G77" s="65"/>
      <c r="H77" s="69"/>
      <c r="I77" s="70"/>
      <c r="J77" s="70"/>
      <c r="K77" s="34" t="s">
        <v>65</v>
      </c>
      <c r="L77" s="77">
        <v>77</v>
      </c>
      <c r="M77" s="77"/>
      <c r="N77" s="72"/>
      <c r="O77" s="79" t="s">
        <v>331</v>
      </c>
      <c r="P77" s="81">
        <v>43514.791550925926</v>
      </c>
      <c r="Q77" s="79" t="s">
        <v>364</v>
      </c>
      <c r="R77" s="79"/>
      <c r="S77" s="79"/>
      <c r="T77" s="79"/>
      <c r="U77" s="79"/>
      <c r="V77" s="82" t="s">
        <v>600</v>
      </c>
      <c r="W77" s="81">
        <v>43514.791550925926</v>
      </c>
      <c r="X77" s="82" t="s">
        <v>726</v>
      </c>
      <c r="Y77" s="79"/>
      <c r="Z77" s="79"/>
      <c r="AA77" s="85" t="s">
        <v>884</v>
      </c>
      <c r="AB77" s="79"/>
      <c r="AC77" s="79" t="b">
        <v>0</v>
      </c>
      <c r="AD77" s="79">
        <v>0</v>
      </c>
      <c r="AE77" s="85" t="s">
        <v>995</v>
      </c>
      <c r="AF77" s="79" t="b">
        <v>0</v>
      </c>
      <c r="AG77" s="79" t="s">
        <v>1000</v>
      </c>
      <c r="AH77" s="79"/>
      <c r="AI77" s="85" t="s">
        <v>995</v>
      </c>
      <c r="AJ77" s="79" t="b">
        <v>0</v>
      </c>
      <c r="AK77" s="79">
        <v>2</v>
      </c>
      <c r="AL77" s="85" t="s">
        <v>883</v>
      </c>
      <c r="AM77" s="79" t="s">
        <v>1008</v>
      </c>
      <c r="AN77" s="79" t="b">
        <v>0</v>
      </c>
      <c r="AO77" s="85" t="s">
        <v>883</v>
      </c>
      <c r="AP77" s="79" t="s">
        <v>176</v>
      </c>
      <c r="AQ77" s="79">
        <v>0</v>
      </c>
      <c r="AR77" s="79">
        <v>0</v>
      </c>
      <c r="AS77" s="79"/>
      <c r="AT77" s="79"/>
      <c r="AU77" s="79"/>
      <c r="AV77" s="79"/>
      <c r="AW77" s="79"/>
      <c r="AX77" s="79"/>
      <c r="AY77" s="79"/>
      <c r="AZ77" s="79"/>
      <c r="BA77">
        <v>1</v>
      </c>
      <c r="BB77" s="78" t="str">
        <f>REPLACE(INDEX(GroupVertices[Group],MATCH(Edges[[#This Row],[Vertex 1]],GroupVertices[Vertex],0)),1,1,"")</f>
        <v>8</v>
      </c>
      <c r="BC77" s="78" t="str">
        <f>REPLACE(INDEX(GroupVertices[Group],MATCH(Edges[[#This Row],[Vertex 2]],GroupVertices[Vertex],0)),1,1,"")</f>
        <v>1</v>
      </c>
      <c r="BD77" s="48"/>
      <c r="BE77" s="49"/>
      <c r="BF77" s="48"/>
      <c r="BG77" s="49"/>
      <c r="BH77" s="48"/>
      <c r="BI77" s="49"/>
      <c r="BJ77" s="48"/>
      <c r="BK77" s="49"/>
      <c r="BL77" s="48"/>
    </row>
    <row r="78" spans="1:64" ht="15">
      <c r="A78" s="64" t="s">
        <v>257</v>
      </c>
      <c r="B78" s="64" t="s">
        <v>256</v>
      </c>
      <c r="C78" s="65" t="s">
        <v>2806</v>
      </c>
      <c r="D78" s="66">
        <v>3</v>
      </c>
      <c r="E78" s="67" t="s">
        <v>132</v>
      </c>
      <c r="F78" s="68">
        <v>32</v>
      </c>
      <c r="G78" s="65"/>
      <c r="H78" s="69"/>
      <c r="I78" s="70"/>
      <c r="J78" s="70"/>
      <c r="K78" s="34" t="s">
        <v>66</v>
      </c>
      <c r="L78" s="77">
        <v>78</v>
      </c>
      <c r="M78" s="77"/>
      <c r="N78" s="72"/>
      <c r="O78" s="79" t="s">
        <v>331</v>
      </c>
      <c r="P78" s="81">
        <v>43514.791550925926</v>
      </c>
      <c r="Q78" s="79" t="s">
        <v>364</v>
      </c>
      <c r="R78" s="79"/>
      <c r="S78" s="79"/>
      <c r="T78" s="79"/>
      <c r="U78" s="79"/>
      <c r="V78" s="82" t="s">
        <v>600</v>
      </c>
      <c r="W78" s="81">
        <v>43514.791550925926</v>
      </c>
      <c r="X78" s="82" t="s">
        <v>726</v>
      </c>
      <c r="Y78" s="79"/>
      <c r="Z78" s="79"/>
      <c r="AA78" s="85" t="s">
        <v>884</v>
      </c>
      <c r="AB78" s="79"/>
      <c r="AC78" s="79" t="b">
        <v>0</v>
      </c>
      <c r="AD78" s="79">
        <v>0</v>
      </c>
      <c r="AE78" s="85" t="s">
        <v>995</v>
      </c>
      <c r="AF78" s="79" t="b">
        <v>0</v>
      </c>
      <c r="AG78" s="79" t="s">
        <v>1000</v>
      </c>
      <c r="AH78" s="79"/>
      <c r="AI78" s="85" t="s">
        <v>995</v>
      </c>
      <c r="AJ78" s="79" t="b">
        <v>0</v>
      </c>
      <c r="AK78" s="79">
        <v>2</v>
      </c>
      <c r="AL78" s="85" t="s">
        <v>883</v>
      </c>
      <c r="AM78" s="79" t="s">
        <v>1008</v>
      </c>
      <c r="AN78" s="79" t="b">
        <v>0</v>
      </c>
      <c r="AO78" s="85" t="s">
        <v>883</v>
      </c>
      <c r="AP78" s="79" t="s">
        <v>176</v>
      </c>
      <c r="AQ78" s="79">
        <v>0</v>
      </c>
      <c r="AR78" s="79">
        <v>0</v>
      </c>
      <c r="AS78" s="79"/>
      <c r="AT78" s="79"/>
      <c r="AU78" s="79"/>
      <c r="AV78" s="79"/>
      <c r="AW78" s="79"/>
      <c r="AX78" s="79"/>
      <c r="AY78" s="79"/>
      <c r="AZ78" s="79"/>
      <c r="BA78">
        <v>1</v>
      </c>
      <c r="BB78" s="78" t="str">
        <f>REPLACE(INDEX(GroupVertices[Group],MATCH(Edges[[#This Row],[Vertex 1]],GroupVertices[Vertex],0)),1,1,"")</f>
        <v>8</v>
      </c>
      <c r="BC78" s="78" t="str">
        <f>REPLACE(INDEX(GroupVertices[Group],MATCH(Edges[[#This Row],[Vertex 2]],GroupVertices[Vertex],0)),1,1,"")</f>
        <v>8</v>
      </c>
      <c r="BD78" s="48"/>
      <c r="BE78" s="49"/>
      <c r="BF78" s="48"/>
      <c r="BG78" s="49"/>
      <c r="BH78" s="48"/>
      <c r="BI78" s="49"/>
      <c r="BJ78" s="48"/>
      <c r="BK78" s="49"/>
      <c r="BL78" s="48"/>
    </row>
    <row r="79" spans="1:64" ht="15">
      <c r="A79" s="64" t="s">
        <v>258</v>
      </c>
      <c r="B79" s="64" t="s">
        <v>257</v>
      </c>
      <c r="C79" s="65" t="s">
        <v>2806</v>
      </c>
      <c r="D79" s="66">
        <v>3</v>
      </c>
      <c r="E79" s="67" t="s">
        <v>132</v>
      </c>
      <c r="F79" s="68">
        <v>32</v>
      </c>
      <c r="G79" s="65"/>
      <c r="H79" s="69"/>
      <c r="I79" s="70"/>
      <c r="J79" s="70"/>
      <c r="K79" s="34" t="s">
        <v>66</v>
      </c>
      <c r="L79" s="77">
        <v>79</v>
      </c>
      <c r="M79" s="77"/>
      <c r="N79" s="72"/>
      <c r="O79" s="79" t="s">
        <v>331</v>
      </c>
      <c r="P79" s="81">
        <v>43514.82434027778</v>
      </c>
      <c r="Q79" s="79" t="s">
        <v>364</v>
      </c>
      <c r="R79" s="79"/>
      <c r="S79" s="79"/>
      <c r="T79" s="79"/>
      <c r="U79" s="79"/>
      <c r="V79" s="82" t="s">
        <v>636</v>
      </c>
      <c r="W79" s="81">
        <v>43514.82434027778</v>
      </c>
      <c r="X79" s="82" t="s">
        <v>727</v>
      </c>
      <c r="Y79" s="79"/>
      <c r="Z79" s="79"/>
      <c r="AA79" s="85" t="s">
        <v>885</v>
      </c>
      <c r="AB79" s="79"/>
      <c r="AC79" s="79" t="b">
        <v>0</v>
      </c>
      <c r="AD79" s="79">
        <v>0</v>
      </c>
      <c r="AE79" s="85" t="s">
        <v>995</v>
      </c>
      <c r="AF79" s="79" t="b">
        <v>0</v>
      </c>
      <c r="AG79" s="79" t="s">
        <v>1000</v>
      </c>
      <c r="AH79" s="79"/>
      <c r="AI79" s="85" t="s">
        <v>995</v>
      </c>
      <c r="AJ79" s="79" t="b">
        <v>0</v>
      </c>
      <c r="AK79" s="79">
        <v>2</v>
      </c>
      <c r="AL79" s="85" t="s">
        <v>883</v>
      </c>
      <c r="AM79" s="79" t="s">
        <v>1008</v>
      </c>
      <c r="AN79" s="79" t="b">
        <v>0</v>
      </c>
      <c r="AO79" s="85" t="s">
        <v>883</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c r="BE79" s="49"/>
      <c r="BF79" s="48"/>
      <c r="BG79" s="49"/>
      <c r="BH79" s="48"/>
      <c r="BI79" s="49"/>
      <c r="BJ79" s="48"/>
      <c r="BK79" s="49"/>
      <c r="BL79" s="48"/>
    </row>
    <row r="80" spans="1:64" ht="15">
      <c r="A80" s="64" t="s">
        <v>256</v>
      </c>
      <c r="B80" s="64" t="s">
        <v>317</v>
      </c>
      <c r="C80" s="65" t="s">
        <v>2806</v>
      </c>
      <c r="D80" s="66">
        <v>3</v>
      </c>
      <c r="E80" s="67" t="s">
        <v>132</v>
      </c>
      <c r="F80" s="68">
        <v>32</v>
      </c>
      <c r="G80" s="65"/>
      <c r="H80" s="69"/>
      <c r="I80" s="70"/>
      <c r="J80" s="70"/>
      <c r="K80" s="34" t="s">
        <v>65</v>
      </c>
      <c r="L80" s="77">
        <v>80</v>
      </c>
      <c r="M80" s="77"/>
      <c r="N80" s="72"/>
      <c r="O80" s="79" t="s">
        <v>331</v>
      </c>
      <c r="P80" s="81">
        <v>43514.405439814815</v>
      </c>
      <c r="Q80" s="79" t="s">
        <v>363</v>
      </c>
      <c r="R80" s="79"/>
      <c r="S80" s="79"/>
      <c r="T80" s="79" t="s">
        <v>517</v>
      </c>
      <c r="U80" s="79"/>
      <c r="V80" s="82" t="s">
        <v>635</v>
      </c>
      <c r="W80" s="81">
        <v>43514.405439814815</v>
      </c>
      <c r="X80" s="82" t="s">
        <v>725</v>
      </c>
      <c r="Y80" s="79"/>
      <c r="Z80" s="79"/>
      <c r="AA80" s="85" t="s">
        <v>883</v>
      </c>
      <c r="AB80" s="79"/>
      <c r="AC80" s="79" t="b">
        <v>0</v>
      </c>
      <c r="AD80" s="79">
        <v>14</v>
      </c>
      <c r="AE80" s="85" t="s">
        <v>995</v>
      </c>
      <c r="AF80" s="79" t="b">
        <v>0</v>
      </c>
      <c r="AG80" s="79" t="s">
        <v>1000</v>
      </c>
      <c r="AH80" s="79"/>
      <c r="AI80" s="85" t="s">
        <v>995</v>
      </c>
      <c r="AJ80" s="79" t="b">
        <v>0</v>
      </c>
      <c r="AK80" s="79">
        <v>2</v>
      </c>
      <c r="AL80" s="85" t="s">
        <v>995</v>
      </c>
      <c r="AM80" s="79" t="s">
        <v>1012</v>
      </c>
      <c r="AN80" s="79" t="b">
        <v>0</v>
      </c>
      <c r="AO80" s="85" t="s">
        <v>883</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8</v>
      </c>
      <c r="BD80" s="48">
        <v>0</v>
      </c>
      <c r="BE80" s="49">
        <v>0</v>
      </c>
      <c r="BF80" s="48">
        <v>0</v>
      </c>
      <c r="BG80" s="49">
        <v>0</v>
      </c>
      <c r="BH80" s="48">
        <v>0</v>
      </c>
      <c r="BI80" s="49">
        <v>0</v>
      </c>
      <c r="BJ80" s="48">
        <v>26</v>
      </c>
      <c r="BK80" s="49">
        <v>100</v>
      </c>
      <c r="BL80" s="48">
        <v>26</v>
      </c>
    </row>
    <row r="81" spans="1:64" ht="15">
      <c r="A81" s="64" t="s">
        <v>258</v>
      </c>
      <c r="B81" s="64" t="s">
        <v>317</v>
      </c>
      <c r="C81" s="65" t="s">
        <v>2806</v>
      </c>
      <c r="D81" s="66">
        <v>3</v>
      </c>
      <c r="E81" s="67" t="s">
        <v>132</v>
      </c>
      <c r="F81" s="68">
        <v>32</v>
      </c>
      <c r="G81" s="65"/>
      <c r="H81" s="69"/>
      <c r="I81" s="70"/>
      <c r="J81" s="70"/>
      <c r="K81" s="34" t="s">
        <v>65</v>
      </c>
      <c r="L81" s="77">
        <v>81</v>
      </c>
      <c r="M81" s="77"/>
      <c r="N81" s="72"/>
      <c r="O81" s="79" t="s">
        <v>331</v>
      </c>
      <c r="P81" s="81">
        <v>43514.82434027778</v>
      </c>
      <c r="Q81" s="79" t="s">
        <v>364</v>
      </c>
      <c r="R81" s="79"/>
      <c r="S81" s="79"/>
      <c r="T81" s="79"/>
      <c r="U81" s="79"/>
      <c r="V81" s="82" t="s">
        <v>636</v>
      </c>
      <c r="W81" s="81">
        <v>43514.82434027778</v>
      </c>
      <c r="X81" s="82" t="s">
        <v>727</v>
      </c>
      <c r="Y81" s="79"/>
      <c r="Z81" s="79"/>
      <c r="AA81" s="85" t="s">
        <v>885</v>
      </c>
      <c r="AB81" s="79"/>
      <c r="AC81" s="79" t="b">
        <v>0</v>
      </c>
      <c r="AD81" s="79">
        <v>0</v>
      </c>
      <c r="AE81" s="85" t="s">
        <v>995</v>
      </c>
      <c r="AF81" s="79" t="b">
        <v>0</v>
      </c>
      <c r="AG81" s="79" t="s">
        <v>1000</v>
      </c>
      <c r="AH81" s="79"/>
      <c r="AI81" s="85" t="s">
        <v>995</v>
      </c>
      <c r="AJ81" s="79" t="b">
        <v>0</v>
      </c>
      <c r="AK81" s="79">
        <v>2</v>
      </c>
      <c r="AL81" s="85" t="s">
        <v>883</v>
      </c>
      <c r="AM81" s="79" t="s">
        <v>1008</v>
      </c>
      <c r="AN81" s="79" t="b">
        <v>0</v>
      </c>
      <c r="AO81" s="85" t="s">
        <v>883</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8</v>
      </c>
      <c r="BD81" s="48">
        <v>0</v>
      </c>
      <c r="BE81" s="49">
        <v>0</v>
      </c>
      <c r="BF81" s="48">
        <v>0</v>
      </c>
      <c r="BG81" s="49">
        <v>0</v>
      </c>
      <c r="BH81" s="48">
        <v>0</v>
      </c>
      <c r="BI81" s="49">
        <v>0</v>
      </c>
      <c r="BJ81" s="48">
        <v>19</v>
      </c>
      <c r="BK81" s="49">
        <v>100</v>
      </c>
      <c r="BL81" s="48">
        <v>19</v>
      </c>
    </row>
    <row r="82" spans="1:64" ht="15">
      <c r="A82" s="64" t="s">
        <v>256</v>
      </c>
      <c r="B82" s="64" t="s">
        <v>258</v>
      </c>
      <c r="C82" s="65" t="s">
        <v>2806</v>
      </c>
      <c r="D82" s="66">
        <v>3</v>
      </c>
      <c r="E82" s="67" t="s">
        <v>132</v>
      </c>
      <c r="F82" s="68">
        <v>32</v>
      </c>
      <c r="G82" s="65"/>
      <c r="H82" s="69"/>
      <c r="I82" s="70"/>
      <c r="J82" s="70"/>
      <c r="K82" s="34" t="s">
        <v>66</v>
      </c>
      <c r="L82" s="77">
        <v>82</v>
      </c>
      <c r="M82" s="77"/>
      <c r="N82" s="72"/>
      <c r="O82" s="79" t="s">
        <v>331</v>
      </c>
      <c r="P82" s="81">
        <v>43514.405439814815</v>
      </c>
      <c r="Q82" s="79" t="s">
        <v>363</v>
      </c>
      <c r="R82" s="79"/>
      <c r="S82" s="79"/>
      <c r="T82" s="79" t="s">
        <v>517</v>
      </c>
      <c r="U82" s="79"/>
      <c r="V82" s="82" t="s">
        <v>635</v>
      </c>
      <c r="W82" s="81">
        <v>43514.405439814815</v>
      </c>
      <c r="X82" s="82" t="s">
        <v>725</v>
      </c>
      <c r="Y82" s="79"/>
      <c r="Z82" s="79"/>
      <c r="AA82" s="85" t="s">
        <v>883</v>
      </c>
      <c r="AB82" s="79"/>
      <c r="AC82" s="79" t="b">
        <v>0</v>
      </c>
      <c r="AD82" s="79">
        <v>14</v>
      </c>
      <c r="AE82" s="85" t="s">
        <v>995</v>
      </c>
      <c r="AF82" s="79" t="b">
        <v>0</v>
      </c>
      <c r="AG82" s="79" t="s">
        <v>1000</v>
      </c>
      <c r="AH82" s="79"/>
      <c r="AI82" s="85" t="s">
        <v>995</v>
      </c>
      <c r="AJ82" s="79" t="b">
        <v>0</v>
      </c>
      <c r="AK82" s="79">
        <v>2</v>
      </c>
      <c r="AL82" s="85" t="s">
        <v>995</v>
      </c>
      <c r="AM82" s="79" t="s">
        <v>1012</v>
      </c>
      <c r="AN82" s="79" t="b">
        <v>0</v>
      </c>
      <c r="AO82" s="85" t="s">
        <v>883</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c r="BE82" s="49"/>
      <c r="BF82" s="48"/>
      <c r="BG82" s="49"/>
      <c r="BH82" s="48"/>
      <c r="BI82" s="49"/>
      <c r="BJ82" s="48"/>
      <c r="BK82" s="49"/>
      <c r="BL82" s="48"/>
    </row>
    <row r="83" spans="1:64" ht="15">
      <c r="A83" s="64" t="s">
        <v>256</v>
      </c>
      <c r="B83" s="64" t="s">
        <v>292</v>
      </c>
      <c r="C83" s="65" t="s">
        <v>2806</v>
      </c>
      <c r="D83" s="66">
        <v>3</v>
      </c>
      <c r="E83" s="67" t="s">
        <v>132</v>
      </c>
      <c r="F83" s="68">
        <v>32</v>
      </c>
      <c r="G83" s="65"/>
      <c r="H83" s="69"/>
      <c r="I83" s="70"/>
      <c r="J83" s="70"/>
      <c r="K83" s="34" t="s">
        <v>65</v>
      </c>
      <c r="L83" s="77">
        <v>83</v>
      </c>
      <c r="M83" s="77"/>
      <c r="N83" s="72"/>
      <c r="O83" s="79" t="s">
        <v>331</v>
      </c>
      <c r="P83" s="81">
        <v>43514.405439814815</v>
      </c>
      <c r="Q83" s="79" t="s">
        <v>363</v>
      </c>
      <c r="R83" s="79"/>
      <c r="S83" s="79"/>
      <c r="T83" s="79" t="s">
        <v>517</v>
      </c>
      <c r="U83" s="79"/>
      <c r="V83" s="82" t="s">
        <v>635</v>
      </c>
      <c r="W83" s="81">
        <v>43514.405439814815</v>
      </c>
      <c r="X83" s="82" t="s">
        <v>725</v>
      </c>
      <c r="Y83" s="79"/>
      <c r="Z83" s="79"/>
      <c r="AA83" s="85" t="s">
        <v>883</v>
      </c>
      <c r="AB83" s="79"/>
      <c r="AC83" s="79" t="b">
        <v>0</v>
      </c>
      <c r="AD83" s="79">
        <v>14</v>
      </c>
      <c r="AE83" s="85" t="s">
        <v>995</v>
      </c>
      <c r="AF83" s="79" t="b">
        <v>0</v>
      </c>
      <c r="AG83" s="79" t="s">
        <v>1000</v>
      </c>
      <c r="AH83" s="79"/>
      <c r="AI83" s="85" t="s">
        <v>995</v>
      </c>
      <c r="AJ83" s="79" t="b">
        <v>0</v>
      </c>
      <c r="AK83" s="79">
        <v>2</v>
      </c>
      <c r="AL83" s="85" t="s">
        <v>995</v>
      </c>
      <c r="AM83" s="79" t="s">
        <v>1012</v>
      </c>
      <c r="AN83" s="79" t="b">
        <v>0</v>
      </c>
      <c r="AO83" s="85" t="s">
        <v>883</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1</v>
      </c>
      <c r="BD83" s="48"/>
      <c r="BE83" s="49"/>
      <c r="BF83" s="48"/>
      <c r="BG83" s="49"/>
      <c r="BH83" s="48"/>
      <c r="BI83" s="49"/>
      <c r="BJ83" s="48"/>
      <c r="BK83" s="49"/>
      <c r="BL83" s="48"/>
    </row>
    <row r="84" spans="1:64" ht="15">
      <c r="A84" s="64" t="s">
        <v>258</v>
      </c>
      <c r="B84" s="64" t="s">
        <v>256</v>
      </c>
      <c r="C84" s="65" t="s">
        <v>2806</v>
      </c>
      <c r="D84" s="66">
        <v>3</v>
      </c>
      <c r="E84" s="67" t="s">
        <v>132</v>
      </c>
      <c r="F84" s="68">
        <v>32</v>
      </c>
      <c r="G84" s="65"/>
      <c r="H84" s="69"/>
      <c r="I84" s="70"/>
      <c r="J84" s="70"/>
      <c r="K84" s="34" t="s">
        <v>66</v>
      </c>
      <c r="L84" s="77">
        <v>84</v>
      </c>
      <c r="M84" s="77"/>
      <c r="N84" s="72"/>
      <c r="O84" s="79" t="s">
        <v>331</v>
      </c>
      <c r="P84" s="81">
        <v>43514.82434027778</v>
      </c>
      <c r="Q84" s="79" t="s">
        <v>364</v>
      </c>
      <c r="R84" s="79"/>
      <c r="S84" s="79"/>
      <c r="T84" s="79"/>
      <c r="U84" s="79"/>
      <c r="V84" s="82" t="s">
        <v>636</v>
      </c>
      <c r="W84" s="81">
        <v>43514.82434027778</v>
      </c>
      <c r="X84" s="82" t="s">
        <v>727</v>
      </c>
      <c r="Y84" s="79"/>
      <c r="Z84" s="79"/>
      <c r="AA84" s="85" t="s">
        <v>885</v>
      </c>
      <c r="AB84" s="79"/>
      <c r="AC84" s="79" t="b">
        <v>0</v>
      </c>
      <c r="AD84" s="79">
        <v>0</v>
      </c>
      <c r="AE84" s="85" t="s">
        <v>995</v>
      </c>
      <c r="AF84" s="79" t="b">
        <v>0</v>
      </c>
      <c r="AG84" s="79" t="s">
        <v>1000</v>
      </c>
      <c r="AH84" s="79"/>
      <c r="AI84" s="85" t="s">
        <v>995</v>
      </c>
      <c r="AJ84" s="79" t="b">
        <v>0</v>
      </c>
      <c r="AK84" s="79">
        <v>2</v>
      </c>
      <c r="AL84" s="85" t="s">
        <v>883</v>
      </c>
      <c r="AM84" s="79" t="s">
        <v>1008</v>
      </c>
      <c r="AN84" s="79" t="b">
        <v>0</v>
      </c>
      <c r="AO84" s="85" t="s">
        <v>883</v>
      </c>
      <c r="AP84" s="79" t="s">
        <v>176</v>
      </c>
      <c r="AQ84" s="79">
        <v>0</v>
      </c>
      <c r="AR84" s="79">
        <v>0</v>
      </c>
      <c r="AS84" s="79"/>
      <c r="AT84" s="79"/>
      <c r="AU84" s="79"/>
      <c r="AV84" s="79"/>
      <c r="AW84" s="79"/>
      <c r="AX84" s="79"/>
      <c r="AY84" s="79"/>
      <c r="AZ84" s="79"/>
      <c r="BA84">
        <v>1</v>
      </c>
      <c r="BB84" s="78" t="str">
        <f>REPLACE(INDEX(GroupVertices[Group],MATCH(Edges[[#This Row],[Vertex 1]],GroupVertices[Vertex],0)),1,1,"")</f>
        <v>8</v>
      </c>
      <c r="BC84" s="78" t="str">
        <f>REPLACE(INDEX(GroupVertices[Group],MATCH(Edges[[#This Row],[Vertex 2]],GroupVertices[Vertex],0)),1,1,"")</f>
        <v>8</v>
      </c>
      <c r="BD84" s="48"/>
      <c r="BE84" s="49"/>
      <c r="BF84" s="48"/>
      <c r="BG84" s="49"/>
      <c r="BH84" s="48"/>
      <c r="BI84" s="49"/>
      <c r="BJ84" s="48"/>
      <c r="BK84" s="49"/>
      <c r="BL84" s="48"/>
    </row>
    <row r="85" spans="1:64" ht="15">
      <c r="A85" s="64" t="s">
        <v>258</v>
      </c>
      <c r="B85" s="64" t="s">
        <v>292</v>
      </c>
      <c r="C85" s="65" t="s">
        <v>2806</v>
      </c>
      <c r="D85" s="66">
        <v>3</v>
      </c>
      <c r="E85" s="67" t="s">
        <v>132</v>
      </c>
      <c r="F85" s="68">
        <v>32</v>
      </c>
      <c r="G85" s="65"/>
      <c r="H85" s="69"/>
      <c r="I85" s="70"/>
      <c r="J85" s="70"/>
      <c r="K85" s="34" t="s">
        <v>65</v>
      </c>
      <c r="L85" s="77">
        <v>85</v>
      </c>
      <c r="M85" s="77"/>
      <c r="N85" s="72"/>
      <c r="O85" s="79" t="s">
        <v>331</v>
      </c>
      <c r="P85" s="81">
        <v>43514.82434027778</v>
      </c>
      <c r="Q85" s="79" t="s">
        <v>364</v>
      </c>
      <c r="R85" s="79"/>
      <c r="S85" s="79"/>
      <c r="T85" s="79"/>
      <c r="U85" s="79"/>
      <c r="V85" s="82" t="s">
        <v>636</v>
      </c>
      <c r="W85" s="81">
        <v>43514.82434027778</v>
      </c>
      <c r="X85" s="82" t="s">
        <v>727</v>
      </c>
      <c r="Y85" s="79"/>
      <c r="Z85" s="79"/>
      <c r="AA85" s="85" t="s">
        <v>885</v>
      </c>
      <c r="AB85" s="79"/>
      <c r="AC85" s="79" t="b">
        <v>0</v>
      </c>
      <c r="AD85" s="79">
        <v>0</v>
      </c>
      <c r="AE85" s="85" t="s">
        <v>995</v>
      </c>
      <c r="AF85" s="79" t="b">
        <v>0</v>
      </c>
      <c r="AG85" s="79" t="s">
        <v>1000</v>
      </c>
      <c r="AH85" s="79"/>
      <c r="AI85" s="85" t="s">
        <v>995</v>
      </c>
      <c r="AJ85" s="79" t="b">
        <v>0</v>
      </c>
      <c r="AK85" s="79">
        <v>2</v>
      </c>
      <c r="AL85" s="85" t="s">
        <v>883</v>
      </c>
      <c r="AM85" s="79" t="s">
        <v>1008</v>
      </c>
      <c r="AN85" s="79" t="b">
        <v>0</v>
      </c>
      <c r="AO85" s="85" t="s">
        <v>883</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1</v>
      </c>
      <c r="BD85" s="48"/>
      <c r="BE85" s="49"/>
      <c r="BF85" s="48"/>
      <c r="BG85" s="49"/>
      <c r="BH85" s="48"/>
      <c r="BI85" s="49"/>
      <c r="BJ85" s="48"/>
      <c r="BK85" s="49"/>
      <c r="BL85" s="48"/>
    </row>
    <row r="86" spans="1:64" ht="15">
      <c r="A86" s="64" t="s">
        <v>259</v>
      </c>
      <c r="B86" s="64" t="s">
        <v>259</v>
      </c>
      <c r="C86" s="65" t="s">
        <v>2806</v>
      </c>
      <c r="D86" s="66">
        <v>3</v>
      </c>
      <c r="E86" s="67" t="s">
        <v>132</v>
      </c>
      <c r="F86" s="68">
        <v>32</v>
      </c>
      <c r="G86" s="65"/>
      <c r="H86" s="69"/>
      <c r="I86" s="70"/>
      <c r="J86" s="70"/>
      <c r="K86" s="34" t="s">
        <v>65</v>
      </c>
      <c r="L86" s="77">
        <v>86</v>
      </c>
      <c r="M86" s="77"/>
      <c r="N86" s="72"/>
      <c r="O86" s="79" t="s">
        <v>176</v>
      </c>
      <c r="P86" s="81">
        <v>43514.92313657407</v>
      </c>
      <c r="Q86" s="79" t="s">
        <v>365</v>
      </c>
      <c r="R86" s="82" t="s">
        <v>455</v>
      </c>
      <c r="S86" s="79" t="s">
        <v>490</v>
      </c>
      <c r="T86" s="79" t="s">
        <v>508</v>
      </c>
      <c r="U86" s="79"/>
      <c r="V86" s="82" t="s">
        <v>637</v>
      </c>
      <c r="W86" s="81">
        <v>43514.92313657407</v>
      </c>
      <c r="X86" s="82" t="s">
        <v>728</v>
      </c>
      <c r="Y86" s="79">
        <v>-23.4274212</v>
      </c>
      <c r="Z86" s="79">
        <v>-46.48084933</v>
      </c>
      <c r="AA86" s="85" t="s">
        <v>886</v>
      </c>
      <c r="AB86" s="79"/>
      <c r="AC86" s="79" t="b">
        <v>0</v>
      </c>
      <c r="AD86" s="79">
        <v>3</v>
      </c>
      <c r="AE86" s="85" t="s">
        <v>995</v>
      </c>
      <c r="AF86" s="79" t="b">
        <v>0</v>
      </c>
      <c r="AG86" s="79" t="s">
        <v>1004</v>
      </c>
      <c r="AH86" s="79"/>
      <c r="AI86" s="85" t="s">
        <v>995</v>
      </c>
      <c r="AJ86" s="79" t="b">
        <v>0</v>
      </c>
      <c r="AK86" s="79">
        <v>0</v>
      </c>
      <c r="AL86" s="85" t="s">
        <v>995</v>
      </c>
      <c r="AM86" s="79" t="s">
        <v>1017</v>
      </c>
      <c r="AN86" s="79" t="b">
        <v>0</v>
      </c>
      <c r="AO86" s="85" t="s">
        <v>886</v>
      </c>
      <c r="AP86" s="79" t="s">
        <v>176</v>
      </c>
      <c r="AQ86" s="79">
        <v>0</v>
      </c>
      <c r="AR86" s="79">
        <v>0</v>
      </c>
      <c r="AS86" s="79" t="s">
        <v>1024</v>
      </c>
      <c r="AT86" s="79" t="s">
        <v>1031</v>
      </c>
      <c r="AU86" s="79" t="s">
        <v>1037</v>
      </c>
      <c r="AV86" s="79" t="s">
        <v>1043</v>
      </c>
      <c r="AW86" s="79" t="s">
        <v>1050</v>
      </c>
      <c r="AX86" s="79" t="s">
        <v>1057</v>
      </c>
      <c r="AY86" s="79" t="s">
        <v>1063</v>
      </c>
      <c r="AZ86" s="82" t="s">
        <v>1065</v>
      </c>
      <c r="BA86">
        <v>1</v>
      </c>
      <c r="BB86" s="78" t="str">
        <f>REPLACE(INDEX(GroupVertices[Group],MATCH(Edges[[#This Row],[Vertex 1]],GroupVertices[Vertex],0)),1,1,"")</f>
        <v>10</v>
      </c>
      <c r="BC86" s="78" t="str">
        <f>REPLACE(INDEX(GroupVertices[Group],MATCH(Edges[[#This Row],[Vertex 2]],GroupVertices[Vertex],0)),1,1,"")</f>
        <v>10</v>
      </c>
      <c r="BD86" s="48">
        <v>0</v>
      </c>
      <c r="BE86" s="49">
        <v>0</v>
      </c>
      <c r="BF86" s="48">
        <v>0</v>
      </c>
      <c r="BG86" s="49">
        <v>0</v>
      </c>
      <c r="BH86" s="48">
        <v>0</v>
      </c>
      <c r="BI86" s="49">
        <v>0</v>
      </c>
      <c r="BJ86" s="48">
        <v>24</v>
      </c>
      <c r="BK86" s="49">
        <v>100</v>
      </c>
      <c r="BL86" s="48">
        <v>24</v>
      </c>
    </row>
    <row r="87" spans="1:64" ht="15">
      <c r="A87" s="64" t="s">
        <v>260</v>
      </c>
      <c r="B87" s="64" t="s">
        <v>260</v>
      </c>
      <c r="C87" s="65" t="s">
        <v>2806</v>
      </c>
      <c r="D87" s="66">
        <v>3</v>
      </c>
      <c r="E87" s="67" t="s">
        <v>132</v>
      </c>
      <c r="F87" s="68">
        <v>32</v>
      </c>
      <c r="G87" s="65"/>
      <c r="H87" s="69"/>
      <c r="I87" s="70"/>
      <c r="J87" s="70"/>
      <c r="K87" s="34" t="s">
        <v>65</v>
      </c>
      <c r="L87" s="77">
        <v>87</v>
      </c>
      <c r="M87" s="77"/>
      <c r="N87" s="72"/>
      <c r="O87" s="79" t="s">
        <v>176</v>
      </c>
      <c r="P87" s="81">
        <v>43514.929189814815</v>
      </c>
      <c r="Q87" s="79" t="s">
        <v>366</v>
      </c>
      <c r="R87" s="82" t="s">
        <v>456</v>
      </c>
      <c r="S87" s="79" t="s">
        <v>491</v>
      </c>
      <c r="T87" s="79" t="s">
        <v>508</v>
      </c>
      <c r="U87" s="79"/>
      <c r="V87" s="82" t="s">
        <v>638</v>
      </c>
      <c r="W87" s="81">
        <v>43514.929189814815</v>
      </c>
      <c r="X87" s="82" t="s">
        <v>729</v>
      </c>
      <c r="Y87" s="79"/>
      <c r="Z87" s="79"/>
      <c r="AA87" s="85" t="s">
        <v>887</v>
      </c>
      <c r="AB87" s="79"/>
      <c r="AC87" s="79" t="b">
        <v>0</v>
      </c>
      <c r="AD87" s="79">
        <v>13</v>
      </c>
      <c r="AE87" s="85" t="s">
        <v>995</v>
      </c>
      <c r="AF87" s="79" t="b">
        <v>1</v>
      </c>
      <c r="AG87" s="79" t="s">
        <v>1000</v>
      </c>
      <c r="AH87" s="79"/>
      <c r="AI87" s="85" t="s">
        <v>968</v>
      </c>
      <c r="AJ87" s="79" t="b">
        <v>0</v>
      </c>
      <c r="AK87" s="79">
        <v>0</v>
      </c>
      <c r="AL87" s="85" t="s">
        <v>995</v>
      </c>
      <c r="AM87" s="79" t="s">
        <v>1008</v>
      </c>
      <c r="AN87" s="79" t="b">
        <v>0</v>
      </c>
      <c r="AO87" s="85" t="s">
        <v>887</v>
      </c>
      <c r="AP87" s="79" t="s">
        <v>176</v>
      </c>
      <c r="AQ87" s="79">
        <v>0</v>
      </c>
      <c r="AR87" s="79">
        <v>0</v>
      </c>
      <c r="AS87" s="79" t="s">
        <v>1025</v>
      </c>
      <c r="AT87" s="79" t="s">
        <v>1032</v>
      </c>
      <c r="AU87" s="79" t="s">
        <v>1038</v>
      </c>
      <c r="AV87" s="79" t="s">
        <v>1044</v>
      </c>
      <c r="AW87" s="79" t="s">
        <v>1051</v>
      </c>
      <c r="AX87" s="79" t="s">
        <v>1058</v>
      </c>
      <c r="AY87" s="79" t="s">
        <v>1063</v>
      </c>
      <c r="AZ87" s="82" t="s">
        <v>1066</v>
      </c>
      <c r="BA87">
        <v>1</v>
      </c>
      <c r="BB87" s="78" t="str">
        <f>REPLACE(INDEX(GroupVertices[Group],MATCH(Edges[[#This Row],[Vertex 1]],GroupVertices[Vertex],0)),1,1,"")</f>
        <v>10</v>
      </c>
      <c r="BC87" s="78" t="str">
        <f>REPLACE(INDEX(GroupVertices[Group],MATCH(Edges[[#This Row],[Vertex 2]],GroupVertices[Vertex],0)),1,1,"")</f>
        <v>10</v>
      </c>
      <c r="BD87" s="48">
        <v>2</v>
      </c>
      <c r="BE87" s="49">
        <v>12.5</v>
      </c>
      <c r="BF87" s="48">
        <v>0</v>
      </c>
      <c r="BG87" s="49">
        <v>0</v>
      </c>
      <c r="BH87" s="48">
        <v>0</v>
      </c>
      <c r="BI87" s="49">
        <v>0</v>
      </c>
      <c r="BJ87" s="48">
        <v>14</v>
      </c>
      <c r="BK87" s="49">
        <v>87.5</v>
      </c>
      <c r="BL87" s="48">
        <v>16</v>
      </c>
    </row>
    <row r="88" spans="1:64" ht="15">
      <c r="A88" s="64" t="s">
        <v>261</v>
      </c>
      <c r="B88" s="64" t="s">
        <v>292</v>
      </c>
      <c r="C88" s="65" t="s">
        <v>2806</v>
      </c>
      <c r="D88" s="66">
        <v>3</v>
      </c>
      <c r="E88" s="67" t="s">
        <v>132</v>
      </c>
      <c r="F88" s="68">
        <v>32</v>
      </c>
      <c r="G88" s="65"/>
      <c r="H88" s="69"/>
      <c r="I88" s="70"/>
      <c r="J88" s="70"/>
      <c r="K88" s="34" t="s">
        <v>65</v>
      </c>
      <c r="L88" s="77">
        <v>88</v>
      </c>
      <c r="M88" s="77"/>
      <c r="N88" s="72"/>
      <c r="O88" s="79" t="s">
        <v>331</v>
      </c>
      <c r="P88" s="81">
        <v>43514.96346064815</v>
      </c>
      <c r="Q88" s="79" t="s">
        <v>367</v>
      </c>
      <c r="R88" s="79"/>
      <c r="S88" s="79"/>
      <c r="T88" s="79" t="s">
        <v>518</v>
      </c>
      <c r="U88" s="79"/>
      <c r="V88" s="82" t="s">
        <v>639</v>
      </c>
      <c r="W88" s="81">
        <v>43514.96346064815</v>
      </c>
      <c r="X88" s="82" t="s">
        <v>730</v>
      </c>
      <c r="Y88" s="79"/>
      <c r="Z88" s="79"/>
      <c r="AA88" s="85" t="s">
        <v>888</v>
      </c>
      <c r="AB88" s="79"/>
      <c r="AC88" s="79" t="b">
        <v>0</v>
      </c>
      <c r="AD88" s="79">
        <v>0</v>
      </c>
      <c r="AE88" s="85" t="s">
        <v>995</v>
      </c>
      <c r="AF88" s="79" t="b">
        <v>0</v>
      </c>
      <c r="AG88" s="79" t="s">
        <v>1000</v>
      </c>
      <c r="AH88" s="79"/>
      <c r="AI88" s="85" t="s">
        <v>995</v>
      </c>
      <c r="AJ88" s="79" t="b">
        <v>0</v>
      </c>
      <c r="AK88" s="79">
        <v>1</v>
      </c>
      <c r="AL88" s="85" t="s">
        <v>904</v>
      </c>
      <c r="AM88" s="79" t="s">
        <v>1011</v>
      </c>
      <c r="AN88" s="79" t="b">
        <v>0</v>
      </c>
      <c r="AO88" s="85" t="s">
        <v>904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261</v>
      </c>
      <c r="B89" s="64" t="s">
        <v>274</v>
      </c>
      <c r="C89" s="65" t="s">
        <v>2806</v>
      </c>
      <c r="D89" s="66">
        <v>3</v>
      </c>
      <c r="E89" s="67" t="s">
        <v>132</v>
      </c>
      <c r="F89" s="68">
        <v>32</v>
      </c>
      <c r="G89" s="65"/>
      <c r="H89" s="69"/>
      <c r="I89" s="70"/>
      <c r="J89" s="70"/>
      <c r="K89" s="34" t="s">
        <v>65</v>
      </c>
      <c r="L89" s="77">
        <v>89</v>
      </c>
      <c r="M89" s="77"/>
      <c r="N89" s="72"/>
      <c r="O89" s="79" t="s">
        <v>331</v>
      </c>
      <c r="P89" s="81">
        <v>43514.96346064815</v>
      </c>
      <c r="Q89" s="79" t="s">
        <v>367</v>
      </c>
      <c r="R89" s="79"/>
      <c r="S89" s="79"/>
      <c r="T89" s="79" t="s">
        <v>518</v>
      </c>
      <c r="U89" s="79"/>
      <c r="V89" s="82" t="s">
        <v>639</v>
      </c>
      <c r="W89" s="81">
        <v>43514.96346064815</v>
      </c>
      <c r="X89" s="82" t="s">
        <v>730</v>
      </c>
      <c r="Y89" s="79"/>
      <c r="Z89" s="79"/>
      <c r="AA89" s="85" t="s">
        <v>888</v>
      </c>
      <c r="AB89" s="79"/>
      <c r="AC89" s="79" t="b">
        <v>0</v>
      </c>
      <c r="AD89" s="79">
        <v>0</v>
      </c>
      <c r="AE89" s="85" t="s">
        <v>995</v>
      </c>
      <c r="AF89" s="79" t="b">
        <v>0</v>
      </c>
      <c r="AG89" s="79" t="s">
        <v>1000</v>
      </c>
      <c r="AH89" s="79"/>
      <c r="AI89" s="85" t="s">
        <v>995</v>
      </c>
      <c r="AJ89" s="79" t="b">
        <v>0</v>
      </c>
      <c r="AK89" s="79">
        <v>1</v>
      </c>
      <c r="AL89" s="85" t="s">
        <v>904</v>
      </c>
      <c r="AM89" s="79" t="s">
        <v>1011</v>
      </c>
      <c r="AN89" s="79" t="b">
        <v>0</v>
      </c>
      <c r="AO89" s="85" t="s">
        <v>904</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17</v>
      </c>
      <c r="BK89" s="49">
        <v>100</v>
      </c>
      <c r="BL89" s="48">
        <v>17</v>
      </c>
    </row>
    <row r="90" spans="1:64" ht="15">
      <c r="A90" s="64" t="s">
        <v>262</v>
      </c>
      <c r="B90" s="64" t="s">
        <v>262</v>
      </c>
      <c r="C90" s="65" t="s">
        <v>2806</v>
      </c>
      <c r="D90" s="66">
        <v>3</v>
      </c>
      <c r="E90" s="67" t="s">
        <v>132</v>
      </c>
      <c r="F90" s="68">
        <v>32</v>
      </c>
      <c r="G90" s="65"/>
      <c r="H90" s="69"/>
      <c r="I90" s="70"/>
      <c r="J90" s="70"/>
      <c r="K90" s="34" t="s">
        <v>65</v>
      </c>
      <c r="L90" s="77">
        <v>90</v>
      </c>
      <c r="M90" s="77"/>
      <c r="N90" s="72"/>
      <c r="O90" s="79" t="s">
        <v>176</v>
      </c>
      <c r="P90" s="81">
        <v>43514.47827546296</v>
      </c>
      <c r="Q90" s="79" t="s">
        <v>368</v>
      </c>
      <c r="R90" s="82" t="s">
        <v>457</v>
      </c>
      <c r="S90" s="79" t="s">
        <v>492</v>
      </c>
      <c r="T90" s="79" t="s">
        <v>519</v>
      </c>
      <c r="U90" s="79"/>
      <c r="V90" s="82" t="s">
        <v>640</v>
      </c>
      <c r="W90" s="81">
        <v>43514.47827546296</v>
      </c>
      <c r="X90" s="82" t="s">
        <v>731</v>
      </c>
      <c r="Y90" s="79"/>
      <c r="Z90" s="79"/>
      <c r="AA90" s="85" t="s">
        <v>889</v>
      </c>
      <c r="AB90" s="79"/>
      <c r="AC90" s="79" t="b">
        <v>0</v>
      </c>
      <c r="AD90" s="79">
        <v>3</v>
      </c>
      <c r="AE90" s="85" t="s">
        <v>995</v>
      </c>
      <c r="AF90" s="79" t="b">
        <v>0</v>
      </c>
      <c r="AG90" s="79" t="s">
        <v>1000</v>
      </c>
      <c r="AH90" s="79"/>
      <c r="AI90" s="85" t="s">
        <v>995</v>
      </c>
      <c r="AJ90" s="79" t="b">
        <v>0</v>
      </c>
      <c r="AK90" s="79">
        <v>3</v>
      </c>
      <c r="AL90" s="85" t="s">
        <v>995</v>
      </c>
      <c r="AM90" s="79" t="s">
        <v>1009</v>
      </c>
      <c r="AN90" s="79" t="b">
        <v>0</v>
      </c>
      <c r="AO90" s="85" t="s">
        <v>889</v>
      </c>
      <c r="AP90" s="79" t="s">
        <v>176</v>
      </c>
      <c r="AQ90" s="79">
        <v>0</v>
      </c>
      <c r="AR90" s="79">
        <v>0</v>
      </c>
      <c r="AS90" s="79"/>
      <c r="AT90" s="79"/>
      <c r="AU90" s="79"/>
      <c r="AV90" s="79"/>
      <c r="AW90" s="79"/>
      <c r="AX90" s="79"/>
      <c r="AY90" s="79"/>
      <c r="AZ90" s="79"/>
      <c r="BA90">
        <v>1</v>
      </c>
      <c r="BB90" s="78" t="str">
        <f>REPLACE(INDEX(GroupVertices[Group],MATCH(Edges[[#This Row],[Vertex 1]],GroupVertices[Vertex],0)),1,1,"")</f>
        <v>9</v>
      </c>
      <c r="BC90" s="78" t="str">
        <f>REPLACE(INDEX(GroupVertices[Group],MATCH(Edges[[#This Row],[Vertex 2]],GroupVertices[Vertex],0)),1,1,"")</f>
        <v>9</v>
      </c>
      <c r="BD90" s="48">
        <v>1</v>
      </c>
      <c r="BE90" s="49">
        <v>5</v>
      </c>
      <c r="BF90" s="48">
        <v>0</v>
      </c>
      <c r="BG90" s="49">
        <v>0</v>
      </c>
      <c r="BH90" s="48">
        <v>0</v>
      </c>
      <c r="BI90" s="49">
        <v>0</v>
      </c>
      <c r="BJ90" s="48">
        <v>19</v>
      </c>
      <c r="BK90" s="49">
        <v>95</v>
      </c>
      <c r="BL90" s="48">
        <v>20</v>
      </c>
    </row>
    <row r="91" spans="1:64" ht="15">
      <c r="A91" s="64" t="s">
        <v>263</v>
      </c>
      <c r="B91" s="64" t="s">
        <v>262</v>
      </c>
      <c r="C91" s="65" t="s">
        <v>2806</v>
      </c>
      <c r="D91" s="66">
        <v>3</v>
      </c>
      <c r="E91" s="67" t="s">
        <v>132</v>
      </c>
      <c r="F91" s="68">
        <v>32</v>
      </c>
      <c r="G91" s="65"/>
      <c r="H91" s="69"/>
      <c r="I91" s="70"/>
      <c r="J91" s="70"/>
      <c r="K91" s="34" t="s">
        <v>65</v>
      </c>
      <c r="L91" s="77">
        <v>91</v>
      </c>
      <c r="M91" s="77"/>
      <c r="N91" s="72"/>
      <c r="O91" s="79" t="s">
        <v>331</v>
      </c>
      <c r="P91" s="81">
        <v>43515.02086805556</v>
      </c>
      <c r="Q91" s="79" t="s">
        <v>361</v>
      </c>
      <c r="R91" s="79"/>
      <c r="S91" s="79"/>
      <c r="T91" s="79" t="s">
        <v>516</v>
      </c>
      <c r="U91" s="79"/>
      <c r="V91" s="82" t="s">
        <v>641</v>
      </c>
      <c r="W91" s="81">
        <v>43515.02086805556</v>
      </c>
      <c r="X91" s="82" t="s">
        <v>732</v>
      </c>
      <c r="Y91" s="79"/>
      <c r="Z91" s="79"/>
      <c r="AA91" s="85" t="s">
        <v>890</v>
      </c>
      <c r="AB91" s="79"/>
      <c r="AC91" s="79" t="b">
        <v>0</v>
      </c>
      <c r="AD91" s="79">
        <v>0</v>
      </c>
      <c r="AE91" s="85" t="s">
        <v>995</v>
      </c>
      <c r="AF91" s="79" t="b">
        <v>0</v>
      </c>
      <c r="AG91" s="79" t="s">
        <v>1000</v>
      </c>
      <c r="AH91" s="79"/>
      <c r="AI91" s="85" t="s">
        <v>995</v>
      </c>
      <c r="AJ91" s="79" t="b">
        <v>0</v>
      </c>
      <c r="AK91" s="79">
        <v>3</v>
      </c>
      <c r="AL91" s="85" t="s">
        <v>889</v>
      </c>
      <c r="AM91" s="79" t="s">
        <v>1009</v>
      </c>
      <c r="AN91" s="79" t="b">
        <v>0</v>
      </c>
      <c r="AO91" s="85" t="s">
        <v>889</v>
      </c>
      <c r="AP91" s="79" t="s">
        <v>176</v>
      </c>
      <c r="AQ91" s="79">
        <v>0</v>
      </c>
      <c r="AR91" s="79">
        <v>0</v>
      </c>
      <c r="AS91" s="79"/>
      <c r="AT91" s="79"/>
      <c r="AU91" s="79"/>
      <c r="AV91" s="79"/>
      <c r="AW91" s="79"/>
      <c r="AX91" s="79"/>
      <c r="AY91" s="79"/>
      <c r="AZ91" s="79"/>
      <c r="BA91">
        <v>1</v>
      </c>
      <c r="BB91" s="78" t="str">
        <f>REPLACE(INDEX(GroupVertices[Group],MATCH(Edges[[#This Row],[Vertex 1]],GroupVertices[Vertex],0)),1,1,"")</f>
        <v>9</v>
      </c>
      <c r="BC91" s="78" t="str">
        <f>REPLACE(INDEX(GroupVertices[Group],MATCH(Edges[[#This Row],[Vertex 2]],GroupVertices[Vertex],0)),1,1,"")</f>
        <v>9</v>
      </c>
      <c r="BD91" s="48">
        <v>1</v>
      </c>
      <c r="BE91" s="49">
        <v>4.545454545454546</v>
      </c>
      <c r="BF91" s="48">
        <v>0</v>
      </c>
      <c r="BG91" s="49">
        <v>0</v>
      </c>
      <c r="BH91" s="48">
        <v>0</v>
      </c>
      <c r="BI91" s="49">
        <v>0</v>
      </c>
      <c r="BJ91" s="48">
        <v>21</v>
      </c>
      <c r="BK91" s="49">
        <v>95.45454545454545</v>
      </c>
      <c r="BL91" s="48">
        <v>22</v>
      </c>
    </row>
    <row r="92" spans="1:64" ht="15">
      <c r="A92" s="64" t="s">
        <v>264</v>
      </c>
      <c r="B92" s="64" t="s">
        <v>298</v>
      </c>
      <c r="C92" s="65" t="s">
        <v>2806</v>
      </c>
      <c r="D92" s="66">
        <v>3</v>
      </c>
      <c r="E92" s="67" t="s">
        <v>132</v>
      </c>
      <c r="F92" s="68">
        <v>32</v>
      </c>
      <c r="G92" s="65"/>
      <c r="H92" s="69"/>
      <c r="I92" s="70"/>
      <c r="J92" s="70"/>
      <c r="K92" s="34" t="s">
        <v>65</v>
      </c>
      <c r="L92" s="77">
        <v>92</v>
      </c>
      <c r="M92" s="77"/>
      <c r="N92" s="72"/>
      <c r="O92" s="79" t="s">
        <v>331</v>
      </c>
      <c r="P92" s="81">
        <v>43515.0840625</v>
      </c>
      <c r="Q92" s="79" t="s">
        <v>354</v>
      </c>
      <c r="R92" s="79"/>
      <c r="S92" s="79"/>
      <c r="T92" s="79" t="s">
        <v>512</v>
      </c>
      <c r="U92" s="79"/>
      <c r="V92" s="82" t="s">
        <v>642</v>
      </c>
      <c r="W92" s="81">
        <v>43515.0840625</v>
      </c>
      <c r="X92" s="82" t="s">
        <v>733</v>
      </c>
      <c r="Y92" s="79"/>
      <c r="Z92" s="79"/>
      <c r="AA92" s="85" t="s">
        <v>891</v>
      </c>
      <c r="AB92" s="79"/>
      <c r="AC92" s="79" t="b">
        <v>0</v>
      </c>
      <c r="AD92" s="79">
        <v>0</v>
      </c>
      <c r="AE92" s="85" t="s">
        <v>995</v>
      </c>
      <c r="AF92" s="79" t="b">
        <v>1</v>
      </c>
      <c r="AG92" s="79" t="s">
        <v>1000</v>
      </c>
      <c r="AH92" s="79"/>
      <c r="AI92" s="85" t="s">
        <v>979</v>
      </c>
      <c r="AJ92" s="79" t="b">
        <v>0</v>
      </c>
      <c r="AK92" s="79">
        <v>2</v>
      </c>
      <c r="AL92" s="85" t="s">
        <v>985</v>
      </c>
      <c r="AM92" s="79" t="s">
        <v>1008</v>
      </c>
      <c r="AN92" s="79" t="b">
        <v>0</v>
      </c>
      <c r="AO92" s="85" t="s">
        <v>985</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264</v>
      </c>
      <c r="B93" s="64" t="s">
        <v>306</v>
      </c>
      <c r="C93" s="65" t="s">
        <v>2806</v>
      </c>
      <c r="D93" s="66">
        <v>3</v>
      </c>
      <c r="E93" s="67" t="s">
        <v>132</v>
      </c>
      <c r="F93" s="68">
        <v>32</v>
      </c>
      <c r="G93" s="65"/>
      <c r="H93" s="69"/>
      <c r="I93" s="70"/>
      <c r="J93" s="70"/>
      <c r="K93" s="34" t="s">
        <v>65</v>
      </c>
      <c r="L93" s="77">
        <v>93</v>
      </c>
      <c r="M93" s="77"/>
      <c r="N93" s="72"/>
      <c r="O93" s="79" t="s">
        <v>331</v>
      </c>
      <c r="P93" s="81">
        <v>43515.0840625</v>
      </c>
      <c r="Q93" s="79" t="s">
        <v>354</v>
      </c>
      <c r="R93" s="79"/>
      <c r="S93" s="79"/>
      <c r="T93" s="79" t="s">
        <v>512</v>
      </c>
      <c r="U93" s="79"/>
      <c r="V93" s="82" t="s">
        <v>642</v>
      </c>
      <c r="W93" s="81">
        <v>43515.0840625</v>
      </c>
      <c r="X93" s="82" t="s">
        <v>733</v>
      </c>
      <c r="Y93" s="79"/>
      <c r="Z93" s="79"/>
      <c r="AA93" s="85" t="s">
        <v>891</v>
      </c>
      <c r="AB93" s="79"/>
      <c r="AC93" s="79" t="b">
        <v>0</v>
      </c>
      <c r="AD93" s="79">
        <v>0</v>
      </c>
      <c r="AE93" s="85" t="s">
        <v>995</v>
      </c>
      <c r="AF93" s="79" t="b">
        <v>1</v>
      </c>
      <c r="AG93" s="79" t="s">
        <v>1000</v>
      </c>
      <c r="AH93" s="79"/>
      <c r="AI93" s="85" t="s">
        <v>979</v>
      </c>
      <c r="AJ93" s="79" t="b">
        <v>0</v>
      </c>
      <c r="AK93" s="79">
        <v>2</v>
      </c>
      <c r="AL93" s="85" t="s">
        <v>985</v>
      </c>
      <c r="AM93" s="79" t="s">
        <v>1008</v>
      </c>
      <c r="AN93" s="79" t="b">
        <v>0</v>
      </c>
      <c r="AO93" s="85" t="s">
        <v>985</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20</v>
      </c>
      <c r="BK93" s="49">
        <v>100</v>
      </c>
      <c r="BL93" s="48">
        <v>20</v>
      </c>
    </row>
    <row r="94" spans="1:64" ht="15">
      <c r="A94" s="64" t="s">
        <v>265</v>
      </c>
      <c r="B94" s="64" t="s">
        <v>292</v>
      </c>
      <c r="C94" s="65" t="s">
        <v>2806</v>
      </c>
      <c r="D94" s="66">
        <v>3</v>
      </c>
      <c r="E94" s="67" t="s">
        <v>132</v>
      </c>
      <c r="F94" s="68">
        <v>32</v>
      </c>
      <c r="G94" s="65"/>
      <c r="H94" s="69"/>
      <c r="I94" s="70"/>
      <c r="J94" s="70"/>
      <c r="K94" s="34" t="s">
        <v>65</v>
      </c>
      <c r="L94" s="77">
        <v>94</v>
      </c>
      <c r="M94" s="77"/>
      <c r="N94" s="72"/>
      <c r="O94" s="79" t="s">
        <v>331</v>
      </c>
      <c r="P94" s="81">
        <v>43515.135092592594</v>
      </c>
      <c r="Q94" s="79" t="s">
        <v>369</v>
      </c>
      <c r="R94" s="79"/>
      <c r="S94" s="79"/>
      <c r="T94" s="79" t="s">
        <v>517</v>
      </c>
      <c r="U94" s="79"/>
      <c r="V94" s="82" t="s">
        <v>643</v>
      </c>
      <c r="W94" s="81">
        <v>43515.135092592594</v>
      </c>
      <c r="X94" s="82" t="s">
        <v>734</v>
      </c>
      <c r="Y94" s="79"/>
      <c r="Z94" s="79"/>
      <c r="AA94" s="85" t="s">
        <v>892</v>
      </c>
      <c r="AB94" s="79"/>
      <c r="AC94" s="79" t="b">
        <v>0</v>
      </c>
      <c r="AD94" s="79">
        <v>0</v>
      </c>
      <c r="AE94" s="85" t="s">
        <v>995</v>
      </c>
      <c r="AF94" s="79" t="b">
        <v>0</v>
      </c>
      <c r="AG94" s="79" t="s">
        <v>1000</v>
      </c>
      <c r="AH94" s="79"/>
      <c r="AI94" s="85" t="s">
        <v>995</v>
      </c>
      <c r="AJ94" s="79" t="b">
        <v>0</v>
      </c>
      <c r="AK94" s="79">
        <v>3</v>
      </c>
      <c r="AL94" s="85" t="s">
        <v>968</v>
      </c>
      <c r="AM94" s="79" t="s">
        <v>1008</v>
      </c>
      <c r="AN94" s="79" t="b">
        <v>0</v>
      </c>
      <c r="AO94" s="85" t="s">
        <v>968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4.761904761904762</v>
      </c>
      <c r="BF94" s="48">
        <v>0</v>
      </c>
      <c r="BG94" s="49">
        <v>0</v>
      </c>
      <c r="BH94" s="48">
        <v>0</v>
      </c>
      <c r="BI94" s="49">
        <v>0</v>
      </c>
      <c r="BJ94" s="48">
        <v>20</v>
      </c>
      <c r="BK94" s="49">
        <v>95.23809523809524</v>
      </c>
      <c r="BL94" s="48">
        <v>21</v>
      </c>
    </row>
    <row r="95" spans="1:64" ht="15">
      <c r="A95" s="64" t="s">
        <v>266</v>
      </c>
      <c r="B95" s="64" t="s">
        <v>266</v>
      </c>
      <c r="C95" s="65" t="s">
        <v>2809</v>
      </c>
      <c r="D95" s="66">
        <v>7.666666666666667</v>
      </c>
      <c r="E95" s="67" t="s">
        <v>136</v>
      </c>
      <c r="F95" s="68">
        <v>27.272727272727273</v>
      </c>
      <c r="G95" s="65"/>
      <c r="H95" s="69"/>
      <c r="I95" s="70"/>
      <c r="J95" s="70"/>
      <c r="K95" s="34" t="s">
        <v>65</v>
      </c>
      <c r="L95" s="77">
        <v>95</v>
      </c>
      <c r="M95" s="77"/>
      <c r="N95" s="72"/>
      <c r="O95" s="79" t="s">
        <v>176</v>
      </c>
      <c r="P95" s="81">
        <v>43508.40042824074</v>
      </c>
      <c r="Q95" s="79" t="s">
        <v>370</v>
      </c>
      <c r="R95" s="82" t="s">
        <v>458</v>
      </c>
      <c r="S95" s="79" t="s">
        <v>493</v>
      </c>
      <c r="T95" s="79" t="s">
        <v>508</v>
      </c>
      <c r="U95" s="79"/>
      <c r="V95" s="82" t="s">
        <v>644</v>
      </c>
      <c r="W95" s="81">
        <v>43508.40042824074</v>
      </c>
      <c r="X95" s="82" t="s">
        <v>735</v>
      </c>
      <c r="Y95" s="79"/>
      <c r="Z95" s="79"/>
      <c r="AA95" s="85" t="s">
        <v>893</v>
      </c>
      <c r="AB95" s="79"/>
      <c r="AC95" s="79" t="b">
        <v>0</v>
      </c>
      <c r="AD95" s="79">
        <v>5</v>
      </c>
      <c r="AE95" s="85" t="s">
        <v>995</v>
      </c>
      <c r="AF95" s="79" t="b">
        <v>0</v>
      </c>
      <c r="AG95" s="79" t="s">
        <v>1000</v>
      </c>
      <c r="AH95" s="79"/>
      <c r="AI95" s="85" t="s">
        <v>995</v>
      </c>
      <c r="AJ95" s="79" t="b">
        <v>0</v>
      </c>
      <c r="AK95" s="79">
        <v>1</v>
      </c>
      <c r="AL95" s="85" t="s">
        <v>995</v>
      </c>
      <c r="AM95" s="79" t="s">
        <v>1009</v>
      </c>
      <c r="AN95" s="79" t="b">
        <v>0</v>
      </c>
      <c r="AO95" s="85" t="s">
        <v>893</v>
      </c>
      <c r="AP95" s="79" t="s">
        <v>176</v>
      </c>
      <c r="AQ95" s="79">
        <v>0</v>
      </c>
      <c r="AR95" s="79">
        <v>0</v>
      </c>
      <c r="AS95" s="79"/>
      <c r="AT95" s="79"/>
      <c r="AU95" s="79"/>
      <c r="AV95" s="79"/>
      <c r="AW95" s="79"/>
      <c r="AX95" s="79"/>
      <c r="AY95" s="79"/>
      <c r="AZ95" s="79"/>
      <c r="BA95">
        <v>3</v>
      </c>
      <c r="BB95" s="78" t="str">
        <f>REPLACE(INDEX(GroupVertices[Group],MATCH(Edges[[#This Row],[Vertex 1]],GroupVertices[Vertex],0)),1,1,"")</f>
        <v>15</v>
      </c>
      <c r="BC95" s="78" t="str">
        <f>REPLACE(INDEX(GroupVertices[Group],MATCH(Edges[[#This Row],[Vertex 2]],GroupVertices[Vertex],0)),1,1,"")</f>
        <v>15</v>
      </c>
      <c r="BD95" s="48">
        <v>0</v>
      </c>
      <c r="BE95" s="49">
        <v>0</v>
      </c>
      <c r="BF95" s="48">
        <v>0</v>
      </c>
      <c r="BG95" s="49">
        <v>0</v>
      </c>
      <c r="BH95" s="48">
        <v>0</v>
      </c>
      <c r="BI95" s="49">
        <v>0</v>
      </c>
      <c r="BJ95" s="48">
        <v>34</v>
      </c>
      <c r="BK95" s="49">
        <v>100</v>
      </c>
      <c r="BL95" s="48">
        <v>34</v>
      </c>
    </row>
    <row r="96" spans="1:64" ht="15">
      <c r="A96" s="64" t="s">
        <v>266</v>
      </c>
      <c r="B96" s="64" t="s">
        <v>266</v>
      </c>
      <c r="C96" s="65" t="s">
        <v>2809</v>
      </c>
      <c r="D96" s="66">
        <v>7.666666666666667</v>
      </c>
      <c r="E96" s="67" t="s">
        <v>136</v>
      </c>
      <c r="F96" s="68">
        <v>27.272727272727273</v>
      </c>
      <c r="G96" s="65"/>
      <c r="H96" s="69"/>
      <c r="I96" s="70"/>
      <c r="J96" s="70"/>
      <c r="K96" s="34" t="s">
        <v>65</v>
      </c>
      <c r="L96" s="77">
        <v>96</v>
      </c>
      <c r="M96" s="77"/>
      <c r="N96" s="72"/>
      <c r="O96" s="79" t="s">
        <v>176</v>
      </c>
      <c r="P96" s="81">
        <v>43514.31796296296</v>
      </c>
      <c r="Q96" s="79" t="s">
        <v>371</v>
      </c>
      <c r="R96" s="82" t="s">
        <v>459</v>
      </c>
      <c r="S96" s="79" t="s">
        <v>491</v>
      </c>
      <c r="T96" s="79" t="s">
        <v>520</v>
      </c>
      <c r="U96" s="79"/>
      <c r="V96" s="82" t="s">
        <v>644</v>
      </c>
      <c r="W96" s="81">
        <v>43514.31796296296</v>
      </c>
      <c r="X96" s="82" t="s">
        <v>736</v>
      </c>
      <c r="Y96" s="79"/>
      <c r="Z96" s="79"/>
      <c r="AA96" s="85" t="s">
        <v>894</v>
      </c>
      <c r="AB96" s="79"/>
      <c r="AC96" s="79" t="b">
        <v>0</v>
      </c>
      <c r="AD96" s="79">
        <v>3</v>
      </c>
      <c r="AE96" s="85" t="s">
        <v>995</v>
      </c>
      <c r="AF96" s="79" t="b">
        <v>1</v>
      </c>
      <c r="AG96" s="79" t="s">
        <v>1000</v>
      </c>
      <c r="AH96" s="79"/>
      <c r="AI96" s="85" t="s">
        <v>966</v>
      </c>
      <c r="AJ96" s="79" t="b">
        <v>0</v>
      </c>
      <c r="AK96" s="79">
        <v>0</v>
      </c>
      <c r="AL96" s="85" t="s">
        <v>995</v>
      </c>
      <c r="AM96" s="79" t="s">
        <v>1009</v>
      </c>
      <c r="AN96" s="79" t="b">
        <v>0</v>
      </c>
      <c r="AO96" s="85" t="s">
        <v>894</v>
      </c>
      <c r="AP96" s="79" t="s">
        <v>176</v>
      </c>
      <c r="AQ96" s="79">
        <v>0</v>
      </c>
      <c r="AR96" s="79">
        <v>0</v>
      </c>
      <c r="AS96" s="79"/>
      <c r="AT96" s="79"/>
      <c r="AU96" s="79"/>
      <c r="AV96" s="79"/>
      <c r="AW96" s="79"/>
      <c r="AX96" s="79"/>
      <c r="AY96" s="79"/>
      <c r="AZ96" s="79"/>
      <c r="BA96">
        <v>3</v>
      </c>
      <c r="BB96" s="78" t="str">
        <f>REPLACE(INDEX(GroupVertices[Group],MATCH(Edges[[#This Row],[Vertex 1]],GroupVertices[Vertex],0)),1,1,"")</f>
        <v>15</v>
      </c>
      <c r="BC96" s="78" t="str">
        <f>REPLACE(INDEX(GroupVertices[Group],MATCH(Edges[[#This Row],[Vertex 2]],GroupVertices[Vertex],0)),1,1,"")</f>
        <v>15</v>
      </c>
      <c r="BD96" s="48">
        <v>1</v>
      </c>
      <c r="BE96" s="49">
        <v>5.2631578947368425</v>
      </c>
      <c r="BF96" s="48">
        <v>0</v>
      </c>
      <c r="BG96" s="49">
        <v>0</v>
      </c>
      <c r="BH96" s="48">
        <v>0</v>
      </c>
      <c r="BI96" s="49">
        <v>0</v>
      </c>
      <c r="BJ96" s="48">
        <v>18</v>
      </c>
      <c r="BK96" s="49">
        <v>94.73684210526316</v>
      </c>
      <c r="BL96" s="48">
        <v>19</v>
      </c>
    </row>
    <row r="97" spans="1:64" ht="15">
      <c r="A97" s="64" t="s">
        <v>266</v>
      </c>
      <c r="B97" s="64" t="s">
        <v>266</v>
      </c>
      <c r="C97" s="65" t="s">
        <v>2809</v>
      </c>
      <c r="D97" s="66">
        <v>7.666666666666667</v>
      </c>
      <c r="E97" s="67" t="s">
        <v>136</v>
      </c>
      <c r="F97" s="68">
        <v>27.272727272727273</v>
      </c>
      <c r="G97" s="65"/>
      <c r="H97" s="69"/>
      <c r="I97" s="70"/>
      <c r="J97" s="70"/>
      <c r="K97" s="34" t="s">
        <v>65</v>
      </c>
      <c r="L97" s="77">
        <v>97</v>
      </c>
      <c r="M97" s="77"/>
      <c r="N97" s="72"/>
      <c r="O97" s="79" t="s">
        <v>176</v>
      </c>
      <c r="P97" s="81">
        <v>43515.285219907404</v>
      </c>
      <c r="Q97" s="79" t="s">
        <v>372</v>
      </c>
      <c r="R97" s="82" t="s">
        <v>460</v>
      </c>
      <c r="S97" s="79" t="s">
        <v>491</v>
      </c>
      <c r="T97" s="79" t="s">
        <v>521</v>
      </c>
      <c r="U97" s="79"/>
      <c r="V97" s="82" t="s">
        <v>644</v>
      </c>
      <c r="W97" s="81">
        <v>43515.285219907404</v>
      </c>
      <c r="X97" s="82" t="s">
        <v>737</v>
      </c>
      <c r="Y97" s="79"/>
      <c r="Z97" s="79"/>
      <c r="AA97" s="85" t="s">
        <v>895</v>
      </c>
      <c r="AB97" s="79"/>
      <c r="AC97" s="79" t="b">
        <v>0</v>
      </c>
      <c r="AD97" s="79">
        <v>1</v>
      </c>
      <c r="AE97" s="85" t="s">
        <v>995</v>
      </c>
      <c r="AF97" s="79" t="b">
        <v>1</v>
      </c>
      <c r="AG97" s="79" t="s">
        <v>1000</v>
      </c>
      <c r="AH97" s="79"/>
      <c r="AI97" s="85" t="s">
        <v>967</v>
      </c>
      <c r="AJ97" s="79" t="b">
        <v>0</v>
      </c>
      <c r="AK97" s="79">
        <v>0</v>
      </c>
      <c r="AL97" s="85" t="s">
        <v>995</v>
      </c>
      <c r="AM97" s="79" t="s">
        <v>1009</v>
      </c>
      <c r="AN97" s="79" t="b">
        <v>0</v>
      </c>
      <c r="AO97" s="85" t="s">
        <v>895</v>
      </c>
      <c r="AP97" s="79" t="s">
        <v>176</v>
      </c>
      <c r="AQ97" s="79">
        <v>0</v>
      </c>
      <c r="AR97" s="79">
        <v>0</v>
      </c>
      <c r="AS97" s="79"/>
      <c r="AT97" s="79"/>
      <c r="AU97" s="79"/>
      <c r="AV97" s="79"/>
      <c r="AW97" s="79"/>
      <c r="AX97" s="79"/>
      <c r="AY97" s="79"/>
      <c r="AZ97" s="79"/>
      <c r="BA97">
        <v>3</v>
      </c>
      <c r="BB97" s="78" t="str">
        <f>REPLACE(INDEX(GroupVertices[Group],MATCH(Edges[[#This Row],[Vertex 1]],GroupVertices[Vertex],0)),1,1,"")</f>
        <v>15</v>
      </c>
      <c r="BC97" s="78" t="str">
        <f>REPLACE(INDEX(GroupVertices[Group],MATCH(Edges[[#This Row],[Vertex 2]],GroupVertices[Vertex],0)),1,1,"")</f>
        <v>15</v>
      </c>
      <c r="BD97" s="48">
        <v>1</v>
      </c>
      <c r="BE97" s="49">
        <v>7.6923076923076925</v>
      </c>
      <c r="BF97" s="48">
        <v>0</v>
      </c>
      <c r="BG97" s="49">
        <v>0</v>
      </c>
      <c r="BH97" s="48">
        <v>0</v>
      </c>
      <c r="BI97" s="49">
        <v>0</v>
      </c>
      <c r="BJ97" s="48">
        <v>12</v>
      </c>
      <c r="BK97" s="49">
        <v>92.3076923076923</v>
      </c>
      <c r="BL97" s="48">
        <v>13</v>
      </c>
    </row>
    <row r="98" spans="1:64" ht="15">
      <c r="A98" s="64" t="s">
        <v>267</v>
      </c>
      <c r="B98" s="64" t="s">
        <v>267</v>
      </c>
      <c r="C98" s="65" t="s">
        <v>2806</v>
      </c>
      <c r="D98" s="66">
        <v>3</v>
      </c>
      <c r="E98" s="67" t="s">
        <v>132</v>
      </c>
      <c r="F98" s="68">
        <v>32</v>
      </c>
      <c r="G98" s="65"/>
      <c r="H98" s="69"/>
      <c r="I98" s="70"/>
      <c r="J98" s="70"/>
      <c r="K98" s="34" t="s">
        <v>65</v>
      </c>
      <c r="L98" s="77">
        <v>98</v>
      </c>
      <c r="M98" s="77"/>
      <c r="N98" s="72"/>
      <c r="O98" s="79" t="s">
        <v>176</v>
      </c>
      <c r="P98" s="81">
        <v>43514.47576388889</v>
      </c>
      <c r="Q98" s="79" t="s">
        <v>373</v>
      </c>
      <c r="R98" s="82" t="s">
        <v>461</v>
      </c>
      <c r="S98" s="79" t="s">
        <v>494</v>
      </c>
      <c r="T98" s="79" t="s">
        <v>508</v>
      </c>
      <c r="U98" s="82" t="s">
        <v>561</v>
      </c>
      <c r="V98" s="82" t="s">
        <v>561</v>
      </c>
      <c r="W98" s="81">
        <v>43514.47576388889</v>
      </c>
      <c r="X98" s="82" t="s">
        <v>738</v>
      </c>
      <c r="Y98" s="79"/>
      <c r="Z98" s="79"/>
      <c r="AA98" s="85" t="s">
        <v>896</v>
      </c>
      <c r="AB98" s="79"/>
      <c r="AC98" s="79" t="b">
        <v>0</v>
      </c>
      <c r="AD98" s="79">
        <v>2</v>
      </c>
      <c r="AE98" s="85" t="s">
        <v>995</v>
      </c>
      <c r="AF98" s="79" t="b">
        <v>0</v>
      </c>
      <c r="AG98" s="79" t="s">
        <v>1000</v>
      </c>
      <c r="AH98" s="79"/>
      <c r="AI98" s="85" t="s">
        <v>995</v>
      </c>
      <c r="AJ98" s="79" t="b">
        <v>0</v>
      </c>
      <c r="AK98" s="79">
        <v>1</v>
      </c>
      <c r="AL98" s="85" t="s">
        <v>995</v>
      </c>
      <c r="AM98" s="79" t="s">
        <v>1010</v>
      </c>
      <c r="AN98" s="79" t="b">
        <v>0</v>
      </c>
      <c r="AO98" s="85" t="s">
        <v>896</v>
      </c>
      <c r="AP98" s="79" t="s">
        <v>176</v>
      </c>
      <c r="AQ98" s="79">
        <v>0</v>
      </c>
      <c r="AR98" s="79">
        <v>0</v>
      </c>
      <c r="AS98" s="79"/>
      <c r="AT98" s="79"/>
      <c r="AU98" s="79"/>
      <c r="AV98" s="79"/>
      <c r="AW98" s="79"/>
      <c r="AX98" s="79"/>
      <c r="AY98" s="79"/>
      <c r="AZ98" s="79"/>
      <c r="BA98">
        <v>1</v>
      </c>
      <c r="BB98" s="78" t="str">
        <f>REPLACE(INDEX(GroupVertices[Group],MATCH(Edges[[#This Row],[Vertex 1]],GroupVertices[Vertex],0)),1,1,"")</f>
        <v>13</v>
      </c>
      <c r="BC98" s="78" t="str">
        <f>REPLACE(INDEX(GroupVertices[Group],MATCH(Edges[[#This Row],[Vertex 2]],GroupVertices[Vertex],0)),1,1,"")</f>
        <v>13</v>
      </c>
      <c r="BD98" s="48">
        <v>1</v>
      </c>
      <c r="BE98" s="49">
        <v>7.6923076923076925</v>
      </c>
      <c r="BF98" s="48">
        <v>0</v>
      </c>
      <c r="BG98" s="49">
        <v>0</v>
      </c>
      <c r="BH98" s="48">
        <v>0</v>
      </c>
      <c r="BI98" s="49">
        <v>0</v>
      </c>
      <c r="BJ98" s="48">
        <v>12</v>
      </c>
      <c r="BK98" s="49">
        <v>92.3076923076923</v>
      </c>
      <c r="BL98" s="48">
        <v>13</v>
      </c>
    </row>
    <row r="99" spans="1:64" ht="15">
      <c r="A99" s="64" t="s">
        <v>268</v>
      </c>
      <c r="B99" s="64" t="s">
        <v>267</v>
      </c>
      <c r="C99" s="65" t="s">
        <v>2806</v>
      </c>
      <c r="D99" s="66">
        <v>3</v>
      </c>
      <c r="E99" s="67" t="s">
        <v>132</v>
      </c>
      <c r="F99" s="68">
        <v>32</v>
      </c>
      <c r="G99" s="65"/>
      <c r="H99" s="69"/>
      <c r="I99" s="70"/>
      <c r="J99" s="70"/>
      <c r="K99" s="34" t="s">
        <v>65</v>
      </c>
      <c r="L99" s="77">
        <v>99</v>
      </c>
      <c r="M99" s="77"/>
      <c r="N99" s="72"/>
      <c r="O99" s="79" t="s">
        <v>331</v>
      </c>
      <c r="P99" s="81">
        <v>43515.30489583333</v>
      </c>
      <c r="Q99" s="79" t="s">
        <v>374</v>
      </c>
      <c r="R99" s="79"/>
      <c r="S99" s="79"/>
      <c r="T99" s="79" t="s">
        <v>508</v>
      </c>
      <c r="U99" s="79"/>
      <c r="V99" s="82" t="s">
        <v>600</v>
      </c>
      <c r="W99" s="81">
        <v>43515.30489583333</v>
      </c>
      <c r="X99" s="82" t="s">
        <v>739</v>
      </c>
      <c r="Y99" s="79"/>
      <c r="Z99" s="79"/>
      <c r="AA99" s="85" t="s">
        <v>897</v>
      </c>
      <c r="AB99" s="79"/>
      <c r="AC99" s="79" t="b">
        <v>0</v>
      </c>
      <c r="AD99" s="79">
        <v>0</v>
      </c>
      <c r="AE99" s="85" t="s">
        <v>995</v>
      </c>
      <c r="AF99" s="79" t="b">
        <v>0</v>
      </c>
      <c r="AG99" s="79" t="s">
        <v>1000</v>
      </c>
      <c r="AH99" s="79"/>
      <c r="AI99" s="85" t="s">
        <v>995</v>
      </c>
      <c r="AJ99" s="79" t="b">
        <v>0</v>
      </c>
      <c r="AK99" s="79">
        <v>1</v>
      </c>
      <c r="AL99" s="85" t="s">
        <v>896</v>
      </c>
      <c r="AM99" s="79" t="s">
        <v>1008</v>
      </c>
      <c r="AN99" s="79" t="b">
        <v>0</v>
      </c>
      <c r="AO99" s="85" t="s">
        <v>896</v>
      </c>
      <c r="AP99" s="79" t="s">
        <v>176</v>
      </c>
      <c r="AQ99" s="79">
        <v>0</v>
      </c>
      <c r="AR99" s="79">
        <v>0</v>
      </c>
      <c r="AS99" s="79"/>
      <c r="AT99" s="79"/>
      <c r="AU99" s="79"/>
      <c r="AV99" s="79"/>
      <c r="AW99" s="79"/>
      <c r="AX99" s="79"/>
      <c r="AY99" s="79"/>
      <c r="AZ99" s="79"/>
      <c r="BA99">
        <v>1</v>
      </c>
      <c r="BB99" s="78" t="str">
        <f>REPLACE(INDEX(GroupVertices[Group],MATCH(Edges[[#This Row],[Vertex 1]],GroupVertices[Vertex],0)),1,1,"")</f>
        <v>13</v>
      </c>
      <c r="BC99" s="78" t="str">
        <f>REPLACE(INDEX(GroupVertices[Group],MATCH(Edges[[#This Row],[Vertex 2]],GroupVertices[Vertex],0)),1,1,"")</f>
        <v>13</v>
      </c>
      <c r="BD99" s="48">
        <v>1</v>
      </c>
      <c r="BE99" s="49">
        <v>6.666666666666667</v>
      </c>
      <c r="BF99" s="48">
        <v>0</v>
      </c>
      <c r="BG99" s="49">
        <v>0</v>
      </c>
      <c r="BH99" s="48">
        <v>0</v>
      </c>
      <c r="BI99" s="49">
        <v>0</v>
      </c>
      <c r="BJ99" s="48">
        <v>14</v>
      </c>
      <c r="BK99" s="49">
        <v>93.33333333333333</v>
      </c>
      <c r="BL99" s="48">
        <v>15</v>
      </c>
    </row>
    <row r="100" spans="1:64" ht="15">
      <c r="A100" s="64" t="s">
        <v>269</v>
      </c>
      <c r="B100" s="64" t="s">
        <v>269</v>
      </c>
      <c r="C100" s="65" t="s">
        <v>2806</v>
      </c>
      <c r="D100" s="66">
        <v>3</v>
      </c>
      <c r="E100" s="67" t="s">
        <v>132</v>
      </c>
      <c r="F100" s="68">
        <v>32</v>
      </c>
      <c r="G100" s="65"/>
      <c r="H100" s="69"/>
      <c r="I100" s="70"/>
      <c r="J100" s="70"/>
      <c r="K100" s="34" t="s">
        <v>65</v>
      </c>
      <c r="L100" s="77">
        <v>100</v>
      </c>
      <c r="M100" s="77"/>
      <c r="N100" s="72"/>
      <c r="O100" s="79" t="s">
        <v>176</v>
      </c>
      <c r="P100" s="81">
        <v>43515.32780092592</v>
      </c>
      <c r="Q100" s="79" t="s">
        <v>375</v>
      </c>
      <c r="R100" s="79"/>
      <c r="S100" s="79"/>
      <c r="T100" s="79" t="s">
        <v>522</v>
      </c>
      <c r="U100" s="82" t="s">
        <v>562</v>
      </c>
      <c r="V100" s="82" t="s">
        <v>562</v>
      </c>
      <c r="W100" s="81">
        <v>43515.32780092592</v>
      </c>
      <c r="X100" s="82" t="s">
        <v>740</v>
      </c>
      <c r="Y100" s="79"/>
      <c r="Z100" s="79"/>
      <c r="AA100" s="85" t="s">
        <v>898</v>
      </c>
      <c r="AB100" s="79"/>
      <c r="AC100" s="79" t="b">
        <v>0</v>
      </c>
      <c r="AD100" s="79">
        <v>4</v>
      </c>
      <c r="AE100" s="85" t="s">
        <v>995</v>
      </c>
      <c r="AF100" s="79" t="b">
        <v>0</v>
      </c>
      <c r="AG100" s="79" t="s">
        <v>1000</v>
      </c>
      <c r="AH100" s="79"/>
      <c r="AI100" s="85" t="s">
        <v>995</v>
      </c>
      <c r="AJ100" s="79" t="b">
        <v>0</v>
      </c>
      <c r="AK100" s="79">
        <v>1</v>
      </c>
      <c r="AL100" s="85" t="s">
        <v>995</v>
      </c>
      <c r="AM100" s="79" t="s">
        <v>1009</v>
      </c>
      <c r="AN100" s="79" t="b">
        <v>0</v>
      </c>
      <c r="AO100" s="85" t="s">
        <v>898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v>0</v>
      </c>
      <c r="BE100" s="49">
        <v>0</v>
      </c>
      <c r="BF100" s="48">
        <v>0</v>
      </c>
      <c r="BG100" s="49">
        <v>0</v>
      </c>
      <c r="BH100" s="48">
        <v>0</v>
      </c>
      <c r="BI100" s="49">
        <v>0</v>
      </c>
      <c r="BJ100" s="48">
        <v>42</v>
      </c>
      <c r="BK100" s="49">
        <v>100</v>
      </c>
      <c r="BL100" s="48">
        <v>42</v>
      </c>
    </row>
    <row r="101" spans="1:64" ht="15">
      <c r="A101" s="64" t="s">
        <v>270</v>
      </c>
      <c r="B101" s="64" t="s">
        <v>269</v>
      </c>
      <c r="C101" s="65" t="s">
        <v>2806</v>
      </c>
      <c r="D101" s="66">
        <v>3</v>
      </c>
      <c r="E101" s="67" t="s">
        <v>132</v>
      </c>
      <c r="F101" s="68">
        <v>32</v>
      </c>
      <c r="G101" s="65"/>
      <c r="H101" s="69"/>
      <c r="I101" s="70"/>
      <c r="J101" s="70"/>
      <c r="K101" s="34" t="s">
        <v>65</v>
      </c>
      <c r="L101" s="77">
        <v>101</v>
      </c>
      <c r="M101" s="77"/>
      <c r="N101" s="72"/>
      <c r="O101" s="79" t="s">
        <v>331</v>
      </c>
      <c r="P101" s="81">
        <v>43515.33325231481</v>
      </c>
      <c r="Q101" s="79" t="s">
        <v>376</v>
      </c>
      <c r="R101" s="79"/>
      <c r="S101" s="79"/>
      <c r="T101" s="79" t="s">
        <v>523</v>
      </c>
      <c r="U101" s="79"/>
      <c r="V101" s="82" t="s">
        <v>645</v>
      </c>
      <c r="W101" s="81">
        <v>43515.33325231481</v>
      </c>
      <c r="X101" s="82" t="s">
        <v>741</v>
      </c>
      <c r="Y101" s="79"/>
      <c r="Z101" s="79"/>
      <c r="AA101" s="85" t="s">
        <v>899</v>
      </c>
      <c r="AB101" s="79"/>
      <c r="AC101" s="79" t="b">
        <v>0</v>
      </c>
      <c r="AD101" s="79">
        <v>0</v>
      </c>
      <c r="AE101" s="85" t="s">
        <v>995</v>
      </c>
      <c r="AF101" s="79" t="b">
        <v>0</v>
      </c>
      <c r="AG101" s="79" t="s">
        <v>1000</v>
      </c>
      <c r="AH101" s="79"/>
      <c r="AI101" s="85" t="s">
        <v>995</v>
      </c>
      <c r="AJ101" s="79" t="b">
        <v>0</v>
      </c>
      <c r="AK101" s="79">
        <v>1</v>
      </c>
      <c r="AL101" s="85" t="s">
        <v>898</v>
      </c>
      <c r="AM101" s="79" t="s">
        <v>1008</v>
      </c>
      <c r="AN101" s="79" t="b">
        <v>0</v>
      </c>
      <c r="AO101" s="85" t="s">
        <v>898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v>0</v>
      </c>
      <c r="BE101" s="49">
        <v>0</v>
      </c>
      <c r="BF101" s="48">
        <v>0</v>
      </c>
      <c r="BG101" s="49">
        <v>0</v>
      </c>
      <c r="BH101" s="48">
        <v>0</v>
      </c>
      <c r="BI101" s="49">
        <v>0</v>
      </c>
      <c r="BJ101" s="48">
        <v>21</v>
      </c>
      <c r="BK101" s="49">
        <v>100</v>
      </c>
      <c r="BL101" s="48">
        <v>21</v>
      </c>
    </row>
    <row r="102" spans="1:64" ht="15">
      <c r="A102" s="64" t="s">
        <v>271</v>
      </c>
      <c r="B102" s="64" t="s">
        <v>292</v>
      </c>
      <c r="C102" s="65" t="s">
        <v>2806</v>
      </c>
      <c r="D102" s="66">
        <v>3</v>
      </c>
      <c r="E102" s="67" t="s">
        <v>132</v>
      </c>
      <c r="F102" s="68">
        <v>32</v>
      </c>
      <c r="G102" s="65"/>
      <c r="H102" s="69"/>
      <c r="I102" s="70"/>
      <c r="J102" s="70"/>
      <c r="K102" s="34" t="s">
        <v>65</v>
      </c>
      <c r="L102" s="77">
        <v>102</v>
      </c>
      <c r="M102" s="77"/>
      <c r="N102" s="72"/>
      <c r="O102" s="79" t="s">
        <v>331</v>
      </c>
      <c r="P102" s="81">
        <v>43512.102106481485</v>
      </c>
      <c r="Q102" s="79" t="s">
        <v>377</v>
      </c>
      <c r="R102" s="82" t="s">
        <v>454</v>
      </c>
      <c r="S102" s="79" t="s">
        <v>489</v>
      </c>
      <c r="T102" s="79" t="s">
        <v>508</v>
      </c>
      <c r="U102" s="79"/>
      <c r="V102" s="82" t="s">
        <v>646</v>
      </c>
      <c r="W102" s="81">
        <v>43512.102106481485</v>
      </c>
      <c r="X102" s="82" t="s">
        <v>742</v>
      </c>
      <c r="Y102" s="79"/>
      <c r="Z102" s="79"/>
      <c r="AA102" s="85" t="s">
        <v>900</v>
      </c>
      <c r="AB102" s="79"/>
      <c r="AC102" s="79" t="b">
        <v>0</v>
      </c>
      <c r="AD102" s="79">
        <v>9</v>
      </c>
      <c r="AE102" s="85" t="s">
        <v>995</v>
      </c>
      <c r="AF102" s="79" t="b">
        <v>0</v>
      </c>
      <c r="AG102" s="79" t="s">
        <v>1000</v>
      </c>
      <c r="AH102" s="79"/>
      <c r="AI102" s="85" t="s">
        <v>995</v>
      </c>
      <c r="AJ102" s="79" t="b">
        <v>0</v>
      </c>
      <c r="AK102" s="79">
        <v>1</v>
      </c>
      <c r="AL102" s="85" t="s">
        <v>995</v>
      </c>
      <c r="AM102" s="79" t="s">
        <v>1010</v>
      </c>
      <c r="AN102" s="79" t="b">
        <v>0</v>
      </c>
      <c r="AO102" s="85" t="s">
        <v>900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1</v>
      </c>
      <c r="BD102" s="48">
        <v>0</v>
      </c>
      <c r="BE102" s="49">
        <v>0</v>
      </c>
      <c r="BF102" s="48">
        <v>0</v>
      </c>
      <c r="BG102" s="49">
        <v>0</v>
      </c>
      <c r="BH102" s="48">
        <v>0</v>
      </c>
      <c r="BI102" s="49">
        <v>0</v>
      </c>
      <c r="BJ102" s="48">
        <v>46</v>
      </c>
      <c r="BK102" s="49">
        <v>100</v>
      </c>
      <c r="BL102" s="48">
        <v>46</v>
      </c>
    </row>
    <row r="103" spans="1:64" ht="15">
      <c r="A103" s="64" t="s">
        <v>270</v>
      </c>
      <c r="B103" s="64" t="s">
        <v>271</v>
      </c>
      <c r="C103" s="65" t="s">
        <v>2806</v>
      </c>
      <c r="D103" s="66">
        <v>3</v>
      </c>
      <c r="E103" s="67" t="s">
        <v>132</v>
      </c>
      <c r="F103" s="68">
        <v>32</v>
      </c>
      <c r="G103" s="65"/>
      <c r="H103" s="69"/>
      <c r="I103" s="70"/>
      <c r="J103" s="70"/>
      <c r="K103" s="34" t="s">
        <v>65</v>
      </c>
      <c r="L103" s="77">
        <v>103</v>
      </c>
      <c r="M103" s="77"/>
      <c r="N103" s="72"/>
      <c r="O103" s="79" t="s">
        <v>331</v>
      </c>
      <c r="P103" s="81">
        <v>43515.334375</v>
      </c>
      <c r="Q103" s="79" t="s">
        <v>378</v>
      </c>
      <c r="R103" s="79"/>
      <c r="S103" s="79"/>
      <c r="T103" s="79"/>
      <c r="U103" s="79"/>
      <c r="V103" s="82" t="s">
        <v>645</v>
      </c>
      <c r="W103" s="81">
        <v>43515.334375</v>
      </c>
      <c r="X103" s="82" t="s">
        <v>743</v>
      </c>
      <c r="Y103" s="79"/>
      <c r="Z103" s="79"/>
      <c r="AA103" s="85" t="s">
        <v>901</v>
      </c>
      <c r="AB103" s="79"/>
      <c r="AC103" s="79" t="b">
        <v>0</v>
      </c>
      <c r="AD103" s="79">
        <v>0</v>
      </c>
      <c r="AE103" s="85" t="s">
        <v>995</v>
      </c>
      <c r="AF103" s="79" t="b">
        <v>0</v>
      </c>
      <c r="AG103" s="79" t="s">
        <v>1000</v>
      </c>
      <c r="AH103" s="79"/>
      <c r="AI103" s="85" t="s">
        <v>995</v>
      </c>
      <c r="AJ103" s="79" t="b">
        <v>0</v>
      </c>
      <c r="AK103" s="79">
        <v>1</v>
      </c>
      <c r="AL103" s="85" t="s">
        <v>900</v>
      </c>
      <c r="AM103" s="79" t="s">
        <v>1008</v>
      </c>
      <c r="AN103" s="79" t="b">
        <v>0</v>
      </c>
      <c r="AO103" s="85" t="s">
        <v>900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v>0</v>
      </c>
      <c r="BE103" s="49">
        <v>0</v>
      </c>
      <c r="BF103" s="48">
        <v>0</v>
      </c>
      <c r="BG103" s="49">
        <v>0</v>
      </c>
      <c r="BH103" s="48">
        <v>0</v>
      </c>
      <c r="BI103" s="49">
        <v>0</v>
      </c>
      <c r="BJ103" s="48">
        <v>24</v>
      </c>
      <c r="BK103" s="49">
        <v>100</v>
      </c>
      <c r="BL103" s="48">
        <v>24</v>
      </c>
    </row>
    <row r="104" spans="1:64" ht="15">
      <c r="A104" s="64" t="s">
        <v>272</v>
      </c>
      <c r="B104" s="64" t="s">
        <v>318</v>
      </c>
      <c r="C104" s="65" t="s">
        <v>2806</v>
      </c>
      <c r="D104" s="66">
        <v>3</v>
      </c>
      <c r="E104" s="67" t="s">
        <v>132</v>
      </c>
      <c r="F104" s="68">
        <v>32</v>
      </c>
      <c r="G104" s="65"/>
      <c r="H104" s="69"/>
      <c r="I104" s="70"/>
      <c r="J104" s="70"/>
      <c r="K104" s="34" t="s">
        <v>65</v>
      </c>
      <c r="L104" s="77">
        <v>104</v>
      </c>
      <c r="M104" s="77"/>
      <c r="N104" s="72"/>
      <c r="O104" s="79" t="s">
        <v>331</v>
      </c>
      <c r="P104" s="81">
        <v>43515.36851851852</v>
      </c>
      <c r="Q104" s="79" t="s">
        <v>379</v>
      </c>
      <c r="R104" s="82" t="s">
        <v>462</v>
      </c>
      <c r="S104" s="79" t="s">
        <v>495</v>
      </c>
      <c r="T104" s="79" t="s">
        <v>524</v>
      </c>
      <c r="U104" s="79"/>
      <c r="V104" s="82" t="s">
        <v>647</v>
      </c>
      <c r="W104" s="81">
        <v>43515.36851851852</v>
      </c>
      <c r="X104" s="82" t="s">
        <v>744</v>
      </c>
      <c r="Y104" s="79"/>
      <c r="Z104" s="79"/>
      <c r="AA104" s="85" t="s">
        <v>902</v>
      </c>
      <c r="AB104" s="79"/>
      <c r="AC104" s="79" t="b">
        <v>0</v>
      </c>
      <c r="AD104" s="79">
        <v>1</v>
      </c>
      <c r="AE104" s="85" t="s">
        <v>995</v>
      </c>
      <c r="AF104" s="79" t="b">
        <v>0</v>
      </c>
      <c r="AG104" s="79" t="s">
        <v>1000</v>
      </c>
      <c r="AH104" s="79"/>
      <c r="AI104" s="85" t="s">
        <v>995</v>
      </c>
      <c r="AJ104" s="79" t="b">
        <v>0</v>
      </c>
      <c r="AK104" s="79">
        <v>0</v>
      </c>
      <c r="AL104" s="85" t="s">
        <v>995</v>
      </c>
      <c r="AM104" s="79" t="s">
        <v>1010</v>
      </c>
      <c r="AN104" s="79" t="b">
        <v>0</v>
      </c>
      <c r="AO104" s="85" t="s">
        <v>902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11</v>
      </c>
      <c r="BC104" s="78" t="str">
        <f>REPLACE(INDEX(GroupVertices[Group],MATCH(Edges[[#This Row],[Vertex 2]],GroupVertices[Vertex],0)),1,1,"")</f>
        <v>11</v>
      </c>
      <c r="BD104" s="48"/>
      <c r="BE104" s="49"/>
      <c r="BF104" s="48"/>
      <c r="BG104" s="49"/>
      <c r="BH104" s="48"/>
      <c r="BI104" s="49"/>
      <c r="BJ104" s="48"/>
      <c r="BK104" s="49"/>
      <c r="BL104" s="48"/>
    </row>
    <row r="105" spans="1:64" ht="15">
      <c r="A105" s="64" t="s">
        <v>272</v>
      </c>
      <c r="B105" s="64" t="s">
        <v>319</v>
      </c>
      <c r="C105" s="65" t="s">
        <v>2806</v>
      </c>
      <c r="D105" s="66">
        <v>3</v>
      </c>
      <c r="E105" s="67" t="s">
        <v>132</v>
      </c>
      <c r="F105" s="68">
        <v>32</v>
      </c>
      <c r="G105" s="65"/>
      <c r="H105" s="69"/>
      <c r="I105" s="70"/>
      <c r="J105" s="70"/>
      <c r="K105" s="34" t="s">
        <v>65</v>
      </c>
      <c r="L105" s="77">
        <v>105</v>
      </c>
      <c r="M105" s="77"/>
      <c r="N105" s="72"/>
      <c r="O105" s="79" t="s">
        <v>331</v>
      </c>
      <c r="P105" s="81">
        <v>43515.36851851852</v>
      </c>
      <c r="Q105" s="79" t="s">
        <v>379</v>
      </c>
      <c r="R105" s="82" t="s">
        <v>462</v>
      </c>
      <c r="S105" s="79" t="s">
        <v>495</v>
      </c>
      <c r="T105" s="79" t="s">
        <v>524</v>
      </c>
      <c r="U105" s="79"/>
      <c r="V105" s="82" t="s">
        <v>647</v>
      </c>
      <c r="W105" s="81">
        <v>43515.36851851852</v>
      </c>
      <c r="X105" s="82" t="s">
        <v>744</v>
      </c>
      <c r="Y105" s="79"/>
      <c r="Z105" s="79"/>
      <c r="AA105" s="85" t="s">
        <v>902</v>
      </c>
      <c r="AB105" s="79"/>
      <c r="AC105" s="79" t="b">
        <v>0</v>
      </c>
      <c r="AD105" s="79">
        <v>1</v>
      </c>
      <c r="AE105" s="85" t="s">
        <v>995</v>
      </c>
      <c r="AF105" s="79" t="b">
        <v>0</v>
      </c>
      <c r="AG105" s="79" t="s">
        <v>1000</v>
      </c>
      <c r="AH105" s="79"/>
      <c r="AI105" s="85" t="s">
        <v>995</v>
      </c>
      <c r="AJ105" s="79" t="b">
        <v>0</v>
      </c>
      <c r="AK105" s="79">
        <v>0</v>
      </c>
      <c r="AL105" s="85" t="s">
        <v>995</v>
      </c>
      <c r="AM105" s="79" t="s">
        <v>1010</v>
      </c>
      <c r="AN105" s="79" t="b">
        <v>0</v>
      </c>
      <c r="AO105" s="85" t="s">
        <v>902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11</v>
      </c>
      <c r="BC105" s="78" t="str">
        <f>REPLACE(INDEX(GroupVertices[Group],MATCH(Edges[[#This Row],[Vertex 2]],GroupVertices[Vertex],0)),1,1,"")</f>
        <v>11</v>
      </c>
      <c r="BD105" s="48">
        <v>0</v>
      </c>
      <c r="BE105" s="49">
        <v>0</v>
      </c>
      <c r="BF105" s="48">
        <v>1</v>
      </c>
      <c r="BG105" s="49">
        <v>5.555555555555555</v>
      </c>
      <c r="BH105" s="48">
        <v>0</v>
      </c>
      <c r="BI105" s="49">
        <v>0</v>
      </c>
      <c r="BJ105" s="48">
        <v>17</v>
      </c>
      <c r="BK105" s="49">
        <v>94.44444444444444</v>
      </c>
      <c r="BL105" s="48">
        <v>18</v>
      </c>
    </row>
    <row r="106" spans="1:64" ht="15">
      <c r="A106" s="64" t="s">
        <v>272</v>
      </c>
      <c r="B106" s="64" t="s">
        <v>292</v>
      </c>
      <c r="C106" s="65" t="s">
        <v>2806</v>
      </c>
      <c r="D106" s="66">
        <v>3</v>
      </c>
      <c r="E106" s="67" t="s">
        <v>132</v>
      </c>
      <c r="F106" s="68">
        <v>32</v>
      </c>
      <c r="G106" s="65"/>
      <c r="H106" s="69"/>
      <c r="I106" s="70"/>
      <c r="J106" s="70"/>
      <c r="K106" s="34" t="s">
        <v>65</v>
      </c>
      <c r="L106" s="77">
        <v>106</v>
      </c>
      <c r="M106" s="77"/>
      <c r="N106" s="72"/>
      <c r="O106" s="79" t="s">
        <v>331</v>
      </c>
      <c r="P106" s="81">
        <v>43515.36851851852</v>
      </c>
      <c r="Q106" s="79" t="s">
        <v>379</v>
      </c>
      <c r="R106" s="82" t="s">
        <v>462</v>
      </c>
      <c r="S106" s="79" t="s">
        <v>495</v>
      </c>
      <c r="T106" s="79" t="s">
        <v>524</v>
      </c>
      <c r="U106" s="79"/>
      <c r="V106" s="82" t="s">
        <v>647</v>
      </c>
      <c r="W106" s="81">
        <v>43515.36851851852</v>
      </c>
      <c r="X106" s="82" t="s">
        <v>744</v>
      </c>
      <c r="Y106" s="79"/>
      <c r="Z106" s="79"/>
      <c r="AA106" s="85" t="s">
        <v>902</v>
      </c>
      <c r="AB106" s="79"/>
      <c r="AC106" s="79" t="b">
        <v>0</v>
      </c>
      <c r="AD106" s="79">
        <v>1</v>
      </c>
      <c r="AE106" s="85" t="s">
        <v>995</v>
      </c>
      <c r="AF106" s="79" t="b">
        <v>0</v>
      </c>
      <c r="AG106" s="79" t="s">
        <v>1000</v>
      </c>
      <c r="AH106" s="79"/>
      <c r="AI106" s="85" t="s">
        <v>995</v>
      </c>
      <c r="AJ106" s="79" t="b">
        <v>0</v>
      </c>
      <c r="AK106" s="79">
        <v>0</v>
      </c>
      <c r="AL106" s="85" t="s">
        <v>995</v>
      </c>
      <c r="AM106" s="79" t="s">
        <v>1010</v>
      </c>
      <c r="AN106" s="79" t="b">
        <v>0</v>
      </c>
      <c r="AO106" s="85" t="s">
        <v>902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11</v>
      </c>
      <c r="BC106" s="78" t="str">
        <f>REPLACE(INDEX(GroupVertices[Group],MATCH(Edges[[#This Row],[Vertex 2]],GroupVertices[Vertex],0)),1,1,"")</f>
        <v>1</v>
      </c>
      <c r="BD106" s="48"/>
      <c r="BE106" s="49"/>
      <c r="BF106" s="48"/>
      <c r="BG106" s="49"/>
      <c r="BH106" s="48"/>
      <c r="BI106" s="49"/>
      <c r="BJ106" s="48"/>
      <c r="BK106" s="49"/>
      <c r="BL106" s="48"/>
    </row>
    <row r="107" spans="1:64" ht="15">
      <c r="A107" s="64" t="s">
        <v>273</v>
      </c>
      <c r="B107" s="64" t="s">
        <v>292</v>
      </c>
      <c r="C107" s="65" t="s">
        <v>2806</v>
      </c>
      <c r="D107" s="66">
        <v>3</v>
      </c>
      <c r="E107" s="67" t="s">
        <v>132</v>
      </c>
      <c r="F107" s="68">
        <v>32</v>
      </c>
      <c r="G107" s="65"/>
      <c r="H107" s="69"/>
      <c r="I107" s="70"/>
      <c r="J107" s="70"/>
      <c r="K107" s="34" t="s">
        <v>65</v>
      </c>
      <c r="L107" s="77">
        <v>107</v>
      </c>
      <c r="M107" s="77"/>
      <c r="N107" s="72"/>
      <c r="O107" s="79" t="s">
        <v>331</v>
      </c>
      <c r="P107" s="81">
        <v>43515.37096064815</v>
      </c>
      <c r="Q107" s="79" t="s">
        <v>380</v>
      </c>
      <c r="R107" s="82" t="s">
        <v>463</v>
      </c>
      <c r="S107" s="79" t="s">
        <v>496</v>
      </c>
      <c r="T107" s="79" t="s">
        <v>525</v>
      </c>
      <c r="U107" s="82" t="s">
        <v>563</v>
      </c>
      <c r="V107" s="82" t="s">
        <v>563</v>
      </c>
      <c r="W107" s="81">
        <v>43515.37096064815</v>
      </c>
      <c r="X107" s="82" t="s">
        <v>745</v>
      </c>
      <c r="Y107" s="79"/>
      <c r="Z107" s="79"/>
      <c r="AA107" s="85" t="s">
        <v>903</v>
      </c>
      <c r="AB107" s="79"/>
      <c r="AC107" s="79" t="b">
        <v>0</v>
      </c>
      <c r="AD107" s="79">
        <v>2</v>
      </c>
      <c r="AE107" s="85" t="s">
        <v>995</v>
      </c>
      <c r="AF107" s="79" t="b">
        <v>0</v>
      </c>
      <c r="AG107" s="79" t="s">
        <v>1000</v>
      </c>
      <c r="AH107" s="79"/>
      <c r="AI107" s="85" t="s">
        <v>995</v>
      </c>
      <c r="AJ107" s="79" t="b">
        <v>0</v>
      </c>
      <c r="AK107" s="79">
        <v>0</v>
      </c>
      <c r="AL107" s="85" t="s">
        <v>995</v>
      </c>
      <c r="AM107" s="79" t="s">
        <v>1009</v>
      </c>
      <c r="AN107" s="79" t="b">
        <v>0</v>
      </c>
      <c r="AO107" s="85" t="s">
        <v>903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44</v>
      </c>
      <c r="BK107" s="49">
        <v>100</v>
      </c>
      <c r="BL107" s="48">
        <v>44</v>
      </c>
    </row>
    <row r="108" spans="1:64" ht="15">
      <c r="A108" s="64" t="s">
        <v>274</v>
      </c>
      <c r="B108" s="64" t="s">
        <v>292</v>
      </c>
      <c r="C108" s="65" t="s">
        <v>2806</v>
      </c>
      <c r="D108" s="66">
        <v>3</v>
      </c>
      <c r="E108" s="67" t="s">
        <v>132</v>
      </c>
      <c r="F108" s="68">
        <v>32</v>
      </c>
      <c r="G108" s="65"/>
      <c r="H108" s="69"/>
      <c r="I108" s="70"/>
      <c r="J108" s="70"/>
      <c r="K108" s="34" t="s">
        <v>65</v>
      </c>
      <c r="L108" s="77">
        <v>108</v>
      </c>
      <c r="M108" s="77"/>
      <c r="N108" s="72"/>
      <c r="O108" s="79" t="s">
        <v>331</v>
      </c>
      <c r="P108" s="81">
        <v>43514.77515046296</v>
      </c>
      <c r="Q108" s="79" t="s">
        <v>381</v>
      </c>
      <c r="R108" s="79"/>
      <c r="S108" s="79"/>
      <c r="T108" s="79" t="s">
        <v>518</v>
      </c>
      <c r="U108" s="82" t="s">
        <v>564</v>
      </c>
      <c r="V108" s="82" t="s">
        <v>564</v>
      </c>
      <c r="W108" s="81">
        <v>43514.77515046296</v>
      </c>
      <c r="X108" s="82" t="s">
        <v>746</v>
      </c>
      <c r="Y108" s="79"/>
      <c r="Z108" s="79"/>
      <c r="AA108" s="85" t="s">
        <v>904</v>
      </c>
      <c r="AB108" s="79"/>
      <c r="AC108" s="79" t="b">
        <v>0</v>
      </c>
      <c r="AD108" s="79">
        <v>2</v>
      </c>
      <c r="AE108" s="85" t="s">
        <v>995</v>
      </c>
      <c r="AF108" s="79" t="b">
        <v>0</v>
      </c>
      <c r="AG108" s="79" t="s">
        <v>1000</v>
      </c>
      <c r="AH108" s="79"/>
      <c r="AI108" s="85" t="s">
        <v>995</v>
      </c>
      <c r="AJ108" s="79" t="b">
        <v>0</v>
      </c>
      <c r="AK108" s="79">
        <v>1</v>
      </c>
      <c r="AL108" s="85" t="s">
        <v>995</v>
      </c>
      <c r="AM108" s="79" t="s">
        <v>1009</v>
      </c>
      <c r="AN108" s="79" t="b">
        <v>0</v>
      </c>
      <c r="AO108" s="85" t="s">
        <v>904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15</v>
      </c>
      <c r="BK108" s="49">
        <v>100</v>
      </c>
      <c r="BL108" s="48">
        <v>15</v>
      </c>
    </row>
    <row r="109" spans="1:64" ht="15">
      <c r="A109" s="64" t="s">
        <v>274</v>
      </c>
      <c r="B109" s="64" t="s">
        <v>303</v>
      </c>
      <c r="C109" s="65" t="s">
        <v>2806</v>
      </c>
      <c r="D109" s="66">
        <v>3</v>
      </c>
      <c r="E109" s="67" t="s">
        <v>132</v>
      </c>
      <c r="F109" s="68">
        <v>32</v>
      </c>
      <c r="G109" s="65"/>
      <c r="H109" s="69"/>
      <c r="I109" s="70"/>
      <c r="J109" s="70"/>
      <c r="K109" s="34" t="s">
        <v>65</v>
      </c>
      <c r="L109" s="77">
        <v>109</v>
      </c>
      <c r="M109" s="77"/>
      <c r="N109" s="72"/>
      <c r="O109" s="79" t="s">
        <v>332</v>
      </c>
      <c r="P109" s="81">
        <v>43515.44196759259</v>
      </c>
      <c r="Q109" s="79" t="s">
        <v>382</v>
      </c>
      <c r="R109" s="82" t="s">
        <v>464</v>
      </c>
      <c r="S109" s="79" t="s">
        <v>497</v>
      </c>
      <c r="T109" s="79" t="s">
        <v>508</v>
      </c>
      <c r="U109" s="82" t="s">
        <v>565</v>
      </c>
      <c r="V109" s="82" t="s">
        <v>565</v>
      </c>
      <c r="W109" s="81">
        <v>43515.44196759259</v>
      </c>
      <c r="X109" s="82" t="s">
        <v>747</v>
      </c>
      <c r="Y109" s="79"/>
      <c r="Z109" s="79"/>
      <c r="AA109" s="85" t="s">
        <v>905</v>
      </c>
      <c r="AB109" s="85" t="s">
        <v>989</v>
      </c>
      <c r="AC109" s="79" t="b">
        <v>0</v>
      </c>
      <c r="AD109" s="79">
        <v>1</v>
      </c>
      <c r="AE109" s="85" t="s">
        <v>996</v>
      </c>
      <c r="AF109" s="79" t="b">
        <v>0</v>
      </c>
      <c r="AG109" s="79" t="s">
        <v>1000</v>
      </c>
      <c r="AH109" s="79"/>
      <c r="AI109" s="85" t="s">
        <v>995</v>
      </c>
      <c r="AJ109" s="79" t="b">
        <v>0</v>
      </c>
      <c r="AK109" s="79">
        <v>0</v>
      </c>
      <c r="AL109" s="85" t="s">
        <v>995</v>
      </c>
      <c r="AM109" s="79" t="s">
        <v>1009</v>
      </c>
      <c r="AN109" s="79" t="b">
        <v>0</v>
      </c>
      <c r="AO109" s="85" t="s">
        <v>989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6</v>
      </c>
      <c r="BD109" s="48">
        <v>0</v>
      </c>
      <c r="BE109" s="49">
        <v>0</v>
      </c>
      <c r="BF109" s="48">
        <v>0</v>
      </c>
      <c r="BG109" s="49">
        <v>0</v>
      </c>
      <c r="BH109" s="48">
        <v>0</v>
      </c>
      <c r="BI109" s="49">
        <v>0</v>
      </c>
      <c r="BJ109" s="48">
        <v>5</v>
      </c>
      <c r="BK109" s="49">
        <v>100</v>
      </c>
      <c r="BL109" s="48">
        <v>5</v>
      </c>
    </row>
    <row r="110" spans="1:64" ht="15">
      <c r="A110" s="64" t="s">
        <v>274</v>
      </c>
      <c r="B110" s="64" t="s">
        <v>274</v>
      </c>
      <c r="C110" s="65" t="s">
        <v>2806</v>
      </c>
      <c r="D110" s="66">
        <v>3</v>
      </c>
      <c r="E110" s="67" t="s">
        <v>132</v>
      </c>
      <c r="F110" s="68">
        <v>32</v>
      </c>
      <c r="G110" s="65"/>
      <c r="H110" s="69"/>
      <c r="I110" s="70"/>
      <c r="J110" s="70"/>
      <c r="K110" s="34" t="s">
        <v>65</v>
      </c>
      <c r="L110" s="77">
        <v>110</v>
      </c>
      <c r="M110" s="77"/>
      <c r="N110" s="72"/>
      <c r="O110" s="79" t="s">
        <v>176</v>
      </c>
      <c r="P110" s="81">
        <v>43515.45167824074</v>
      </c>
      <c r="Q110" s="79" t="s">
        <v>383</v>
      </c>
      <c r="R110" s="79" t="s">
        <v>465</v>
      </c>
      <c r="S110" s="79" t="s">
        <v>498</v>
      </c>
      <c r="T110" s="79" t="s">
        <v>508</v>
      </c>
      <c r="U110" s="79"/>
      <c r="V110" s="82" t="s">
        <v>648</v>
      </c>
      <c r="W110" s="81">
        <v>43515.45167824074</v>
      </c>
      <c r="X110" s="82" t="s">
        <v>748</v>
      </c>
      <c r="Y110" s="79"/>
      <c r="Z110" s="79"/>
      <c r="AA110" s="85" t="s">
        <v>906</v>
      </c>
      <c r="AB110" s="79"/>
      <c r="AC110" s="79" t="b">
        <v>0</v>
      </c>
      <c r="AD110" s="79">
        <v>1</v>
      </c>
      <c r="AE110" s="85" t="s">
        <v>995</v>
      </c>
      <c r="AF110" s="79" t="b">
        <v>0</v>
      </c>
      <c r="AG110" s="79" t="s">
        <v>1000</v>
      </c>
      <c r="AH110" s="79"/>
      <c r="AI110" s="85" t="s">
        <v>995</v>
      </c>
      <c r="AJ110" s="79" t="b">
        <v>0</v>
      </c>
      <c r="AK110" s="79">
        <v>0</v>
      </c>
      <c r="AL110" s="85" t="s">
        <v>995</v>
      </c>
      <c r="AM110" s="79" t="s">
        <v>1009</v>
      </c>
      <c r="AN110" s="79" t="b">
        <v>0</v>
      </c>
      <c r="AO110" s="85" t="s">
        <v>906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22</v>
      </c>
      <c r="BK110" s="49">
        <v>100</v>
      </c>
      <c r="BL110" s="48">
        <v>22</v>
      </c>
    </row>
    <row r="111" spans="1:64" ht="15">
      <c r="A111" s="64" t="s">
        <v>275</v>
      </c>
      <c r="B111" s="64" t="s">
        <v>320</v>
      </c>
      <c r="C111" s="65" t="s">
        <v>2806</v>
      </c>
      <c r="D111" s="66">
        <v>3</v>
      </c>
      <c r="E111" s="67" t="s">
        <v>132</v>
      </c>
      <c r="F111" s="68">
        <v>32</v>
      </c>
      <c r="G111" s="65"/>
      <c r="H111" s="69"/>
      <c r="I111" s="70"/>
      <c r="J111" s="70"/>
      <c r="K111" s="34" t="s">
        <v>65</v>
      </c>
      <c r="L111" s="77">
        <v>111</v>
      </c>
      <c r="M111" s="77"/>
      <c r="N111" s="72"/>
      <c r="O111" s="79" t="s">
        <v>331</v>
      </c>
      <c r="P111" s="81">
        <v>43515.45990740741</v>
      </c>
      <c r="Q111" s="79" t="s">
        <v>384</v>
      </c>
      <c r="R111" s="79"/>
      <c r="S111" s="79"/>
      <c r="T111" s="79" t="s">
        <v>526</v>
      </c>
      <c r="U111" s="82" t="s">
        <v>566</v>
      </c>
      <c r="V111" s="82" t="s">
        <v>566</v>
      </c>
      <c r="W111" s="81">
        <v>43515.45990740741</v>
      </c>
      <c r="X111" s="82" t="s">
        <v>749</v>
      </c>
      <c r="Y111" s="79"/>
      <c r="Z111" s="79"/>
      <c r="AA111" s="85" t="s">
        <v>907</v>
      </c>
      <c r="AB111" s="79"/>
      <c r="AC111" s="79" t="b">
        <v>0</v>
      </c>
      <c r="AD111" s="79">
        <v>12</v>
      </c>
      <c r="AE111" s="85" t="s">
        <v>995</v>
      </c>
      <c r="AF111" s="79" t="b">
        <v>0</v>
      </c>
      <c r="AG111" s="79" t="s">
        <v>1000</v>
      </c>
      <c r="AH111" s="79"/>
      <c r="AI111" s="85" t="s">
        <v>995</v>
      </c>
      <c r="AJ111" s="79" t="b">
        <v>0</v>
      </c>
      <c r="AK111" s="79">
        <v>1</v>
      </c>
      <c r="AL111" s="85" t="s">
        <v>995</v>
      </c>
      <c r="AM111" s="79" t="s">
        <v>1008</v>
      </c>
      <c r="AN111" s="79" t="b">
        <v>0</v>
      </c>
      <c r="AO111" s="85" t="s">
        <v>907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c r="BE111" s="49"/>
      <c r="BF111" s="48"/>
      <c r="BG111" s="49"/>
      <c r="BH111" s="48"/>
      <c r="BI111" s="49"/>
      <c r="BJ111" s="48"/>
      <c r="BK111" s="49"/>
      <c r="BL111" s="48"/>
    </row>
    <row r="112" spans="1:64" ht="15">
      <c r="A112" s="64" t="s">
        <v>275</v>
      </c>
      <c r="B112" s="64" t="s">
        <v>321</v>
      </c>
      <c r="C112" s="65" t="s">
        <v>2806</v>
      </c>
      <c r="D112" s="66">
        <v>3</v>
      </c>
      <c r="E112" s="67" t="s">
        <v>132</v>
      </c>
      <c r="F112" s="68">
        <v>32</v>
      </c>
      <c r="G112" s="65"/>
      <c r="H112" s="69"/>
      <c r="I112" s="70"/>
      <c r="J112" s="70"/>
      <c r="K112" s="34" t="s">
        <v>65</v>
      </c>
      <c r="L112" s="77">
        <v>112</v>
      </c>
      <c r="M112" s="77"/>
      <c r="N112" s="72"/>
      <c r="O112" s="79" t="s">
        <v>331</v>
      </c>
      <c r="P112" s="81">
        <v>43515.45990740741</v>
      </c>
      <c r="Q112" s="79" t="s">
        <v>384</v>
      </c>
      <c r="R112" s="79"/>
      <c r="S112" s="79"/>
      <c r="T112" s="79" t="s">
        <v>526</v>
      </c>
      <c r="U112" s="82" t="s">
        <v>566</v>
      </c>
      <c r="V112" s="82" t="s">
        <v>566</v>
      </c>
      <c r="W112" s="81">
        <v>43515.45990740741</v>
      </c>
      <c r="X112" s="82" t="s">
        <v>749</v>
      </c>
      <c r="Y112" s="79"/>
      <c r="Z112" s="79"/>
      <c r="AA112" s="85" t="s">
        <v>907</v>
      </c>
      <c r="AB112" s="79"/>
      <c r="AC112" s="79" t="b">
        <v>0</v>
      </c>
      <c r="AD112" s="79">
        <v>12</v>
      </c>
      <c r="AE112" s="85" t="s">
        <v>995</v>
      </c>
      <c r="AF112" s="79" t="b">
        <v>0</v>
      </c>
      <c r="AG112" s="79" t="s">
        <v>1000</v>
      </c>
      <c r="AH112" s="79"/>
      <c r="AI112" s="85" t="s">
        <v>995</v>
      </c>
      <c r="AJ112" s="79" t="b">
        <v>0</v>
      </c>
      <c r="AK112" s="79">
        <v>1</v>
      </c>
      <c r="AL112" s="85" t="s">
        <v>995</v>
      </c>
      <c r="AM112" s="79" t="s">
        <v>1008</v>
      </c>
      <c r="AN112" s="79" t="b">
        <v>0</v>
      </c>
      <c r="AO112" s="85" t="s">
        <v>907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v>2</v>
      </c>
      <c r="BE112" s="49">
        <v>6.451612903225806</v>
      </c>
      <c r="BF112" s="48">
        <v>1</v>
      </c>
      <c r="BG112" s="49">
        <v>3.225806451612903</v>
      </c>
      <c r="BH112" s="48">
        <v>0</v>
      </c>
      <c r="BI112" s="49">
        <v>0</v>
      </c>
      <c r="BJ112" s="48">
        <v>28</v>
      </c>
      <c r="BK112" s="49">
        <v>90.3225806451613</v>
      </c>
      <c r="BL112" s="48">
        <v>31</v>
      </c>
    </row>
    <row r="113" spans="1:64" ht="15">
      <c r="A113" s="64" t="s">
        <v>236</v>
      </c>
      <c r="B113" s="64" t="s">
        <v>322</v>
      </c>
      <c r="C113" s="65" t="s">
        <v>2806</v>
      </c>
      <c r="D113" s="66">
        <v>3</v>
      </c>
      <c r="E113" s="67" t="s">
        <v>132</v>
      </c>
      <c r="F113" s="68">
        <v>32</v>
      </c>
      <c r="G113" s="65"/>
      <c r="H113" s="69"/>
      <c r="I113" s="70"/>
      <c r="J113" s="70"/>
      <c r="K113" s="34" t="s">
        <v>65</v>
      </c>
      <c r="L113" s="77">
        <v>113</v>
      </c>
      <c r="M113" s="77"/>
      <c r="N113" s="72"/>
      <c r="O113" s="79" t="s">
        <v>331</v>
      </c>
      <c r="P113" s="81">
        <v>43513.410949074074</v>
      </c>
      <c r="Q113" s="79" t="s">
        <v>385</v>
      </c>
      <c r="R113" s="79"/>
      <c r="S113" s="79"/>
      <c r="T113" s="79" t="s">
        <v>527</v>
      </c>
      <c r="U113" s="79"/>
      <c r="V113" s="82" t="s">
        <v>618</v>
      </c>
      <c r="W113" s="81">
        <v>43513.410949074074</v>
      </c>
      <c r="X113" s="82" t="s">
        <v>750</v>
      </c>
      <c r="Y113" s="79"/>
      <c r="Z113" s="79"/>
      <c r="AA113" s="85" t="s">
        <v>908</v>
      </c>
      <c r="AB113" s="79"/>
      <c r="AC113" s="79" t="b">
        <v>0</v>
      </c>
      <c r="AD113" s="79">
        <v>0</v>
      </c>
      <c r="AE113" s="85" t="s">
        <v>995</v>
      </c>
      <c r="AF113" s="79" t="b">
        <v>0</v>
      </c>
      <c r="AG113" s="79" t="s">
        <v>1000</v>
      </c>
      <c r="AH113" s="79"/>
      <c r="AI113" s="85" t="s">
        <v>995</v>
      </c>
      <c r="AJ113" s="79" t="b">
        <v>0</v>
      </c>
      <c r="AK113" s="79">
        <v>1</v>
      </c>
      <c r="AL113" s="85" t="s">
        <v>909</v>
      </c>
      <c r="AM113" s="79" t="s">
        <v>1008</v>
      </c>
      <c r="AN113" s="79" t="b">
        <v>0</v>
      </c>
      <c r="AO113" s="85" t="s">
        <v>909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c r="BE113" s="49"/>
      <c r="BF113" s="48"/>
      <c r="BG113" s="49"/>
      <c r="BH113" s="48"/>
      <c r="BI113" s="49"/>
      <c r="BJ113" s="48"/>
      <c r="BK113" s="49"/>
      <c r="BL113" s="48"/>
    </row>
    <row r="114" spans="1:64" ht="15">
      <c r="A114" s="64" t="s">
        <v>276</v>
      </c>
      <c r="B114" s="64" t="s">
        <v>322</v>
      </c>
      <c r="C114" s="65" t="s">
        <v>2806</v>
      </c>
      <c r="D114" s="66">
        <v>3</v>
      </c>
      <c r="E114" s="67" t="s">
        <v>132</v>
      </c>
      <c r="F114" s="68">
        <v>32</v>
      </c>
      <c r="G114" s="65"/>
      <c r="H114" s="69"/>
      <c r="I114" s="70"/>
      <c r="J114" s="70"/>
      <c r="K114" s="34" t="s">
        <v>65</v>
      </c>
      <c r="L114" s="77">
        <v>114</v>
      </c>
      <c r="M114" s="77"/>
      <c r="N114" s="72"/>
      <c r="O114" s="79" t="s">
        <v>331</v>
      </c>
      <c r="P114" s="81">
        <v>43503.53376157407</v>
      </c>
      <c r="Q114" s="79" t="s">
        <v>386</v>
      </c>
      <c r="R114" s="82" t="s">
        <v>466</v>
      </c>
      <c r="S114" s="79" t="s">
        <v>499</v>
      </c>
      <c r="T114" s="79" t="s">
        <v>527</v>
      </c>
      <c r="U114" s="79"/>
      <c r="V114" s="82" t="s">
        <v>649</v>
      </c>
      <c r="W114" s="81">
        <v>43503.53376157407</v>
      </c>
      <c r="X114" s="82" t="s">
        <v>751</v>
      </c>
      <c r="Y114" s="79"/>
      <c r="Z114" s="79"/>
      <c r="AA114" s="85" t="s">
        <v>909</v>
      </c>
      <c r="AB114" s="79"/>
      <c r="AC114" s="79" t="b">
        <v>0</v>
      </c>
      <c r="AD114" s="79">
        <v>10</v>
      </c>
      <c r="AE114" s="85" t="s">
        <v>995</v>
      </c>
      <c r="AF114" s="79" t="b">
        <v>0</v>
      </c>
      <c r="AG114" s="79" t="s">
        <v>1000</v>
      </c>
      <c r="AH114" s="79"/>
      <c r="AI114" s="85" t="s">
        <v>995</v>
      </c>
      <c r="AJ114" s="79" t="b">
        <v>0</v>
      </c>
      <c r="AK114" s="79">
        <v>1</v>
      </c>
      <c r="AL114" s="85" t="s">
        <v>995</v>
      </c>
      <c r="AM114" s="79" t="s">
        <v>1009</v>
      </c>
      <c r="AN114" s="79" t="b">
        <v>0</v>
      </c>
      <c r="AO114" s="85" t="s">
        <v>909</v>
      </c>
      <c r="AP114" s="79" t="s">
        <v>1023</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c r="BE114" s="49"/>
      <c r="BF114" s="48"/>
      <c r="BG114" s="49"/>
      <c r="BH114" s="48"/>
      <c r="BI114" s="49"/>
      <c r="BJ114" s="48"/>
      <c r="BK114" s="49"/>
      <c r="BL114" s="48"/>
    </row>
    <row r="115" spans="1:64" ht="15">
      <c r="A115" s="64" t="s">
        <v>241</v>
      </c>
      <c r="B115" s="64" t="s">
        <v>275</v>
      </c>
      <c r="C115" s="65" t="s">
        <v>2806</v>
      </c>
      <c r="D115" s="66">
        <v>3</v>
      </c>
      <c r="E115" s="67" t="s">
        <v>132</v>
      </c>
      <c r="F115" s="68">
        <v>32</v>
      </c>
      <c r="G115" s="65"/>
      <c r="H115" s="69"/>
      <c r="I115" s="70"/>
      <c r="J115" s="70"/>
      <c r="K115" s="34" t="s">
        <v>65</v>
      </c>
      <c r="L115" s="77">
        <v>115</v>
      </c>
      <c r="M115" s="77"/>
      <c r="N115" s="72"/>
      <c r="O115" s="79" t="s">
        <v>331</v>
      </c>
      <c r="P115" s="81">
        <v>43514.309432870374</v>
      </c>
      <c r="Q115" s="79" t="s">
        <v>356</v>
      </c>
      <c r="R115" s="79"/>
      <c r="S115" s="79"/>
      <c r="T115" s="79" t="s">
        <v>508</v>
      </c>
      <c r="U115" s="82" t="s">
        <v>559</v>
      </c>
      <c r="V115" s="82" t="s">
        <v>559</v>
      </c>
      <c r="W115" s="81">
        <v>43514.309432870374</v>
      </c>
      <c r="X115" s="82" t="s">
        <v>709</v>
      </c>
      <c r="Y115" s="79"/>
      <c r="Z115" s="79"/>
      <c r="AA115" s="85" t="s">
        <v>867</v>
      </c>
      <c r="AB115" s="79"/>
      <c r="AC115" s="79" t="b">
        <v>0</v>
      </c>
      <c r="AD115" s="79">
        <v>12</v>
      </c>
      <c r="AE115" s="85" t="s">
        <v>995</v>
      </c>
      <c r="AF115" s="79" t="b">
        <v>0</v>
      </c>
      <c r="AG115" s="79" t="s">
        <v>1000</v>
      </c>
      <c r="AH115" s="79"/>
      <c r="AI115" s="85" t="s">
        <v>995</v>
      </c>
      <c r="AJ115" s="79" t="b">
        <v>0</v>
      </c>
      <c r="AK115" s="79">
        <v>3</v>
      </c>
      <c r="AL115" s="85" t="s">
        <v>995</v>
      </c>
      <c r="AM115" s="79" t="s">
        <v>1008</v>
      </c>
      <c r="AN115" s="79" t="b">
        <v>0</v>
      </c>
      <c r="AO115" s="85" t="s">
        <v>867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0</v>
      </c>
      <c r="BE115" s="49">
        <v>0</v>
      </c>
      <c r="BF115" s="48">
        <v>0</v>
      </c>
      <c r="BG115" s="49">
        <v>0</v>
      </c>
      <c r="BH115" s="48">
        <v>0</v>
      </c>
      <c r="BI115" s="49">
        <v>0</v>
      </c>
      <c r="BJ115" s="48">
        <v>26</v>
      </c>
      <c r="BK115" s="49">
        <v>100</v>
      </c>
      <c r="BL115" s="48">
        <v>26</v>
      </c>
    </row>
    <row r="116" spans="1:64" ht="15">
      <c r="A116" s="64" t="s">
        <v>275</v>
      </c>
      <c r="B116" s="64" t="s">
        <v>292</v>
      </c>
      <c r="C116" s="65" t="s">
        <v>2806</v>
      </c>
      <c r="D116" s="66">
        <v>3</v>
      </c>
      <c r="E116" s="67" t="s">
        <v>132</v>
      </c>
      <c r="F116" s="68">
        <v>32</v>
      </c>
      <c r="G116" s="65"/>
      <c r="H116" s="69"/>
      <c r="I116" s="70"/>
      <c r="J116" s="70"/>
      <c r="K116" s="34" t="s">
        <v>65</v>
      </c>
      <c r="L116" s="77">
        <v>116</v>
      </c>
      <c r="M116" s="77"/>
      <c r="N116" s="72"/>
      <c r="O116" s="79" t="s">
        <v>331</v>
      </c>
      <c r="P116" s="81">
        <v>43515.45990740741</v>
      </c>
      <c r="Q116" s="79" t="s">
        <v>384</v>
      </c>
      <c r="R116" s="79"/>
      <c r="S116" s="79"/>
      <c r="T116" s="79" t="s">
        <v>526</v>
      </c>
      <c r="U116" s="82" t="s">
        <v>566</v>
      </c>
      <c r="V116" s="82" t="s">
        <v>566</v>
      </c>
      <c r="W116" s="81">
        <v>43515.45990740741</v>
      </c>
      <c r="X116" s="82" t="s">
        <v>749</v>
      </c>
      <c r="Y116" s="79"/>
      <c r="Z116" s="79"/>
      <c r="AA116" s="85" t="s">
        <v>907</v>
      </c>
      <c r="AB116" s="79"/>
      <c r="AC116" s="79" t="b">
        <v>0</v>
      </c>
      <c r="AD116" s="79">
        <v>12</v>
      </c>
      <c r="AE116" s="85" t="s">
        <v>995</v>
      </c>
      <c r="AF116" s="79" t="b">
        <v>0</v>
      </c>
      <c r="AG116" s="79" t="s">
        <v>1000</v>
      </c>
      <c r="AH116" s="79"/>
      <c r="AI116" s="85" t="s">
        <v>995</v>
      </c>
      <c r="AJ116" s="79" t="b">
        <v>0</v>
      </c>
      <c r="AK116" s="79">
        <v>1</v>
      </c>
      <c r="AL116" s="85" t="s">
        <v>995</v>
      </c>
      <c r="AM116" s="79" t="s">
        <v>1008</v>
      </c>
      <c r="AN116" s="79" t="b">
        <v>0</v>
      </c>
      <c r="AO116" s="85" t="s">
        <v>907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1</v>
      </c>
      <c r="BD116" s="48"/>
      <c r="BE116" s="49"/>
      <c r="BF116" s="48"/>
      <c r="BG116" s="49"/>
      <c r="BH116" s="48"/>
      <c r="BI116" s="49"/>
      <c r="BJ116" s="48"/>
      <c r="BK116" s="49"/>
      <c r="BL116" s="48"/>
    </row>
    <row r="117" spans="1:64" ht="15">
      <c r="A117" s="64" t="s">
        <v>276</v>
      </c>
      <c r="B117" s="64" t="s">
        <v>275</v>
      </c>
      <c r="C117" s="65" t="s">
        <v>2806</v>
      </c>
      <c r="D117" s="66">
        <v>3</v>
      </c>
      <c r="E117" s="67" t="s">
        <v>132</v>
      </c>
      <c r="F117" s="68">
        <v>32</v>
      </c>
      <c r="G117" s="65"/>
      <c r="H117" s="69"/>
      <c r="I117" s="70"/>
      <c r="J117" s="70"/>
      <c r="K117" s="34" t="s">
        <v>65</v>
      </c>
      <c r="L117" s="77">
        <v>117</v>
      </c>
      <c r="M117" s="77"/>
      <c r="N117" s="72"/>
      <c r="O117" s="79" t="s">
        <v>331</v>
      </c>
      <c r="P117" s="81">
        <v>43515.47672453704</v>
      </c>
      <c r="Q117" s="79" t="s">
        <v>387</v>
      </c>
      <c r="R117" s="79"/>
      <c r="S117" s="79"/>
      <c r="T117" s="79" t="s">
        <v>526</v>
      </c>
      <c r="U117" s="79"/>
      <c r="V117" s="82" t="s">
        <v>649</v>
      </c>
      <c r="W117" s="81">
        <v>43515.47672453704</v>
      </c>
      <c r="X117" s="82" t="s">
        <v>752</v>
      </c>
      <c r="Y117" s="79"/>
      <c r="Z117" s="79"/>
      <c r="AA117" s="85" t="s">
        <v>910</v>
      </c>
      <c r="AB117" s="79"/>
      <c r="AC117" s="79" t="b">
        <v>0</v>
      </c>
      <c r="AD117" s="79">
        <v>0</v>
      </c>
      <c r="AE117" s="85" t="s">
        <v>995</v>
      </c>
      <c r="AF117" s="79" t="b">
        <v>0</v>
      </c>
      <c r="AG117" s="79" t="s">
        <v>1000</v>
      </c>
      <c r="AH117" s="79"/>
      <c r="AI117" s="85" t="s">
        <v>995</v>
      </c>
      <c r="AJ117" s="79" t="b">
        <v>0</v>
      </c>
      <c r="AK117" s="79">
        <v>1</v>
      </c>
      <c r="AL117" s="85" t="s">
        <v>907</v>
      </c>
      <c r="AM117" s="79" t="s">
        <v>1009</v>
      </c>
      <c r="AN117" s="79" t="b">
        <v>0</v>
      </c>
      <c r="AO117" s="85" t="s">
        <v>907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5</v>
      </c>
      <c r="BD117" s="48">
        <v>2</v>
      </c>
      <c r="BE117" s="49">
        <v>8.333333333333334</v>
      </c>
      <c r="BF117" s="48">
        <v>1</v>
      </c>
      <c r="BG117" s="49">
        <v>4.166666666666667</v>
      </c>
      <c r="BH117" s="48">
        <v>0</v>
      </c>
      <c r="BI117" s="49">
        <v>0</v>
      </c>
      <c r="BJ117" s="48">
        <v>21</v>
      </c>
      <c r="BK117" s="49">
        <v>87.5</v>
      </c>
      <c r="BL117" s="48">
        <v>24</v>
      </c>
    </row>
    <row r="118" spans="1:64" ht="15">
      <c r="A118" s="64" t="s">
        <v>236</v>
      </c>
      <c r="B118" s="64" t="s">
        <v>276</v>
      </c>
      <c r="C118" s="65" t="s">
        <v>2806</v>
      </c>
      <c r="D118" s="66">
        <v>3</v>
      </c>
      <c r="E118" s="67" t="s">
        <v>132</v>
      </c>
      <c r="F118" s="68">
        <v>32</v>
      </c>
      <c r="G118" s="65"/>
      <c r="H118" s="69"/>
      <c r="I118" s="70"/>
      <c r="J118" s="70"/>
      <c r="K118" s="34" t="s">
        <v>65</v>
      </c>
      <c r="L118" s="77">
        <v>118</v>
      </c>
      <c r="M118" s="77"/>
      <c r="N118" s="72"/>
      <c r="O118" s="79" t="s">
        <v>331</v>
      </c>
      <c r="P118" s="81">
        <v>43513.410949074074</v>
      </c>
      <c r="Q118" s="79" t="s">
        <v>385</v>
      </c>
      <c r="R118" s="79"/>
      <c r="S118" s="79"/>
      <c r="T118" s="79" t="s">
        <v>527</v>
      </c>
      <c r="U118" s="79"/>
      <c r="V118" s="82" t="s">
        <v>618</v>
      </c>
      <c r="W118" s="81">
        <v>43513.410949074074</v>
      </c>
      <c r="X118" s="82" t="s">
        <v>750</v>
      </c>
      <c r="Y118" s="79"/>
      <c r="Z118" s="79"/>
      <c r="AA118" s="85" t="s">
        <v>908</v>
      </c>
      <c r="AB118" s="79"/>
      <c r="AC118" s="79" t="b">
        <v>0</v>
      </c>
      <c r="AD118" s="79">
        <v>0</v>
      </c>
      <c r="AE118" s="85" t="s">
        <v>995</v>
      </c>
      <c r="AF118" s="79" t="b">
        <v>0</v>
      </c>
      <c r="AG118" s="79" t="s">
        <v>1000</v>
      </c>
      <c r="AH118" s="79"/>
      <c r="AI118" s="85" t="s">
        <v>995</v>
      </c>
      <c r="AJ118" s="79" t="b">
        <v>0</v>
      </c>
      <c r="AK118" s="79">
        <v>1</v>
      </c>
      <c r="AL118" s="85" t="s">
        <v>909</v>
      </c>
      <c r="AM118" s="79" t="s">
        <v>1008</v>
      </c>
      <c r="AN118" s="79" t="b">
        <v>0</v>
      </c>
      <c r="AO118" s="85" t="s">
        <v>909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1</v>
      </c>
      <c r="BE118" s="49">
        <v>5.555555555555555</v>
      </c>
      <c r="BF118" s="48">
        <v>0</v>
      </c>
      <c r="BG118" s="49">
        <v>0</v>
      </c>
      <c r="BH118" s="48">
        <v>0</v>
      </c>
      <c r="BI118" s="49">
        <v>0</v>
      </c>
      <c r="BJ118" s="48">
        <v>17</v>
      </c>
      <c r="BK118" s="49">
        <v>94.44444444444444</v>
      </c>
      <c r="BL118" s="48">
        <v>18</v>
      </c>
    </row>
    <row r="119" spans="1:64" ht="15">
      <c r="A119" s="64" t="s">
        <v>276</v>
      </c>
      <c r="B119" s="64" t="s">
        <v>292</v>
      </c>
      <c r="C119" s="65" t="s">
        <v>2806</v>
      </c>
      <c r="D119" s="66">
        <v>3</v>
      </c>
      <c r="E119" s="67" t="s">
        <v>132</v>
      </c>
      <c r="F119" s="68">
        <v>32</v>
      </c>
      <c r="G119" s="65"/>
      <c r="H119" s="69"/>
      <c r="I119" s="70"/>
      <c r="J119" s="70"/>
      <c r="K119" s="34" t="s">
        <v>65</v>
      </c>
      <c r="L119" s="77">
        <v>119</v>
      </c>
      <c r="M119" s="77"/>
      <c r="N119" s="72"/>
      <c r="O119" s="79" t="s">
        <v>331</v>
      </c>
      <c r="P119" s="81">
        <v>43503.53376157407</v>
      </c>
      <c r="Q119" s="79" t="s">
        <v>386</v>
      </c>
      <c r="R119" s="82" t="s">
        <v>466</v>
      </c>
      <c r="S119" s="79" t="s">
        <v>499</v>
      </c>
      <c r="T119" s="79" t="s">
        <v>527</v>
      </c>
      <c r="U119" s="79"/>
      <c r="V119" s="82" t="s">
        <v>649</v>
      </c>
      <c r="W119" s="81">
        <v>43503.53376157407</v>
      </c>
      <c r="X119" s="82" t="s">
        <v>751</v>
      </c>
      <c r="Y119" s="79"/>
      <c r="Z119" s="79"/>
      <c r="AA119" s="85" t="s">
        <v>909</v>
      </c>
      <c r="AB119" s="79"/>
      <c r="AC119" s="79" t="b">
        <v>0</v>
      </c>
      <c r="AD119" s="79">
        <v>10</v>
      </c>
      <c r="AE119" s="85" t="s">
        <v>995</v>
      </c>
      <c r="AF119" s="79" t="b">
        <v>0</v>
      </c>
      <c r="AG119" s="79" t="s">
        <v>1000</v>
      </c>
      <c r="AH119" s="79"/>
      <c r="AI119" s="85" t="s">
        <v>995</v>
      </c>
      <c r="AJ119" s="79" t="b">
        <v>0</v>
      </c>
      <c r="AK119" s="79">
        <v>1</v>
      </c>
      <c r="AL119" s="85" t="s">
        <v>995</v>
      </c>
      <c r="AM119" s="79" t="s">
        <v>1009</v>
      </c>
      <c r="AN119" s="79" t="b">
        <v>0</v>
      </c>
      <c r="AO119" s="85" t="s">
        <v>909</v>
      </c>
      <c r="AP119" s="79" t="s">
        <v>1023</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1</v>
      </c>
      <c r="BD119" s="48">
        <v>1</v>
      </c>
      <c r="BE119" s="49">
        <v>4.761904761904762</v>
      </c>
      <c r="BF119" s="48">
        <v>0</v>
      </c>
      <c r="BG119" s="49">
        <v>0</v>
      </c>
      <c r="BH119" s="48">
        <v>0</v>
      </c>
      <c r="BI119" s="49">
        <v>0</v>
      </c>
      <c r="BJ119" s="48">
        <v>20</v>
      </c>
      <c r="BK119" s="49">
        <v>95.23809523809524</v>
      </c>
      <c r="BL119" s="48">
        <v>21</v>
      </c>
    </row>
    <row r="120" spans="1:64" ht="15">
      <c r="A120" s="64" t="s">
        <v>277</v>
      </c>
      <c r="B120" s="64" t="s">
        <v>277</v>
      </c>
      <c r="C120" s="65" t="s">
        <v>2806</v>
      </c>
      <c r="D120" s="66">
        <v>3</v>
      </c>
      <c r="E120" s="67" t="s">
        <v>132</v>
      </c>
      <c r="F120" s="68">
        <v>32</v>
      </c>
      <c r="G120" s="65"/>
      <c r="H120" s="69"/>
      <c r="I120" s="70"/>
      <c r="J120" s="70"/>
      <c r="K120" s="34" t="s">
        <v>65</v>
      </c>
      <c r="L120" s="77">
        <v>120</v>
      </c>
      <c r="M120" s="77"/>
      <c r="N120" s="72"/>
      <c r="O120" s="79" t="s">
        <v>176</v>
      </c>
      <c r="P120" s="81">
        <v>43515.553078703706</v>
      </c>
      <c r="Q120" s="79" t="s">
        <v>388</v>
      </c>
      <c r="R120" s="79"/>
      <c r="S120" s="79"/>
      <c r="T120" s="79" t="s">
        <v>508</v>
      </c>
      <c r="U120" s="79"/>
      <c r="V120" s="82" t="s">
        <v>650</v>
      </c>
      <c r="W120" s="81">
        <v>43515.553078703706</v>
      </c>
      <c r="X120" s="82" t="s">
        <v>753</v>
      </c>
      <c r="Y120" s="79"/>
      <c r="Z120" s="79"/>
      <c r="AA120" s="85" t="s">
        <v>911</v>
      </c>
      <c r="AB120" s="79"/>
      <c r="AC120" s="79" t="b">
        <v>0</v>
      </c>
      <c r="AD120" s="79">
        <v>5</v>
      </c>
      <c r="AE120" s="85" t="s">
        <v>995</v>
      </c>
      <c r="AF120" s="79" t="b">
        <v>0</v>
      </c>
      <c r="AG120" s="79" t="s">
        <v>1000</v>
      </c>
      <c r="AH120" s="79"/>
      <c r="AI120" s="85" t="s">
        <v>995</v>
      </c>
      <c r="AJ120" s="79" t="b">
        <v>0</v>
      </c>
      <c r="AK120" s="79">
        <v>0</v>
      </c>
      <c r="AL120" s="85" t="s">
        <v>995</v>
      </c>
      <c r="AM120" s="79" t="s">
        <v>1008</v>
      </c>
      <c r="AN120" s="79" t="b">
        <v>0</v>
      </c>
      <c r="AO120" s="85" t="s">
        <v>911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10</v>
      </c>
      <c r="BC120" s="78" t="str">
        <f>REPLACE(INDEX(GroupVertices[Group],MATCH(Edges[[#This Row],[Vertex 2]],GroupVertices[Vertex],0)),1,1,"")</f>
        <v>10</v>
      </c>
      <c r="BD120" s="48">
        <v>1</v>
      </c>
      <c r="BE120" s="49">
        <v>7.142857142857143</v>
      </c>
      <c r="BF120" s="48">
        <v>0</v>
      </c>
      <c r="BG120" s="49">
        <v>0</v>
      </c>
      <c r="BH120" s="48">
        <v>0</v>
      </c>
      <c r="BI120" s="49">
        <v>0</v>
      </c>
      <c r="BJ120" s="48">
        <v>13</v>
      </c>
      <c r="BK120" s="49">
        <v>92.85714285714286</v>
      </c>
      <c r="BL120" s="48">
        <v>14</v>
      </c>
    </row>
    <row r="121" spans="1:64" ht="15">
      <c r="A121" s="64" t="s">
        <v>278</v>
      </c>
      <c r="B121" s="64" t="s">
        <v>287</v>
      </c>
      <c r="C121" s="65" t="s">
        <v>2806</v>
      </c>
      <c r="D121" s="66">
        <v>3</v>
      </c>
      <c r="E121" s="67" t="s">
        <v>132</v>
      </c>
      <c r="F121" s="68">
        <v>32</v>
      </c>
      <c r="G121" s="65"/>
      <c r="H121" s="69"/>
      <c r="I121" s="70"/>
      <c r="J121" s="70"/>
      <c r="K121" s="34" t="s">
        <v>65</v>
      </c>
      <c r="L121" s="77">
        <v>121</v>
      </c>
      <c r="M121" s="77"/>
      <c r="N121" s="72"/>
      <c r="O121" s="79" t="s">
        <v>331</v>
      </c>
      <c r="P121" s="81">
        <v>43515.555659722224</v>
      </c>
      <c r="Q121" s="79" t="s">
        <v>342</v>
      </c>
      <c r="R121" s="79"/>
      <c r="S121" s="79"/>
      <c r="T121" s="79"/>
      <c r="U121" s="79"/>
      <c r="V121" s="82" t="s">
        <v>651</v>
      </c>
      <c r="W121" s="81">
        <v>43515.555659722224</v>
      </c>
      <c r="X121" s="82" t="s">
        <v>754</v>
      </c>
      <c r="Y121" s="79"/>
      <c r="Z121" s="79"/>
      <c r="AA121" s="85" t="s">
        <v>912</v>
      </c>
      <c r="AB121" s="79"/>
      <c r="AC121" s="79" t="b">
        <v>0</v>
      </c>
      <c r="AD121" s="79">
        <v>0</v>
      </c>
      <c r="AE121" s="85" t="s">
        <v>995</v>
      </c>
      <c r="AF121" s="79" t="b">
        <v>0</v>
      </c>
      <c r="AG121" s="79" t="s">
        <v>1000</v>
      </c>
      <c r="AH121" s="79"/>
      <c r="AI121" s="85" t="s">
        <v>995</v>
      </c>
      <c r="AJ121" s="79" t="b">
        <v>0</v>
      </c>
      <c r="AK121" s="79">
        <v>2</v>
      </c>
      <c r="AL121" s="85" t="s">
        <v>927</v>
      </c>
      <c r="AM121" s="79" t="s">
        <v>1007</v>
      </c>
      <c r="AN121" s="79" t="b">
        <v>0</v>
      </c>
      <c r="AO121" s="85" t="s">
        <v>927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1</v>
      </c>
      <c r="BE121" s="49">
        <v>4.3478260869565215</v>
      </c>
      <c r="BF121" s="48">
        <v>0</v>
      </c>
      <c r="BG121" s="49">
        <v>0</v>
      </c>
      <c r="BH121" s="48">
        <v>0</v>
      </c>
      <c r="BI121" s="49">
        <v>0</v>
      </c>
      <c r="BJ121" s="48">
        <v>22</v>
      </c>
      <c r="BK121" s="49">
        <v>95.65217391304348</v>
      </c>
      <c r="BL121" s="48">
        <v>23</v>
      </c>
    </row>
    <row r="122" spans="1:64" ht="15">
      <c r="A122" s="64" t="s">
        <v>279</v>
      </c>
      <c r="B122" s="64" t="s">
        <v>292</v>
      </c>
      <c r="C122" s="65" t="s">
        <v>2806</v>
      </c>
      <c r="D122" s="66">
        <v>3</v>
      </c>
      <c r="E122" s="67" t="s">
        <v>132</v>
      </c>
      <c r="F122" s="68">
        <v>32</v>
      </c>
      <c r="G122" s="65"/>
      <c r="H122" s="69"/>
      <c r="I122" s="70"/>
      <c r="J122" s="70"/>
      <c r="K122" s="34" t="s">
        <v>65</v>
      </c>
      <c r="L122" s="77">
        <v>122</v>
      </c>
      <c r="M122" s="77"/>
      <c r="N122" s="72"/>
      <c r="O122" s="79" t="s">
        <v>331</v>
      </c>
      <c r="P122" s="81">
        <v>43515.55876157407</v>
      </c>
      <c r="Q122" s="79" t="s">
        <v>389</v>
      </c>
      <c r="R122" s="79"/>
      <c r="S122" s="79"/>
      <c r="T122" s="79" t="s">
        <v>528</v>
      </c>
      <c r="U122" s="82" t="s">
        <v>567</v>
      </c>
      <c r="V122" s="82" t="s">
        <v>567</v>
      </c>
      <c r="W122" s="81">
        <v>43515.55876157407</v>
      </c>
      <c r="X122" s="82" t="s">
        <v>755</v>
      </c>
      <c r="Y122" s="79"/>
      <c r="Z122" s="79"/>
      <c r="AA122" s="85" t="s">
        <v>913</v>
      </c>
      <c r="AB122" s="79"/>
      <c r="AC122" s="79" t="b">
        <v>0</v>
      </c>
      <c r="AD122" s="79">
        <v>1</v>
      </c>
      <c r="AE122" s="85" t="s">
        <v>995</v>
      </c>
      <c r="AF122" s="79" t="b">
        <v>0</v>
      </c>
      <c r="AG122" s="79" t="s">
        <v>1000</v>
      </c>
      <c r="AH122" s="79"/>
      <c r="AI122" s="85" t="s">
        <v>995</v>
      </c>
      <c r="AJ122" s="79" t="b">
        <v>0</v>
      </c>
      <c r="AK122" s="79">
        <v>0</v>
      </c>
      <c r="AL122" s="85" t="s">
        <v>995</v>
      </c>
      <c r="AM122" s="79" t="s">
        <v>1009</v>
      </c>
      <c r="AN122" s="79" t="b">
        <v>0</v>
      </c>
      <c r="AO122" s="85" t="s">
        <v>913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3.0303030303030303</v>
      </c>
      <c r="BF122" s="48">
        <v>0</v>
      </c>
      <c r="BG122" s="49">
        <v>0</v>
      </c>
      <c r="BH122" s="48">
        <v>0</v>
      </c>
      <c r="BI122" s="49">
        <v>0</v>
      </c>
      <c r="BJ122" s="48">
        <v>32</v>
      </c>
      <c r="BK122" s="49">
        <v>96.96969696969697</v>
      </c>
      <c r="BL122" s="48">
        <v>33</v>
      </c>
    </row>
    <row r="123" spans="1:64" ht="15">
      <c r="A123" s="64" t="s">
        <v>280</v>
      </c>
      <c r="B123" s="64" t="s">
        <v>281</v>
      </c>
      <c r="C123" s="65" t="s">
        <v>2806</v>
      </c>
      <c r="D123" s="66">
        <v>3</v>
      </c>
      <c r="E123" s="67" t="s">
        <v>132</v>
      </c>
      <c r="F123" s="68">
        <v>32</v>
      </c>
      <c r="G123" s="65"/>
      <c r="H123" s="69"/>
      <c r="I123" s="70"/>
      <c r="J123" s="70"/>
      <c r="K123" s="34" t="s">
        <v>66</v>
      </c>
      <c r="L123" s="77">
        <v>123</v>
      </c>
      <c r="M123" s="77"/>
      <c r="N123" s="72"/>
      <c r="O123" s="79" t="s">
        <v>331</v>
      </c>
      <c r="P123" s="81">
        <v>43515.532013888886</v>
      </c>
      <c r="Q123" s="79" t="s">
        <v>390</v>
      </c>
      <c r="R123" s="82" t="s">
        <v>467</v>
      </c>
      <c r="S123" s="79" t="s">
        <v>500</v>
      </c>
      <c r="T123" s="79" t="s">
        <v>529</v>
      </c>
      <c r="U123" s="82" t="s">
        <v>568</v>
      </c>
      <c r="V123" s="82" t="s">
        <v>568</v>
      </c>
      <c r="W123" s="81">
        <v>43515.532013888886</v>
      </c>
      <c r="X123" s="82" t="s">
        <v>756</v>
      </c>
      <c r="Y123" s="79"/>
      <c r="Z123" s="79"/>
      <c r="AA123" s="85" t="s">
        <v>914</v>
      </c>
      <c r="AB123" s="79"/>
      <c r="AC123" s="79" t="b">
        <v>0</v>
      </c>
      <c r="AD123" s="79">
        <v>2</v>
      </c>
      <c r="AE123" s="85" t="s">
        <v>995</v>
      </c>
      <c r="AF123" s="79" t="b">
        <v>0</v>
      </c>
      <c r="AG123" s="79" t="s">
        <v>1000</v>
      </c>
      <c r="AH123" s="79"/>
      <c r="AI123" s="85" t="s">
        <v>995</v>
      </c>
      <c r="AJ123" s="79" t="b">
        <v>0</v>
      </c>
      <c r="AK123" s="79">
        <v>2</v>
      </c>
      <c r="AL123" s="85" t="s">
        <v>995</v>
      </c>
      <c r="AM123" s="79" t="s">
        <v>1009</v>
      </c>
      <c r="AN123" s="79" t="b">
        <v>0</v>
      </c>
      <c r="AO123" s="85" t="s">
        <v>914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7</v>
      </c>
      <c r="BC123" s="78" t="str">
        <f>REPLACE(INDEX(GroupVertices[Group],MATCH(Edges[[#This Row],[Vertex 2]],GroupVertices[Vertex],0)),1,1,"")</f>
        <v>7</v>
      </c>
      <c r="BD123" s="48">
        <v>0</v>
      </c>
      <c r="BE123" s="49">
        <v>0</v>
      </c>
      <c r="BF123" s="48">
        <v>0</v>
      </c>
      <c r="BG123" s="49">
        <v>0</v>
      </c>
      <c r="BH123" s="48">
        <v>0</v>
      </c>
      <c r="BI123" s="49">
        <v>0</v>
      </c>
      <c r="BJ123" s="48">
        <v>27</v>
      </c>
      <c r="BK123" s="49">
        <v>100</v>
      </c>
      <c r="BL123" s="48">
        <v>27</v>
      </c>
    </row>
    <row r="124" spans="1:64" ht="15">
      <c r="A124" s="64" t="s">
        <v>281</v>
      </c>
      <c r="B124" s="64" t="s">
        <v>293</v>
      </c>
      <c r="C124" s="65" t="s">
        <v>2806</v>
      </c>
      <c r="D124" s="66">
        <v>3</v>
      </c>
      <c r="E124" s="67" t="s">
        <v>132</v>
      </c>
      <c r="F124" s="68">
        <v>32</v>
      </c>
      <c r="G124" s="65"/>
      <c r="H124" s="69"/>
      <c r="I124" s="70"/>
      <c r="J124" s="70"/>
      <c r="K124" s="34" t="s">
        <v>65</v>
      </c>
      <c r="L124" s="77">
        <v>124</v>
      </c>
      <c r="M124" s="77"/>
      <c r="N124" s="72"/>
      <c r="O124" s="79" t="s">
        <v>331</v>
      </c>
      <c r="P124" s="81">
        <v>43515.37980324074</v>
      </c>
      <c r="Q124" s="79" t="s">
        <v>391</v>
      </c>
      <c r="R124" s="79"/>
      <c r="S124" s="79"/>
      <c r="T124" s="79" t="s">
        <v>510</v>
      </c>
      <c r="U124" s="79"/>
      <c r="V124" s="82" t="s">
        <v>652</v>
      </c>
      <c r="W124" s="81">
        <v>43515.37980324074</v>
      </c>
      <c r="X124" s="82" t="s">
        <v>757</v>
      </c>
      <c r="Y124" s="79"/>
      <c r="Z124" s="79"/>
      <c r="AA124" s="85" t="s">
        <v>915</v>
      </c>
      <c r="AB124" s="79"/>
      <c r="AC124" s="79" t="b">
        <v>0</v>
      </c>
      <c r="AD124" s="79">
        <v>0</v>
      </c>
      <c r="AE124" s="85" t="s">
        <v>995</v>
      </c>
      <c r="AF124" s="79" t="b">
        <v>0</v>
      </c>
      <c r="AG124" s="79" t="s">
        <v>1000</v>
      </c>
      <c r="AH124" s="79"/>
      <c r="AI124" s="85" t="s">
        <v>995</v>
      </c>
      <c r="AJ124" s="79" t="b">
        <v>0</v>
      </c>
      <c r="AK124" s="79">
        <v>2</v>
      </c>
      <c r="AL124" s="85" t="s">
        <v>941</v>
      </c>
      <c r="AM124" s="79" t="s">
        <v>1009</v>
      </c>
      <c r="AN124" s="79" t="b">
        <v>0</v>
      </c>
      <c r="AO124" s="85" t="s">
        <v>941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7</v>
      </c>
      <c r="BD124" s="48">
        <v>0</v>
      </c>
      <c r="BE124" s="49">
        <v>0</v>
      </c>
      <c r="BF124" s="48">
        <v>0</v>
      </c>
      <c r="BG124" s="49">
        <v>0</v>
      </c>
      <c r="BH124" s="48">
        <v>0</v>
      </c>
      <c r="BI124" s="49">
        <v>0</v>
      </c>
      <c r="BJ124" s="48">
        <v>19</v>
      </c>
      <c r="BK124" s="49">
        <v>100</v>
      </c>
      <c r="BL124" s="48">
        <v>19</v>
      </c>
    </row>
    <row r="125" spans="1:64" ht="15">
      <c r="A125" s="64" t="s">
        <v>281</v>
      </c>
      <c r="B125" s="64" t="s">
        <v>280</v>
      </c>
      <c r="C125" s="65" t="s">
        <v>2806</v>
      </c>
      <c r="D125" s="66">
        <v>3</v>
      </c>
      <c r="E125" s="67" t="s">
        <v>132</v>
      </c>
      <c r="F125" s="68">
        <v>32</v>
      </c>
      <c r="G125" s="65"/>
      <c r="H125" s="69"/>
      <c r="I125" s="70"/>
      <c r="J125" s="70"/>
      <c r="K125" s="34" t="s">
        <v>66</v>
      </c>
      <c r="L125" s="77">
        <v>125</v>
      </c>
      <c r="M125" s="77"/>
      <c r="N125" s="72"/>
      <c r="O125" s="79" t="s">
        <v>331</v>
      </c>
      <c r="P125" s="81">
        <v>43515.57921296296</v>
      </c>
      <c r="Q125" s="79" t="s">
        <v>392</v>
      </c>
      <c r="R125" s="82" t="s">
        <v>467</v>
      </c>
      <c r="S125" s="79" t="s">
        <v>500</v>
      </c>
      <c r="T125" s="79" t="s">
        <v>508</v>
      </c>
      <c r="U125" s="79"/>
      <c r="V125" s="82" t="s">
        <v>652</v>
      </c>
      <c r="W125" s="81">
        <v>43515.57921296296</v>
      </c>
      <c r="X125" s="82" t="s">
        <v>758</v>
      </c>
      <c r="Y125" s="79"/>
      <c r="Z125" s="79"/>
      <c r="AA125" s="85" t="s">
        <v>916</v>
      </c>
      <c r="AB125" s="79"/>
      <c r="AC125" s="79" t="b">
        <v>0</v>
      </c>
      <c r="AD125" s="79">
        <v>0</v>
      </c>
      <c r="AE125" s="85" t="s">
        <v>995</v>
      </c>
      <c r="AF125" s="79" t="b">
        <v>0</v>
      </c>
      <c r="AG125" s="79" t="s">
        <v>1000</v>
      </c>
      <c r="AH125" s="79"/>
      <c r="AI125" s="85" t="s">
        <v>995</v>
      </c>
      <c r="AJ125" s="79" t="b">
        <v>0</v>
      </c>
      <c r="AK125" s="79">
        <v>2</v>
      </c>
      <c r="AL125" s="85" t="s">
        <v>914</v>
      </c>
      <c r="AM125" s="79" t="s">
        <v>1008</v>
      </c>
      <c r="AN125" s="79" t="b">
        <v>0</v>
      </c>
      <c r="AO125" s="85" t="s">
        <v>914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7</v>
      </c>
      <c r="BC125" s="78" t="str">
        <f>REPLACE(INDEX(GroupVertices[Group],MATCH(Edges[[#This Row],[Vertex 2]],GroupVertices[Vertex],0)),1,1,"")</f>
        <v>7</v>
      </c>
      <c r="BD125" s="48">
        <v>0</v>
      </c>
      <c r="BE125" s="49">
        <v>0</v>
      </c>
      <c r="BF125" s="48">
        <v>0</v>
      </c>
      <c r="BG125" s="49">
        <v>0</v>
      </c>
      <c r="BH125" s="48">
        <v>0</v>
      </c>
      <c r="BI125" s="49">
        <v>0</v>
      </c>
      <c r="BJ125" s="48">
        <v>17</v>
      </c>
      <c r="BK125" s="49">
        <v>100</v>
      </c>
      <c r="BL125" s="48">
        <v>17</v>
      </c>
    </row>
    <row r="126" spans="1:64" ht="15">
      <c r="A126" s="64" t="s">
        <v>282</v>
      </c>
      <c r="B126" s="64" t="s">
        <v>298</v>
      </c>
      <c r="C126" s="65" t="s">
        <v>2806</v>
      </c>
      <c r="D126" s="66">
        <v>3</v>
      </c>
      <c r="E126" s="67" t="s">
        <v>132</v>
      </c>
      <c r="F126" s="68">
        <v>32</v>
      </c>
      <c r="G126" s="65"/>
      <c r="H126" s="69"/>
      <c r="I126" s="70"/>
      <c r="J126" s="70"/>
      <c r="K126" s="34" t="s">
        <v>65</v>
      </c>
      <c r="L126" s="77">
        <v>126</v>
      </c>
      <c r="M126" s="77"/>
      <c r="N126" s="72"/>
      <c r="O126" s="79" t="s">
        <v>331</v>
      </c>
      <c r="P126" s="81">
        <v>43515.611226851855</v>
      </c>
      <c r="Q126" s="79" t="s">
        <v>393</v>
      </c>
      <c r="R126" s="79"/>
      <c r="S126" s="79"/>
      <c r="T126" s="79" t="s">
        <v>530</v>
      </c>
      <c r="U126" s="82" t="s">
        <v>569</v>
      </c>
      <c r="V126" s="82" t="s">
        <v>569</v>
      </c>
      <c r="W126" s="81">
        <v>43515.611226851855</v>
      </c>
      <c r="X126" s="82" t="s">
        <v>759</v>
      </c>
      <c r="Y126" s="79"/>
      <c r="Z126" s="79"/>
      <c r="AA126" s="85" t="s">
        <v>917</v>
      </c>
      <c r="AB126" s="79"/>
      <c r="AC126" s="79" t="b">
        <v>0</v>
      </c>
      <c r="AD126" s="79">
        <v>0</v>
      </c>
      <c r="AE126" s="85" t="s">
        <v>995</v>
      </c>
      <c r="AF126" s="79" t="b">
        <v>0</v>
      </c>
      <c r="AG126" s="79" t="s">
        <v>1005</v>
      </c>
      <c r="AH126" s="79"/>
      <c r="AI126" s="85" t="s">
        <v>995</v>
      </c>
      <c r="AJ126" s="79" t="b">
        <v>0</v>
      </c>
      <c r="AK126" s="79">
        <v>2</v>
      </c>
      <c r="AL126" s="85" t="s">
        <v>980</v>
      </c>
      <c r="AM126" s="79" t="s">
        <v>1009</v>
      </c>
      <c r="AN126" s="79" t="b">
        <v>0</v>
      </c>
      <c r="AO126" s="85" t="s">
        <v>980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5</v>
      </c>
      <c r="BK126" s="49">
        <v>100</v>
      </c>
      <c r="BL126" s="48">
        <v>5</v>
      </c>
    </row>
    <row r="127" spans="1:64" ht="15">
      <c r="A127" s="64" t="s">
        <v>283</v>
      </c>
      <c r="B127" s="64" t="s">
        <v>323</v>
      </c>
      <c r="C127" s="65" t="s">
        <v>2806</v>
      </c>
      <c r="D127" s="66">
        <v>3</v>
      </c>
      <c r="E127" s="67" t="s">
        <v>132</v>
      </c>
      <c r="F127" s="68">
        <v>32</v>
      </c>
      <c r="G127" s="65"/>
      <c r="H127" s="69"/>
      <c r="I127" s="70"/>
      <c r="J127" s="70"/>
      <c r="K127" s="34" t="s">
        <v>65</v>
      </c>
      <c r="L127" s="77">
        <v>127</v>
      </c>
      <c r="M127" s="77"/>
      <c r="N127" s="72"/>
      <c r="O127" s="79" t="s">
        <v>331</v>
      </c>
      <c r="P127" s="81">
        <v>43515.66814814815</v>
      </c>
      <c r="Q127" s="79" t="s">
        <v>394</v>
      </c>
      <c r="R127" s="79"/>
      <c r="S127" s="79"/>
      <c r="T127" s="79" t="s">
        <v>531</v>
      </c>
      <c r="U127" s="79"/>
      <c r="V127" s="82" t="s">
        <v>653</v>
      </c>
      <c r="W127" s="81">
        <v>43515.66814814815</v>
      </c>
      <c r="X127" s="82" t="s">
        <v>760</v>
      </c>
      <c r="Y127" s="79"/>
      <c r="Z127" s="79"/>
      <c r="AA127" s="85" t="s">
        <v>918</v>
      </c>
      <c r="AB127" s="79"/>
      <c r="AC127" s="79" t="b">
        <v>0</v>
      </c>
      <c r="AD127" s="79">
        <v>0</v>
      </c>
      <c r="AE127" s="85" t="s">
        <v>995</v>
      </c>
      <c r="AF127" s="79" t="b">
        <v>0</v>
      </c>
      <c r="AG127" s="79" t="s">
        <v>1000</v>
      </c>
      <c r="AH127" s="79"/>
      <c r="AI127" s="85" t="s">
        <v>995</v>
      </c>
      <c r="AJ127" s="79" t="b">
        <v>0</v>
      </c>
      <c r="AK127" s="79">
        <v>3</v>
      </c>
      <c r="AL127" s="85" t="s">
        <v>958</v>
      </c>
      <c r="AM127" s="79" t="s">
        <v>1011</v>
      </c>
      <c r="AN127" s="79" t="b">
        <v>0</v>
      </c>
      <c r="AO127" s="85" t="s">
        <v>958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6</v>
      </c>
      <c r="BD127" s="48"/>
      <c r="BE127" s="49"/>
      <c r="BF127" s="48"/>
      <c r="BG127" s="49"/>
      <c r="BH127" s="48"/>
      <c r="BI127" s="49"/>
      <c r="BJ127" s="48"/>
      <c r="BK127" s="49"/>
      <c r="BL127" s="48"/>
    </row>
    <row r="128" spans="1:64" ht="15">
      <c r="A128" s="64" t="s">
        <v>283</v>
      </c>
      <c r="B128" s="64" t="s">
        <v>302</v>
      </c>
      <c r="C128" s="65" t="s">
        <v>2806</v>
      </c>
      <c r="D128" s="66">
        <v>3</v>
      </c>
      <c r="E128" s="67" t="s">
        <v>132</v>
      </c>
      <c r="F128" s="68">
        <v>32</v>
      </c>
      <c r="G128" s="65"/>
      <c r="H128" s="69"/>
      <c r="I128" s="70"/>
      <c r="J128" s="70"/>
      <c r="K128" s="34" t="s">
        <v>65</v>
      </c>
      <c r="L128" s="77">
        <v>128</v>
      </c>
      <c r="M128" s="77"/>
      <c r="N128" s="72"/>
      <c r="O128" s="79" t="s">
        <v>331</v>
      </c>
      <c r="P128" s="81">
        <v>43515.66814814815</v>
      </c>
      <c r="Q128" s="79" t="s">
        <v>394</v>
      </c>
      <c r="R128" s="79"/>
      <c r="S128" s="79"/>
      <c r="T128" s="79" t="s">
        <v>531</v>
      </c>
      <c r="U128" s="79"/>
      <c r="V128" s="82" t="s">
        <v>653</v>
      </c>
      <c r="W128" s="81">
        <v>43515.66814814815</v>
      </c>
      <c r="X128" s="82" t="s">
        <v>760</v>
      </c>
      <c r="Y128" s="79"/>
      <c r="Z128" s="79"/>
      <c r="AA128" s="85" t="s">
        <v>918</v>
      </c>
      <c r="AB128" s="79"/>
      <c r="AC128" s="79" t="b">
        <v>0</v>
      </c>
      <c r="AD128" s="79">
        <v>0</v>
      </c>
      <c r="AE128" s="85" t="s">
        <v>995</v>
      </c>
      <c r="AF128" s="79" t="b">
        <v>0</v>
      </c>
      <c r="AG128" s="79" t="s">
        <v>1000</v>
      </c>
      <c r="AH128" s="79"/>
      <c r="AI128" s="85" t="s">
        <v>995</v>
      </c>
      <c r="AJ128" s="79" t="b">
        <v>0</v>
      </c>
      <c r="AK128" s="79">
        <v>3</v>
      </c>
      <c r="AL128" s="85" t="s">
        <v>958</v>
      </c>
      <c r="AM128" s="79" t="s">
        <v>1011</v>
      </c>
      <c r="AN128" s="79" t="b">
        <v>0</v>
      </c>
      <c r="AO128" s="85" t="s">
        <v>958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6</v>
      </c>
      <c r="BC128" s="78" t="str">
        <f>REPLACE(INDEX(GroupVertices[Group],MATCH(Edges[[#This Row],[Vertex 2]],GroupVertices[Vertex],0)),1,1,"")</f>
        <v>6</v>
      </c>
      <c r="BD128" s="48">
        <v>0</v>
      </c>
      <c r="BE128" s="49">
        <v>0</v>
      </c>
      <c r="BF128" s="48">
        <v>0</v>
      </c>
      <c r="BG128" s="49">
        <v>0</v>
      </c>
      <c r="BH128" s="48">
        <v>0</v>
      </c>
      <c r="BI128" s="49">
        <v>0</v>
      </c>
      <c r="BJ128" s="48">
        <v>22</v>
      </c>
      <c r="BK128" s="49">
        <v>100</v>
      </c>
      <c r="BL128" s="48">
        <v>22</v>
      </c>
    </row>
    <row r="129" spans="1:64" ht="15">
      <c r="A129" s="64" t="s">
        <v>284</v>
      </c>
      <c r="B129" s="64" t="s">
        <v>287</v>
      </c>
      <c r="C129" s="65" t="s">
        <v>2806</v>
      </c>
      <c r="D129" s="66">
        <v>3</v>
      </c>
      <c r="E129" s="67" t="s">
        <v>132</v>
      </c>
      <c r="F129" s="68">
        <v>32</v>
      </c>
      <c r="G129" s="65"/>
      <c r="H129" s="69"/>
      <c r="I129" s="70"/>
      <c r="J129" s="70"/>
      <c r="K129" s="34" t="s">
        <v>65</v>
      </c>
      <c r="L129" s="77">
        <v>129</v>
      </c>
      <c r="M129" s="77"/>
      <c r="N129" s="72"/>
      <c r="O129" s="79" t="s">
        <v>331</v>
      </c>
      <c r="P129" s="81">
        <v>43515.66923611111</v>
      </c>
      <c r="Q129" s="79" t="s">
        <v>344</v>
      </c>
      <c r="R129" s="79"/>
      <c r="S129" s="79"/>
      <c r="T129" s="79"/>
      <c r="U129" s="79"/>
      <c r="V129" s="82" t="s">
        <v>654</v>
      </c>
      <c r="W129" s="81">
        <v>43515.66923611111</v>
      </c>
      <c r="X129" s="82" t="s">
        <v>761</v>
      </c>
      <c r="Y129" s="79"/>
      <c r="Z129" s="79"/>
      <c r="AA129" s="85" t="s">
        <v>919</v>
      </c>
      <c r="AB129" s="79"/>
      <c r="AC129" s="79" t="b">
        <v>0</v>
      </c>
      <c r="AD129" s="79">
        <v>0</v>
      </c>
      <c r="AE129" s="85" t="s">
        <v>995</v>
      </c>
      <c r="AF129" s="79" t="b">
        <v>0</v>
      </c>
      <c r="AG129" s="79" t="s">
        <v>1000</v>
      </c>
      <c r="AH129" s="79"/>
      <c r="AI129" s="85" t="s">
        <v>995</v>
      </c>
      <c r="AJ129" s="79" t="b">
        <v>0</v>
      </c>
      <c r="AK129" s="79">
        <v>5</v>
      </c>
      <c r="AL129" s="85" t="s">
        <v>928</v>
      </c>
      <c r="AM129" s="79" t="s">
        <v>1009</v>
      </c>
      <c r="AN129" s="79" t="b">
        <v>0</v>
      </c>
      <c r="AO129" s="85" t="s">
        <v>928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1</v>
      </c>
      <c r="BE129" s="49">
        <v>4</v>
      </c>
      <c r="BF129" s="48">
        <v>0</v>
      </c>
      <c r="BG129" s="49">
        <v>0</v>
      </c>
      <c r="BH129" s="48">
        <v>0</v>
      </c>
      <c r="BI129" s="49">
        <v>0</v>
      </c>
      <c r="BJ129" s="48">
        <v>24</v>
      </c>
      <c r="BK129" s="49">
        <v>96</v>
      </c>
      <c r="BL129" s="48">
        <v>25</v>
      </c>
    </row>
    <row r="130" spans="1:64" ht="15">
      <c r="A130" s="64" t="s">
        <v>285</v>
      </c>
      <c r="B130" s="64" t="s">
        <v>293</v>
      </c>
      <c r="C130" s="65" t="s">
        <v>2806</v>
      </c>
      <c r="D130" s="66">
        <v>3</v>
      </c>
      <c r="E130" s="67" t="s">
        <v>132</v>
      </c>
      <c r="F130" s="68">
        <v>32</v>
      </c>
      <c r="G130" s="65"/>
      <c r="H130" s="69"/>
      <c r="I130" s="70"/>
      <c r="J130" s="70"/>
      <c r="K130" s="34" t="s">
        <v>65</v>
      </c>
      <c r="L130" s="77">
        <v>130</v>
      </c>
      <c r="M130" s="77"/>
      <c r="N130" s="72"/>
      <c r="O130" s="79" t="s">
        <v>331</v>
      </c>
      <c r="P130" s="81">
        <v>43515.66853009259</v>
      </c>
      <c r="Q130" s="79" t="s">
        <v>395</v>
      </c>
      <c r="R130" s="79"/>
      <c r="S130" s="79"/>
      <c r="T130" s="79" t="s">
        <v>508</v>
      </c>
      <c r="U130" s="79"/>
      <c r="V130" s="82" t="s">
        <v>655</v>
      </c>
      <c r="W130" s="81">
        <v>43515.66853009259</v>
      </c>
      <c r="X130" s="82" t="s">
        <v>762</v>
      </c>
      <c r="Y130" s="79"/>
      <c r="Z130" s="79"/>
      <c r="AA130" s="85" t="s">
        <v>920</v>
      </c>
      <c r="AB130" s="79"/>
      <c r="AC130" s="79" t="b">
        <v>0</v>
      </c>
      <c r="AD130" s="79">
        <v>0</v>
      </c>
      <c r="AE130" s="85" t="s">
        <v>995</v>
      </c>
      <c r="AF130" s="79" t="b">
        <v>0</v>
      </c>
      <c r="AG130" s="79" t="s">
        <v>1000</v>
      </c>
      <c r="AH130" s="79"/>
      <c r="AI130" s="85" t="s">
        <v>995</v>
      </c>
      <c r="AJ130" s="79" t="b">
        <v>0</v>
      </c>
      <c r="AK130" s="79">
        <v>1</v>
      </c>
      <c r="AL130" s="85" t="s">
        <v>942</v>
      </c>
      <c r="AM130" s="79" t="s">
        <v>1018</v>
      </c>
      <c r="AN130" s="79" t="b">
        <v>0</v>
      </c>
      <c r="AO130" s="85" t="s">
        <v>942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7</v>
      </c>
      <c r="BD130" s="48">
        <v>1</v>
      </c>
      <c r="BE130" s="49">
        <v>4.761904761904762</v>
      </c>
      <c r="BF130" s="48">
        <v>1</v>
      </c>
      <c r="BG130" s="49">
        <v>4.761904761904762</v>
      </c>
      <c r="BH130" s="48">
        <v>0</v>
      </c>
      <c r="BI130" s="49">
        <v>0</v>
      </c>
      <c r="BJ130" s="48">
        <v>19</v>
      </c>
      <c r="BK130" s="49">
        <v>90.47619047619048</v>
      </c>
      <c r="BL130" s="48">
        <v>21</v>
      </c>
    </row>
    <row r="131" spans="1:64" ht="15">
      <c r="A131" s="64" t="s">
        <v>285</v>
      </c>
      <c r="B131" s="64" t="s">
        <v>292</v>
      </c>
      <c r="C131" s="65" t="s">
        <v>2808</v>
      </c>
      <c r="D131" s="66">
        <v>5.333333333333334</v>
      </c>
      <c r="E131" s="67" t="s">
        <v>136</v>
      </c>
      <c r="F131" s="68">
        <v>29.636363636363637</v>
      </c>
      <c r="G131" s="65"/>
      <c r="H131" s="69"/>
      <c r="I131" s="70"/>
      <c r="J131" s="70"/>
      <c r="K131" s="34" t="s">
        <v>65</v>
      </c>
      <c r="L131" s="77">
        <v>131</v>
      </c>
      <c r="M131" s="77"/>
      <c r="N131" s="72"/>
      <c r="O131" s="79" t="s">
        <v>331</v>
      </c>
      <c r="P131" s="81">
        <v>43515.67016203704</v>
      </c>
      <c r="Q131" s="79" t="s">
        <v>369</v>
      </c>
      <c r="R131" s="79"/>
      <c r="S131" s="79"/>
      <c r="T131" s="79" t="s">
        <v>517</v>
      </c>
      <c r="U131" s="79"/>
      <c r="V131" s="82" t="s">
        <v>655</v>
      </c>
      <c r="W131" s="81">
        <v>43515.67016203704</v>
      </c>
      <c r="X131" s="82" t="s">
        <v>763</v>
      </c>
      <c r="Y131" s="79"/>
      <c r="Z131" s="79"/>
      <c r="AA131" s="85" t="s">
        <v>921</v>
      </c>
      <c r="AB131" s="79"/>
      <c r="AC131" s="79" t="b">
        <v>0</v>
      </c>
      <c r="AD131" s="79">
        <v>0</v>
      </c>
      <c r="AE131" s="85" t="s">
        <v>995</v>
      </c>
      <c r="AF131" s="79" t="b">
        <v>0</v>
      </c>
      <c r="AG131" s="79" t="s">
        <v>1000</v>
      </c>
      <c r="AH131" s="79"/>
      <c r="AI131" s="85" t="s">
        <v>995</v>
      </c>
      <c r="AJ131" s="79" t="b">
        <v>0</v>
      </c>
      <c r="AK131" s="79">
        <v>3</v>
      </c>
      <c r="AL131" s="85" t="s">
        <v>968</v>
      </c>
      <c r="AM131" s="79" t="s">
        <v>1018</v>
      </c>
      <c r="AN131" s="79" t="b">
        <v>0</v>
      </c>
      <c r="AO131" s="85" t="s">
        <v>968</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7</v>
      </c>
      <c r="BC131" s="78" t="str">
        <f>REPLACE(INDEX(GroupVertices[Group],MATCH(Edges[[#This Row],[Vertex 2]],GroupVertices[Vertex],0)),1,1,"")</f>
        <v>1</v>
      </c>
      <c r="BD131" s="48">
        <v>1</v>
      </c>
      <c r="BE131" s="49">
        <v>4.761904761904762</v>
      </c>
      <c r="BF131" s="48">
        <v>0</v>
      </c>
      <c r="BG131" s="49">
        <v>0</v>
      </c>
      <c r="BH131" s="48">
        <v>0</v>
      </c>
      <c r="BI131" s="49">
        <v>0</v>
      </c>
      <c r="BJ131" s="48">
        <v>20</v>
      </c>
      <c r="BK131" s="49">
        <v>95.23809523809524</v>
      </c>
      <c r="BL131" s="48">
        <v>21</v>
      </c>
    </row>
    <row r="132" spans="1:64" ht="15">
      <c r="A132" s="64" t="s">
        <v>285</v>
      </c>
      <c r="B132" s="64" t="s">
        <v>292</v>
      </c>
      <c r="C132" s="65" t="s">
        <v>2808</v>
      </c>
      <c r="D132" s="66">
        <v>5.333333333333334</v>
      </c>
      <c r="E132" s="67" t="s">
        <v>136</v>
      </c>
      <c r="F132" s="68">
        <v>29.636363636363637</v>
      </c>
      <c r="G132" s="65"/>
      <c r="H132" s="69"/>
      <c r="I132" s="70"/>
      <c r="J132" s="70"/>
      <c r="K132" s="34" t="s">
        <v>65</v>
      </c>
      <c r="L132" s="77">
        <v>132</v>
      </c>
      <c r="M132" s="77"/>
      <c r="N132" s="72"/>
      <c r="O132" s="79" t="s">
        <v>331</v>
      </c>
      <c r="P132" s="81">
        <v>43515.67041666667</v>
      </c>
      <c r="Q132" s="79" t="s">
        <v>396</v>
      </c>
      <c r="R132" s="79"/>
      <c r="S132" s="79"/>
      <c r="T132" s="79" t="s">
        <v>508</v>
      </c>
      <c r="U132" s="79"/>
      <c r="V132" s="82" t="s">
        <v>655</v>
      </c>
      <c r="W132" s="81">
        <v>43515.67041666667</v>
      </c>
      <c r="X132" s="82" t="s">
        <v>764</v>
      </c>
      <c r="Y132" s="79"/>
      <c r="Z132" s="79"/>
      <c r="AA132" s="85" t="s">
        <v>922</v>
      </c>
      <c r="AB132" s="79"/>
      <c r="AC132" s="79" t="b">
        <v>0</v>
      </c>
      <c r="AD132" s="79">
        <v>0</v>
      </c>
      <c r="AE132" s="85" t="s">
        <v>995</v>
      </c>
      <c r="AF132" s="79" t="b">
        <v>0</v>
      </c>
      <c r="AG132" s="79" t="s">
        <v>1000</v>
      </c>
      <c r="AH132" s="79"/>
      <c r="AI132" s="85" t="s">
        <v>995</v>
      </c>
      <c r="AJ132" s="79" t="b">
        <v>0</v>
      </c>
      <c r="AK132" s="79">
        <v>1</v>
      </c>
      <c r="AL132" s="85" t="s">
        <v>967</v>
      </c>
      <c r="AM132" s="79" t="s">
        <v>1018</v>
      </c>
      <c r="AN132" s="79" t="b">
        <v>0</v>
      </c>
      <c r="AO132" s="85" t="s">
        <v>967</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7</v>
      </c>
      <c r="BC132" s="78" t="str">
        <f>REPLACE(INDEX(GroupVertices[Group],MATCH(Edges[[#This Row],[Vertex 2]],GroupVertices[Vertex],0)),1,1,"")</f>
        <v>1</v>
      </c>
      <c r="BD132" s="48">
        <v>1</v>
      </c>
      <c r="BE132" s="49">
        <v>4.3478260869565215</v>
      </c>
      <c r="BF132" s="48">
        <v>0</v>
      </c>
      <c r="BG132" s="49">
        <v>0</v>
      </c>
      <c r="BH132" s="48">
        <v>0</v>
      </c>
      <c r="BI132" s="49">
        <v>0</v>
      </c>
      <c r="BJ132" s="48">
        <v>22</v>
      </c>
      <c r="BK132" s="49">
        <v>95.65217391304348</v>
      </c>
      <c r="BL132" s="48">
        <v>23</v>
      </c>
    </row>
    <row r="133" spans="1:64" ht="15">
      <c r="A133" s="64" t="s">
        <v>286</v>
      </c>
      <c r="B133" s="64" t="s">
        <v>287</v>
      </c>
      <c r="C133" s="65" t="s">
        <v>2806</v>
      </c>
      <c r="D133" s="66">
        <v>3</v>
      </c>
      <c r="E133" s="67" t="s">
        <v>132</v>
      </c>
      <c r="F133" s="68">
        <v>32</v>
      </c>
      <c r="G133" s="65"/>
      <c r="H133" s="69"/>
      <c r="I133" s="70"/>
      <c r="J133" s="70"/>
      <c r="K133" s="34" t="s">
        <v>65</v>
      </c>
      <c r="L133" s="77">
        <v>133</v>
      </c>
      <c r="M133" s="77"/>
      <c r="N133" s="72"/>
      <c r="O133" s="79" t="s">
        <v>331</v>
      </c>
      <c r="P133" s="81">
        <v>43506.81469907407</v>
      </c>
      <c r="Q133" s="79" t="s">
        <v>358</v>
      </c>
      <c r="R133" s="79"/>
      <c r="S133" s="79"/>
      <c r="T133" s="79" t="s">
        <v>513</v>
      </c>
      <c r="U133" s="79"/>
      <c r="V133" s="82" t="s">
        <v>656</v>
      </c>
      <c r="W133" s="81">
        <v>43506.81469907407</v>
      </c>
      <c r="X133" s="82" t="s">
        <v>765</v>
      </c>
      <c r="Y133" s="79"/>
      <c r="Z133" s="79"/>
      <c r="AA133" s="85" t="s">
        <v>923</v>
      </c>
      <c r="AB133" s="79"/>
      <c r="AC133" s="79" t="b">
        <v>0</v>
      </c>
      <c r="AD133" s="79">
        <v>0</v>
      </c>
      <c r="AE133" s="85" t="s">
        <v>995</v>
      </c>
      <c r="AF133" s="79" t="b">
        <v>0</v>
      </c>
      <c r="AG133" s="79" t="s">
        <v>1000</v>
      </c>
      <c r="AH133" s="79"/>
      <c r="AI133" s="85" t="s">
        <v>995</v>
      </c>
      <c r="AJ133" s="79" t="b">
        <v>0</v>
      </c>
      <c r="AK133" s="79">
        <v>2</v>
      </c>
      <c r="AL133" s="85" t="s">
        <v>929</v>
      </c>
      <c r="AM133" s="79" t="s">
        <v>1019</v>
      </c>
      <c r="AN133" s="79" t="b">
        <v>0</v>
      </c>
      <c r="AO133" s="85" t="s">
        <v>929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6</v>
      </c>
      <c r="BC133" s="78" t="str">
        <f>REPLACE(INDEX(GroupVertices[Group],MATCH(Edges[[#This Row],[Vertex 2]],GroupVertices[Vertex],0)),1,1,"")</f>
        <v>3</v>
      </c>
      <c r="BD133" s="48">
        <v>1</v>
      </c>
      <c r="BE133" s="49">
        <v>4.166666666666667</v>
      </c>
      <c r="BF133" s="48">
        <v>0</v>
      </c>
      <c r="BG133" s="49">
        <v>0</v>
      </c>
      <c r="BH133" s="48">
        <v>0</v>
      </c>
      <c r="BI133" s="49">
        <v>0</v>
      </c>
      <c r="BJ133" s="48">
        <v>23</v>
      </c>
      <c r="BK133" s="49">
        <v>95.83333333333333</v>
      </c>
      <c r="BL133" s="48">
        <v>24</v>
      </c>
    </row>
    <row r="134" spans="1:64" ht="15">
      <c r="A134" s="64" t="s">
        <v>287</v>
      </c>
      <c r="B134" s="64" t="s">
        <v>287</v>
      </c>
      <c r="C134" s="65" t="s">
        <v>2810</v>
      </c>
      <c r="D134" s="66">
        <v>10</v>
      </c>
      <c r="E134" s="67" t="s">
        <v>136</v>
      </c>
      <c r="F134" s="68">
        <v>15.454545454545453</v>
      </c>
      <c r="G134" s="65"/>
      <c r="H134" s="69"/>
      <c r="I134" s="70"/>
      <c r="J134" s="70"/>
      <c r="K134" s="34" t="s">
        <v>65</v>
      </c>
      <c r="L134" s="77">
        <v>134</v>
      </c>
      <c r="M134" s="77"/>
      <c r="N134" s="72"/>
      <c r="O134" s="79" t="s">
        <v>176</v>
      </c>
      <c r="P134" s="81">
        <v>43506.89994212963</v>
      </c>
      <c r="Q134" s="79" t="s">
        <v>397</v>
      </c>
      <c r="R134" s="79"/>
      <c r="S134" s="79"/>
      <c r="T134" s="79" t="s">
        <v>508</v>
      </c>
      <c r="U134" s="82" t="s">
        <v>570</v>
      </c>
      <c r="V134" s="82" t="s">
        <v>570</v>
      </c>
      <c r="W134" s="81">
        <v>43506.89994212963</v>
      </c>
      <c r="X134" s="82" t="s">
        <v>766</v>
      </c>
      <c r="Y134" s="79"/>
      <c r="Z134" s="79"/>
      <c r="AA134" s="85" t="s">
        <v>924</v>
      </c>
      <c r="AB134" s="79"/>
      <c r="AC134" s="79" t="b">
        <v>0</v>
      </c>
      <c r="AD134" s="79">
        <v>0</v>
      </c>
      <c r="AE134" s="85" t="s">
        <v>995</v>
      </c>
      <c r="AF134" s="79" t="b">
        <v>0</v>
      </c>
      <c r="AG134" s="79" t="s">
        <v>1000</v>
      </c>
      <c r="AH134" s="79"/>
      <c r="AI134" s="85" t="s">
        <v>995</v>
      </c>
      <c r="AJ134" s="79" t="b">
        <v>0</v>
      </c>
      <c r="AK134" s="79">
        <v>1</v>
      </c>
      <c r="AL134" s="85" t="s">
        <v>995</v>
      </c>
      <c r="AM134" s="79" t="s">
        <v>1020</v>
      </c>
      <c r="AN134" s="79" t="b">
        <v>0</v>
      </c>
      <c r="AO134" s="85" t="s">
        <v>924</v>
      </c>
      <c r="AP134" s="79" t="s">
        <v>1023</v>
      </c>
      <c r="AQ134" s="79">
        <v>0</v>
      </c>
      <c r="AR134" s="79">
        <v>0</v>
      </c>
      <c r="AS134" s="79"/>
      <c r="AT134" s="79"/>
      <c r="AU134" s="79"/>
      <c r="AV134" s="79"/>
      <c r="AW134" s="79"/>
      <c r="AX134" s="79"/>
      <c r="AY134" s="79"/>
      <c r="AZ134" s="79"/>
      <c r="BA134">
        <v>8</v>
      </c>
      <c r="BB134" s="78" t="str">
        <f>REPLACE(INDEX(GroupVertices[Group],MATCH(Edges[[#This Row],[Vertex 1]],GroupVertices[Vertex],0)),1,1,"")</f>
        <v>3</v>
      </c>
      <c r="BC134" s="78" t="str">
        <f>REPLACE(INDEX(GroupVertices[Group],MATCH(Edges[[#This Row],[Vertex 2]],GroupVertices[Vertex],0)),1,1,"")</f>
        <v>3</v>
      </c>
      <c r="BD134" s="48">
        <v>1</v>
      </c>
      <c r="BE134" s="49">
        <v>4.545454545454546</v>
      </c>
      <c r="BF134" s="48">
        <v>0</v>
      </c>
      <c r="BG134" s="49">
        <v>0</v>
      </c>
      <c r="BH134" s="48">
        <v>0</v>
      </c>
      <c r="BI134" s="49">
        <v>0</v>
      </c>
      <c r="BJ134" s="48">
        <v>21</v>
      </c>
      <c r="BK134" s="49">
        <v>95.45454545454545</v>
      </c>
      <c r="BL134" s="48">
        <v>22</v>
      </c>
    </row>
    <row r="135" spans="1:64" ht="15">
      <c r="A135" s="64" t="s">
        <v>287</v>
      </c>
      <c r="B135" s="64" t="s">
        <v>287</v>
      </c>
      <c r="C135" s="65" t="s">
        <v>2810</v>
      </c>
      <c r="D135" s="66">
        <v>10</v>
      </c>
      <c r="E135" s="67" t="s">
        <v>136</v>
      </c>
      <c r="F135" s="68">
        <v>15.454545454545453</v>
      </c>
      <c r="G135" s="65"/>
      <c r="H135" s="69"/>
      <c r="I135" s="70"/>
      <c r="J135" s="70"/>
      <c r="K135" s="34" t="s">
        <v>65</v>
      </c>
      <c r="L135" s="77">
        <v>135</v>
      </c>
      <c r="M135" s="77"/>
      <c r="N135" s="72"/>
      <c r="O135" s="79" t="s">
        <v>176</v>
      </c>
      <c r="P135" s="81">
        <v>43506.89236111111</v>
      </c>
      <c r="Q135" s="79" t="s">
        <v>398</v>
      </c>
      <c r="R135" s="79"/>
      <c r="S135" s="79"/>
      <c r="T135" s="79" t="s">
        <v>508</v>
      </c>
      <c r="U135" s="82" t="s">
        <v>571</v>
      </c>
      <c r="V135" s="82" t="s">
        <v>571</v>
      </c>
      <c r="W135" s="81">
        <v>43506.89236111111</v>
      </c>
      <c r="X135" s="82" t="s">
        <v>767</v>
      </c>
      <c r="Y135" s="79"/>
      <c r="Z135" s="79"/>
      <c r="AA135" s="85" t="s">
        <v>925</v>
      </c>
      <c r="AB135" s="79"/>
      <c r="AC135" s="79" t="b">
        <v>0</v>
      </c>
      <c r="AD135" s="79">
        <v>11</v>
      </c>
      <c r="AE135" s="85" t="s">
        <v>995</v>
      </c>
      <c r="AF135" s="79" t="b">
        <v>0</v>
      </c>
      <c r="AG135" s="79" t="s">
        <v>1000</v>
      </c>
      <c r="AH135" s="79"/>
      <c r="AI135" s="85" t="s">
        <v>995</v>
      </c>
      <c r="AJ135" s="79" t="b">
        <v>0</v>
      </c>
      <c r="AK135" s="79">
        <v>4</v>
      </c>
      <c r="AL135" s="85" t="s">
        <v>995</v>
      </c>
      <c r="AM135" s="79" t="s">
        <v>1020</v>
      </c>
      <c r="AN135" s="79" t="b">
        <v>0</v>
      </c>
      <c r="AO135" s="85" t="s">
        <v>925</v>
      </c>
      <c r="AP135" s="79" t="s">
        <v>1023</v>
      </c>
      <c r="AQ135" s="79">
        <v>0</v>
      </c>
      <c r="AR135" s="79">
        <v>0</v>
      </c>
      <c r="AS135" s="79"/>
      <c r="AT135" s="79"/>
      <c r="AU135" s="79"/>
      <c r="AV135" s="79"/>
      <c r="AW135" s="79"/>
      <c r="AX135" s="79"/>
      <c r="AY135" s="79"/>
      <c r="AZ135" s="79"/>
      <c r="BA135">
        <v>8</v>
      </c>
      <c r="BB135" s="78" t="str">
        <f>REPLACE(INDEX(GroupVertices[Group],MATCH(Edges[[#This Row],[Vertex 1]],GroupVertices[Vertex],0)),1,1,"")</f>
        <v>3</v>
      </c>
      <c r="BC135" s="78" t="str">
        <f>REPLACE(INDEX(GroupVertices[Group],MATCH(Edges[[#This Row],[Vertex 2]],GroupVertices[Vertex],0)),1,1,"")</f>
        <v>3</v>
      </c>
      <c r="BD135" s="48">
        <v>0</v>
      </c>
      <c r="BE135" s="49">
        <v>0</v>
      </c>
      <c r="BF135" s="48">
        <v>0</v>
      </c>
      <c r="BG135" s="49">
        <v>0</v>
      </c>
      <c r="BH135" s="48">
        <v>0</v>
      </c>
      <c r="BI135" s="49">
        <v>0</v>
      </c>
      <c r="BJ135" s="48">
        <v>26</v>
      </c>
      <c r="BK135" s="49">
        <v>100</v>
      </c>
      <c r="BL135" s="48">
        <v>26</v>
      </c>
    </row>
    <row r="136" spans="1:64" ht="15">
      <c r="A136" s="64" t="s">
        <v>287</v>
      </c>
      <c r="B136" s="64" t="s">
        <v>287</v>
      </c>
      <c r="C136" s="65" t="s">
        <v>2810</v>
      </c>
      <c r="D136" s="66">
        <v>10</v>
      </c>
      <c r="E136" s="67" t="s">
        <v>136</v>
      </c>
      <c r="F136" s="68">
        <v>15.454545454545453</v>
      </c>
      <c r="G136" s="65"/>
      <c r="H136" s="69"/>
      <c r="I136" s="70"/>
      <c r="J136" s="70"/>
      <c r="K136" s="34" t="s">
        <v>65</v>
      </c>
      <c r="L136" s="77">
        <v>136</v>
      </c>
      <c r="M136" s="77"/>
      <c r="N136" s="72"/>
      <c r="O136" s="79" t="s">
        <v>176</v>
      </c>
      <c r="P136" s="81">
        <v>43506.89236111111</v>
      </c>
      <c r="Q136" s="79" t="s">
        <v>399</v>
      </c>
      <c r="R136" s="79"/>
      <c r="S136" s="79"/>
      <c r="T136" s="79" t="s">
        <v>508</v>
      </c>
      <c r="U136" s="82" t="s">
        <v>572</v>
      </c>
      <c r="V136" s="82" t="s">
        <v>572</v>
      </c>
      <c r="W136" s="81">
        <v>43506.89236111111</v>
      </c>
      <c r="X136" s="82" t="s">
        <v>768</v>
      </c>
      <c r="Y136" s="79"/>
      <c r="Z136" s="79"/>
      <c r="AA136" s="85" t="s">
        <v>926</v>
      </c>
      <c r="AB136" s="79"/>
      <c r="AC136" s="79" t="b">
        <v>0</v>
      </c>
      <c r="AD136" s="79">
        <v>8</v>
      </c>
      <c r="AE136" s="85" t="s">
        <v>995</v>
      </c>
      <c r="AF136" s="79" t="b">
        <v>0</v>
      </c>
      <c r="AG136" s="79" t="s">
        <v>1000</v>
      </c>
      <c r="AH136" s="79"/>
      <c r="AI136" s="85" t="s">
        <v>995</v>
      </c>
      <c r="AJ136" s="79" t="b">
        <v>0</v>
      </c>
      <c r="AK136" s="79">
        <v>3</v>
      </c>
      <c r="AL136" s="85" t="s">
        <v>995</v>
      </c>
      <c r="AM136" s="79" t="s">
        <v>1020</v>
      </c>
      <c r="AN136" s="79" t="b">
        <v>0</v>
      </c>
      <c r="AO136" s="85" t="s">
        <v>926</v>
      </c>
      <c r="AP136" s="79" t="s">
        <v>1023</v>
      </c>
      <c r="AQ136" s="79">
        <v>0</v>
      </c>
      <c r="AR136" s="79">
        <v>0</v>
      </c>
      <c r="AS136" s="79"/>
      <c r="AT136" s="79"/>
      <c r="AU136" s="79"/>
      <c r="AV136" s="79"/>
      <c r="AW136" s="79"/>
      <c r="AX136" s="79"/>
      <c r="AY136" s="79"/>
      <c r="AZ136" s="79"/>
      <c r="BA136">
        <v>8</v>
      </c>
      <c r="BB136" s="78" t="str">
        <f>REPLACE(INDEX(GroupVertices[Group],MATCH(Edges[[#This Row],[Vertex 1]],GroupVertices[Vertex],0)),1,1,"")</f>
        <v>3</v>
      </c>
      <c r="BC136" s="78" t="str">
        <f>REPLACE(INDEX(GroupVertices[Group],MATCH(Edges[[#This Row],[Vertex 2]],GroupVertices[Vertex],0)),1,1,"")</f>
        <v>3</v>
      </c>
      <c r="BD136" s="48">
        <v>1</v>
      </c>
      <c r="BE136" s="49">
        <v>4</v>
      </c>
      <c r="BF136" s="48">
        <v>0</v>
      </c>
      <c r="BG136" s="49">
        <v>0</v>
      </c>
      <c r="BH136" s="48">
        <v>0</v>
      </c>
      <c r="BI136" s="49">
        <v>0</v>
      </c>
      <c r="BJ136" s="48">
        <v>24</v>
      </c>
      <c r="BK136" s="49">
        <v>96</v>
      </c>
      <c r="BL136" s="48">
        <v>25</v>
      </c>
    </row>
    <row r="137" spans="1:64" ht="15">
      <c r="A137" s="64" t="s">
        <v>287</v>
      </c>
      <c r="B137" s="64" t="s">
        <v>287</v>
      </c>
      <c r="C137" s="65" t="s">
        <v>2810</v>
      </c>
      <c r="D137" s="66">
        <v>10</v>
      </c>
      <c r="E137" s="67" t="s">
        <v>136</v>
      </c>
      <c r="F137" s="68">
        <v>15.454545454545453</v>
      </c>
      <c r="G137" s="65"/>
      <c r="H137" s="69"/>
      <c r="I137" s="70"/>
      <c r="J137" s="70"/>
      <c r="K137" s="34" t="s">
        <v>65</v>
      </c>
      <c r="L137" s="77">
        <v>137</v>
      </c>
      <c r="M137" s="77"/>
      <c r="N137" s="72"/>
      <c r="O137" s="79" t="s">
        <v>176</v>
      </c>
      <c r="P137" s="81">
        <v>43506.89236111111</v>
      </c>
      <c r="Q137" s="79" t="s">
        <v>400</v>
      </c>
      <c r="R137" s="79"/>
      <c r="S137" s="79"/>
      <c r="T137" s="79" t="s">
        <v>508</v>
      </c>
      <c r="U137" s="82" t="s">
        <v>573</v>
      </c>
      <c r="V137" s="82" t="s">
        <v>573</v>
      </c>
      <c r="W137" s="81">
        <v>43506.89236111111</v>
      </c>
      <c r="X137" s="82" t="s">
        <v>769</v>
      </c>
      <c r="Y137" s="79"/>
      <c r="Z137" s="79"/>
      <c r="AA137" s="85" t="s">
        <v>927</v>
      </c>
      <c r="AB137" s="79"/>
      <c r="AC137" s="79" t="b">
        <v>0</v>
      </c>
      <c r="AD137" s="79">
        <v>2</v>
      </c>
      <c r="AE137" s="85" t="s">
        <v>995</v>
      </c>
      <c r="AF137" s="79" t="b">
        <v>0</v>
      </c>
      <c r="AG137" s="79" t="s">
        <v>1000</v>
      </c>
      <c r="AH137" s="79"/>
      <c r="AI137" s="85" t="s">
        <v>995</v>
      </c>
      <c r="AJ137" s="79" t="b">
        <v>0</v>
      </c>
      <c r="AK137" s="79">
        <v>2</v>
      </c>
      <c r="AL137" s="85" t="s">
        <v>995</v>
      </c>
      <c r="AM137" s="79" t="s">
        <v>1020</v>
      </c>
      <c r="AN137" s="79" t="b">
        <v>0</v>
      </c>
      <c r="AO137" s="85" t="s">
        <v>927</v>
      </c>
      <c r="AP137" s="79" t="s">
        <v>1023</v>
      </c>
      <c r="AQ137" s="79">
        <v>0</v>
      </c>
      <c r="AR137" s="79">
        <v>0</v>
      </c>
      <c r="AS137" s="79"/>
      <c r="AT137" s="79"/>
      <c r="AU137" s="79"/>
      <c r="AV137" s="79"/>
      <c r="AW137" s="79"/>
      <c r="AX137" s="79"/>
      <c r="AY137" s="79"/>
      <c r="AZ137" s="79"/>
      <c r="BA137">
        <v>8</v>
      </c>
      <c r="BB137" s="78" t="str">
        <f>REPLACE(INDEX(GroupVertices[Group],MATCH(Edges[[#This Row],[Vertex 1]],GroupVertices[Vertex],0)),1,1,"")</f>
        <v>3</v>
      </c>
      <c r="BC137" s="78" t="str">
        <f>REPLACE(INDEX(GroupVertices[Group],MATCH(Edges[[#This Row],[Vertex 2]],GroupVertices[Vertex],0)),1,1,"")</f>
        <v>3</v>
      </c>
      <c r="BD137" s="48">
        <v>1</v>
      </c>
      <c r="BE137" s="49">
        <v>2.6315789473684212</v>
      </c>
      <c r="BF137" s="48">
        <v>0</v>
      </c>
      <c r="BG137" s="49">
        <v>0</v>
      </c>
      <c r="BH137" s="48">
        <v>0</v>
      </c>
      <c r="BI137" s="49">
        <v>0</v>
      </c>
      <c r="BJ137" s="48">
        <v>37</v>
      </c>
      <c r="BK137" s="49">
        <v>97.36842105263158</v>
      </c>
      <c r="BL137" s="48">
        <v>38</v>
      </c>
    </row>
    <row r="138" spans="1:64" ht="15">
      <c r="A138" s="64" t="s">
        <v>287</v>
      </c>
      <c r="B138" s="64" t="s">
        <v>287</v>
      </c>
      <c r="C138" s="65" t="s">
        <v>2810</v>
      </c>
      <c r="D138" s="66">
        <v>10</v>
      </c>
      <c r="E138" s="67" t="s">
        <v>136</v>
      </c>
      <c r="F138" s="68">
        <v>15.454545454545453</v>
      </c>
      <c r="G138" s="65"/>
      <c r="H138" s="69"/>
      <c r="I138" s="70"/>
      <c r="J138" s="70"/>
      <c r="K138" s="34" t="s">
        <v>65</v>
      </c>
      <c r="L138" s="77">
        <v>138</v>
      </c>
      <c r="M138" s="77"/>
      <c r="N138" s="72"/>
      <c r="O138" s="79" t="s">
        <v>176</v>
      </c>
      <c r="P138" s="81">
        <v>43506.895833333336</v>
      </c>
      <c r="Q138" s="79" t="s">
        <v>401</v>
      </c>
      <c r="R138" s="79"/>
      <c r="S138" s="79"/>
      <c r="T138" s="79" t="s">
        <v>508</v>
      </c>
      <c r="U138" s="82" t="s">
        <v>574</v>
      </c>
      <c r="V138" s="82" t="s">
        <v>574</v>
      </c>
      <c r="W138" s="81">
        <v>43506.895833333336</v>
      </c>
      <c r="X138" s="82" t="s">
        <v>770</v>
      </c>
      <c r="Y138" s="79"/>
      <c r="Z138" s="79"/>
      <c r="AA138" s="85" t="s">
        <v>928</v>
      </c>
      <c r="AB138" s="79"/>
      <c r="AC138" s="79" t="b">
        <v>0</v>
      </c>
      <c r="AD138" s="79">
        <v>7</v>
      </c>
      <c r="AE138" s="85" t="s">
        <v>995</v>
      </c>
      <c r="AF138" s="79" t="b">
        <v>0</v>
      </c>
      <c r="AG138" s="79" t="s">
        <v>1000</v>
      </c>
      <c r="AH138" s="79"/>
      <c r="AI138" s="85" t="s">
        <v>995</v>
      </c>
      <c r="AJ138" s="79" t="b">
        <v>0</v>
      </c>
      <c r="AK138" s="79">
        <v>5</v>
      </c>
      <c r="AL138" s="85" t="s">
        <v>995</v>
      </c>
      <c r="AM138" s="79" t="s">
        <v>1020</v>
      </c>
      <c r="AN138" s="79" t="b">
        <v>0</v>
      </c>
      <c r="AO138" s="85" t="s">
        <v>928</v>
      </c>
      <c r="AP138" s="79" t="s">
        <v>1023</v>
      </c>
      <c r="AQ138" s="79">
        <v>0</v>
      </c>
      <c r="AR138" s="79">
        <v>0</v>
      </c>
      <c r="AS138" s="79"/>
      <c r="AT138" s="79"/>
      <c r="AU138" s="79"/>
      <c r="AV138" s="79"/>
      <c r="AW138" s="79"/>
      <c r="AX138" s="79"/>
      <c r="AY138" s="79"/>
      <c r="AZ138" s="79"/>
      <c r="BA138">
        <v>8</v>
      </c>
      <c r="BB138" s="78" t="str">
        <f>REPLACE(INDEX(GroupVertices[Group],MATCH(Edges[[#This Row],[Vertex 1]],GroupVertices[Vertex],0)),1,1,"")</f>
        <v>3</v>
      </c>
      <c r="BC138" s="78" t="str">
        <f>REPLACE(INDEX(GroupVertices[Group],MATCH(Edges[[#This Row],[Vertex 2]],GroupVertices[Vertex],0)),1,1,"")</f>
        <v>3</v>
      </c>
      <c r="BD138" s="48">
        <v>1</v>
      </c>
      <c r="BE138" s="49">
        <v>3.8461538461538463</v>
      </c>
      <c r="BF138" s="48">
        <v>0</v>
      </c>
      <c r="BG138" s="49">
        <v>0</v>
      </c>
      <c r="BH138" s="48">
        <v>0</v>
      </c>
      <c r="BI138" s="49">
        <v>0</v>
      </c>
      <c r="BJ138" s="48">
        <v>25</v>
      </c>
      <c r="BK138" s="49">
        <v>96.15384615384616</v>
      </c>
      <c r="BL138" s="48">
        <v>26</v>
      </c>
    </row>
    <row r="139" spans="1:64" ht="15">
      <c r="A139" s="64" t="s">
        <v>287</v>
      </c>
      <c r="B139" s="64" t="s">
        <v>287</v>
      </c>
      <c r="C139" s="65" t="s">
        <v>2810</v>
      </c>
      <c r="D139" s="66">
        <v>10</v>
      </c>
      <c r="E139" s="67" t="s">
        <v>136</v>
      </c>
      <c r="F139" s="68">
        <v>15.454545454545453</v>
      </c>
      <c r="G139" s="65"/>
      <c r="H139" s="69"/>
      <c r="I139" s="70"/>
      <c r="J139" s="70"/>
      <c r="K139" s="34" t="s">
        <v>65</v>
      </c>
      <c r="L139" s="77">
        <v>139</v>
      </c>
      <c r="M139" s="77"/>
      <c r="N139" s="72"/>
      <c r="O139" s="79" t="s">
        <v>176</v>
      </c>
      <c r="P139" s="81">
        <v>43506.690983796296</v>
      </c>
      <c r="Q139" s="79" t="s">
        <v>402</v>
      </c>
      <c r="R139" s="79"/>
      <c r="S139" s="79"/>
      <c r="T139" s="79" t="s">
        <v>532</v>
      </c>
      <c r="U139" s="82" t="s">
        <v>575</v>
      </c>
      <c r="V139" s="82" t="s">
        <v>575</v>
      </c>
      <c r="W139" s="81">
        <v>43506.690983796296</v>
      </c>
      <c r="X139" s="82" t="s">
        <v>771</v>
      </c>
      <c r="Y139" s="79"/>
      <c r="Z139" s="79"/>
      <c r="AA139" s="85" t="s">
        <v>929</v>
      </c>
      <c r="AB139" s="79"/>
      <c r="AC139" s="79" t="b">
        <v>0</v>
      </c>
      <c r="AD139" s="79">
        <v>3</v>
      </c>
      <c r="AE139" s="85" t="s">
        <v>995</v>
      </c>
      <c r="AF139" s="79" t="b">
        <v>0</v>
      </c>
      <c r="AG139" s="79" t="s">
        <v>1000</v>
      </c>
      <c r="AH139" s="79"/>
      <c r="AI139" s="85" t="s">
        <v>995</v>
      </c>
      <c r="AJ139" s="79" t="b">
        <v>0</v>
      </c>
      <c r="AK139" s="79">
        <v>2</v>
      </c>
      <c r="AL139" s="85" t="s">
        <v>995</v>
      </c>
      <c r="AM139" s="79" t="s">
        <v>1021</v>
      </c>
      <c r="AN139" s="79" t="b">
        <v>0</v>
      </c>
      <c r="AO139" s="85" t="s">
        <v>929</v>
      </c>
      <c r="AP139" s="79" t="s">
        <v>176</v>
      </c>
      <c r="AQ139" s="79">
        <v>0</v>
      </c>
      <c r="AR139" s="79">
        <v>0</v>
      </c>
      <c r="AS139" s="79"/>
      <c r="AT139" s="79"/>
      <c r="AU139" s="79"/>
      <c r="AV139" s="79"/>
      <c r="AW139" s="79"/>
      <c r="AX139" s="79"/>
      <c r="AY139" s="79"/>
      <c r="AZ139" s="79"/>
      <c r="BA139">
        <v>8</v>
      </c>
      <c r="BB139" s="78" t="str">
        <f>REPLACE(INDEX(GroupVertices[Group],MATCH(Edges[[#This Row],[Vertex 1]],GroupVertices[Vertex],0)),1,1,"")</f>
        <v>3</v>
      </c>
      <c r="BC139" s="78" t="str">
        <f>REPLACE(INDEX(GroupVertices[Group],MATCH(Edges[[#This Row],[Vertex 2]],GroupVertices[Vertex],0)),1,1,"")</f>
        <v>3</v>
      </c>
      <c r="BD139" s="48">
        <v>1</v>
      </c>
      <c r="BE139" s="49">
        <v>4.3478260869565215</v>
      </c>
      <c r="BF139" s="48">
        <v>0</v>
      </c>
      <c r="BG139" s="49">
        <v>0</v>
      </c>
      <c r="BH139" s="48">
        <v>0</v>
      </c>
      <c r="BI139" s="49">
        <v>0</v>
      </c>
      <c r="BJ139" s="48">
        <v>22</v>
      </c>
      <c r="BK139" s="49">
        <v>95.65217391304348</v>
      </c>
      <c r="BL139" s="48">
        <v>23</v>
      </c>
    </row>
    <row r="140" spans="1:64" ht="15">
      <c r="A140" s="64" t="s">
        <v>287</v>
      </c>
      <c r="B140" s="64" t="s">
        <v>292</v>
      </c>
      <c r="C140" s="65" t="s">
        <v>2809</v>
      </c>
      <c r="D140" s="66">
        <v>7.666666666666667</v>
      </c>
      <c r="E140" s="67" t="s">
        <v>136</v>
      </c>
      <c r="F140" s="68">
        <v>27.272727272727273</v>
      </c>
      <c r="G140" s="65"/>
      <c r="H140" s="69"/>
      <c r="I140" s="70"/>
      <c r="J140" s="70"/>
      <c r="K140" s="34" t="s">
        <v>65</v>
      </c>
      <c r="L140" s="77">
        <v>140</v>
      </c>
      <c r="M140" s="77"/>
      <c r="N140" s="72"/>
      <c r="O140" s="79" t="s">
        <v>331</v>
      </c>
      <c r="P140" s="81">
        <v>43510.771053240744</v>
      </c>
      <c r="Q140" s="79" t="s">
        <v>403</v>
      </c>
      <c r="R140" s="79"/>
      <c r="S140" s="79"/>
      <c r="T140" s="79" t="s">
        <v>533</v>
      </c>
      <c r="U140" s="82" t="s">
        <v>576</v>
      </c>
      <c r="V140" s="82" t="s">
        <v>576</v>
      </c>
      <c r="W140" s="81">
        <v>43510.771053240744</v>
      </c>
      <c r="X140" s="82" t="s">
        <v>772</v>
      </c>
      <c r="Y140" s="79"/>
      <c r="Z140" s="79"/>
      <c r="AA140" s="85" t="s">
        <v>930</v>
      </c>
      <c r="AB140" s="79"/>
      <c r="AC140" s="79" t="b">
        <v>0</v>
      </c>
      <c r="AD140" s="79">
        <v>6</v>
      </c>
      <c r="AE140" s="85" t="s">
        <v>995</v>
      </c>
      <c r="AF140" s="79" t="b">
        <v>0</v>
      </c>
      <c r="AG140" s="79" t="s">
        <v>1000</v>
      </c>
      <c r="AH140" s="79"/>
      <c r="AI140" s="85" t="s">
        <v>995</v>
      </c>
      <c r="AJ140" s="79" t="b">
        <v>0</v>
      </c>
      <c r="AK140" s="79">
        <v>0</v>
      </c>
      <c r="AL140" s="85" t="s">
        <v>995</v>
      </c>
      <c r="AM140" s="79" t="s">
        <v>1021</v>
      </c>
      <c r="AN140" s="79" t="b">
        <v>0</v>
      </c>
      <c r="AO140" s="85" t="s">
        <v>930</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3</v>
      </c>
      <c r="BC140" s="78" t="str">
        <f>REPLACE(INDEX(GroupVertices[Group],MATCH(Edges[[#This Row],[Vertex 2]],GroupVertices[Vertex],0)),1,1,"")</f>
        <v>1</v>
      </c>
      <c r="BD140" s="48">
        <v>2</v>
      </c>
      <c r="BE140" s="49">
        <v>4.3478260869565215</v>
      </c>
      <c r="BF140" s="48">
        <v>0</v>
      </c>
      <c r="BG140" s="49">
        <v>0</v>
      </c>
      <c r="BH140" s="48">
        <v>0</v>
      </c>
      <c r="BI140" s="49">
        <v>0</v>
      </c>
      <c r="BJ140" s="48">
        <v>44</v>
      </c>
      <c r="BK140" s="49">
        <v>95.65217391304348</v>
      </c>
      <c r="BL140" s="48">
        <v>46</v>
      </c>
    </row>
    <row r="141" spans="1:64" ht="15">
      <c r="A141" s="64" t="s">
        <v>287</v>
      </c>
      <c r="B141" s="64" t="s">
        <v>287</v>
      </c>
      <c r="C141" s="65" t="s">
        <v>2810</v>
      </c>
      <c r="D141" s="66">
        <v>10</v>
      </c>
      <c r="E141" s="67" t="s">
        <v>136</v>
      </c>
      <c r="F141" s="68">
        <v>15.454545454545453</v>
      </c>
      <c r="G141" s="65"/>
      <c r="H141" s="69"/>
      <c r="I141" s="70"/>
      <c r="J141" s="70"/>
      <c r="K141" s="34" t="s">
        <v>65</v>
      </c>
      <c r="L141" s="77">
        <v>141</v>
      </c>
      <c r="M141" s="77"/>
      <c r="N141" s="72"/>
      <c r="O141" s="79" t="s">
        <v>176</v>
      </c>
      <c r="P141" s="81">
        <v>43511.66327546296</v>
      </c>
      <c r="Q141" s="79" t="s">
        <v>404</v>
      </c>
      <c r="R141" s="79"/>
      <c r="S141" s="79"/>
      <c r="T141" s="79" t="s">
        <v>534</v>
      </c>
      <c r="U141" s="82" t="s">
        <v>577</v>
      </c>
      <c r="V141" s="82" t="s">
        <v>577</v>
      </c>
      <c r="W141" s="81">
        <v>43511.66327546296</v>
      </c>
      <c r="X141" s="82" t="s">
        <v>773</v>
      </c>
      <c r="Y141" s="79"/>
      <c r="Z141" s="79"/>
      <c r="AA141" s="85" t="s">
        <v>931</v>
      </c>
      <c r="AB141" s="79"/>
      <c r="AC141" s="79" t="b">
        <v>0</v>
      </c>
      <c r="AD141" s="79">
        <v>5</v>
      </c>
      <c r="AE141" s="85" t="s">
        <v>995</v>
      </c>
      <c r="AF141" s="79" t="b">
        <v>0</v>
      </c>
      <c r="AG141" s="79" t="s">
        <v>1000</v>
      </c>
      <c r="AH141" s="79"/>
      <c r="AI141" s="85" t="s">
        <v>995</v>
      </c>
      <c r="AJ141" s="79" t="b">
        <v>0</v>
      </c>
      <c r="AK141" s="79">
        <v>0</v>
      </c>
      <c r="AL141" s="85" t="s">
        <v>995</v>
      </c>
      <c r="AM141" s="79" t="s">
        <v>1021</v>
      </c>
      <c r="AN141" s="79" t="b">
        <v>0</v>
      </c>
      <c r="AO141" s="85" t="s">
        <v>931</v>
      </c>
      <c r="AP141" s="79" t="s">
        <v>176</v>
      </c>
      <c r="AQ141" s="79">
        <v>0</v>
      </c>
      <c r="AR141" s="79">
        <v>0</v>
      </c>
      <c r="AS141" s="79"/>
      <c r="AT141" s="79"/>
      <c r="AU141" s="79"/>
      <c r="AV141" s="79"/>
      <c r="AW141" s="79"/>
      <c r="AX141" s="79"/>
      <c r="AY141" s="79"/>
      <c r="AZ141" s="79"/>
      <c r="BA141">
        <v>8</v>
      </c>
      <c r="BB141" s="78" t="str">
        <f>REPLACE(INDEX(GroupVertices[Group],MATCH(Edges[[#This Row],[Vertex 1]],GroupVertices[Vertex],0)),1,1,"")</f>
        <v>3</v>
      </c>
      <c r="BC141" s="78" t="str">
        <f>REPLACE(INDEX(GroupVertices[Group],MATCH(Edges[[#This Row],[Vertex 2]],GroupVertices[Vertex],0)),1,1,"")</f>
        <v>3</v>
      </c>
      <c r="BD141" s="48">
        <v>1</v>
      </c>
      <c r="BE141" s="49">
        <v>6.666666666666667</v>
      </c>
      <c r="BF141" s="48">
        <v>0</v>
      </c>
      <c r="BG141" s="49">
        <v>0</v>
      </c>
      <c r="BH141" s="48">
        <v>0</v>
      </c>
      <c r="BI141" s="49">
        <v>0</v>
      </c>
      <c r="BJ141" s="48">
        <v>14</v>
      </c>
      <c r="BK141" s="49">
        <v>93.33333333333333</v>
      </c>
      <c r="BL141" s="48">
        <v>15</v>
      </c>
    </row>
    <row r="142" spans="1:64" ht="15">
      <c r="A142" s="64" t="s">
        <v>287</v>
      </c>
      <c r="B142" s="64" t="s">
        <v>292</v>
      </c>
      <c r="C142" s="65" t="s">
        <v>2809</v>
      </c>
      <c r="D142" s="66">
        <v>7.666666666666667</v>
      </c>
      <c r="E142" s="67" t="s">
        <v>136</v>
      </c>
      <c r="F142" s="68">
        <v>27.272727272727273</v>
      </c>
      <c r="G142" s="65"/>
      <c r="H142" s="69"/>
      <c r="I142" s="70"/>
      <c r="J142" s="70"/>
      <c r="K142" s="34" t="s">
        <v>65</v>
      </c>
      <c r="L142" s="77">
        <v>142</v>
      </c>
      <c r="M142" s="77"/>
      <c r="N142" s="72"/>
      <c r="O142" s="79" t="s">
        <v>331</v>
      </c>
      <c r="P142" s="81">
        <v>43513.78057870371</v>
      </c>
      <c r="Q142" s="79" t="s">
        <v>405</v>
      </c>
      <c r="R142" s="79"/>
      <c r="S142" s="79"/>
      <c r="T142" s="79" t="s">
        <v>535</v>
      </c>
      <c r="U142" s="82" t="s">
        <v>578</v>
      </c>
      <c r="V142" s="82" t="s">
        <v>578</v>
      </c>
      <c r="W142" s="81">
        <v>43513.78057870371</v>
      </c>
      <c r="X142" s="82" t="s">
        <v>774</v>
      </c>
      <c r="Y142" s="79"/>
      <c r="Z142" s="79"/>
      <c r="AA142" s="85" t="s">
        <v>932</v>
      </c>
      <c r="AB142" s="79"/>
      <c r="AC142" s="79" t="b">
        <v>0</v>
      </c>
      <c r="AD142" s="79">
        <v>10</v>
      </c>
      <c r="AE142" s="85" t="s">
        <v>995</v>
      </c>
      <c r="AF142" s="79" t="b">
        <v>0</v>
      </c>
      <c r="AG142" s="79" t="s">
        <v>1000</v>
      </c>
      <c r="AH142" s="79"/>
      <c r="AI142" s="85" t="s">
        <v>995</v>
      </c>
      <c r="AJ142" s="79" t="b">
        <v>0</v>
      </c>
      <c r="AK142" s="79">
        <v>5</v>
      </c>
      <c r="AL142" s="85" t="s">
        <v>995</v>
      </c>
      <c r="AM142" s="79" t="s">
        <v>1021</v>
      </c>
      <c r="AN142" s="79" t="b">
        <v>0</v>
      </c>
      <c r="AO142" s="85" t="s">
        <v>932</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3</v>
      </c>
      <c r="BC142" s="78" t="str">
        <f>REPLACE(INDEX(GroupVertices[Group],MATCH(Edges[[#This Row],[Vertex 2]],GroupVertices[Vertex],0)),1,1,"")</f>
        <v>1</v>
      </c>
      <c r="BD142" s="48">
        <v>1</v>
      </c>
      <c r="BE142" s="49">
        <v>3.8461538461538463</v>
      </c>
      <c r="BF142" s="48">
        <v>0</v>
      </c>
      <c r="BG142" s="49">
        <v>0</v>
      </c>
      <c r="BH142" s="48">
        <v>0</v>
      </c>
      <c r="BI142" s="49">
        <v>0</v>
      </c>
      <c r="BJ142" s="48">
        <v>25</v>
      </c>
      <c r="BK142" s="49">
        <v>96.15384615384616</v>
      </c>
      <c r="BL142" s="48">
        <v>26</v>
      </c>
    </row>
    <row r="143" spans="1:64" ht="15">
      <c r="A143" s="64" t="s">
        <v>287</v>
      </c>
      <c r="B143" s="64" t="s">
        <v>287</v>
      </c>
      <c r="C143" s="65" t="s">
        <v>2810</v>
      </c>
      <c r="D143" s="66">
        <v>10</v>
      </c>
      <c r="E143" s="67" t="s">
        <v>136</v>
      </c>
      <c r="F143" s="68">
        <v>15.454545454545453</v>
      </c>
      <c r="G143" s="65"/>
      <c r="H143" s="69"/>
      <c r="I143" s="70"/>
      <c r="J143" s="70"/>
      <c r="K143" s="34" t="s">
        <v>65</v>
      </c>
      <c r="L143" s="77">
        <v>143</v>
      </c>
      <c r="M143" s="77"/>
      <c r="N143" s="72"/>
      <c r="O143" s="79" t="s">
        <v>176</v>
      </c>
      <c r="P143" s="81">
        <v>43514.587800925925</v>
      </c>
      <c r="Q143" s="79" t="s">
        <v>406</v>
      </c>
      <c r="R143" s="82" t="s">
        <v>460</v>
      </c>
      <c r="S143" s="79" t="s">
        <v>491</v>
      </c>
      <c r="T143" s="79" t="s">
        <v>508</v>
      </c>
      <c r="U143" s="79"/>
      <c r="V143" s="82" t="s">
        <v>657</v>
      </c>
      <c r="W143" s="81">
        <v>43514.587800925925</v>
      </c>
      <c r="X143" s="82" t="s">
        <v>775</v>
      </c>
      <c r="Y143" s="79"/>
      <c r="Z143" s="79"/>
      <c r="AA143" s="85" t="s">
        <v>933</v>
      </c>
      <c r="AB143" s="79"/>
      <c r="AC143" s="79" t="b">
        <v>0</v>
      </c>
      <c r="AD143" s="79">
        <v>8</v>
      </c>
      <c r="AE143" s="85" t="s">
        <v>995</v>
      </c>
      <c r="AF143" s="79" t="b">
        <v>1</v>
      </c>
      <c r="AG143" s="79" t="s">
        <v>1000</v>
      </c>
      <c r="AH143" s="79"/>
      <c r="AI143" s="85" t="s">
        <v>967</v>
      </c>
      <c r="AJ143" s="79" t="b">
        <v>0</v>
      </c>
      <c r="AK143" s="79">
        <v>0</v>
      </c>
      <c r="AL143" s="85" t="s">
        <v>995</v>
      </c>
      <c r="AM143" s="79" t="s">
        <v>1009</v>
      </c>
      <c r="AN143" s="79" t="b">
        <v>0</v>
      </c>
      <c r="AO143" s="85" t="s">
        <v>933</v>
      </c>
      <c r="AP143" s="79" t="s">
        <v>176</v>
      </c>
      <c r="AQ143" s="79">
        <v>0</v>
      </c>
      <c r="AR143" s="79">
        <v>0</v>
      </c>
      <c r="AS143" s="79"/>
      <c r="AT143" s="79"/>
      <c r="AU143" s="79"/>
      <c r="AV143" s="79"/>
      <c r="AW143" s="79"/>
      <c r="AX143" s="79"/>
      <c r="AY143" s="79"/>
      <c r="AZ143" s="79"/>
      <c r="BA143">
        <v>8</v>
      </c>
      <c r="BB143" s="78" t="str">
        <f>REPLACE(INDEX(GroupVertices[Group],MATCH(Edges[[#This Row],[Vertex 1]],GroupVertices[Vertex],0)),1,1,"")</f>
        <v>3</v>
      </c>
      <c r="BC143" s="78" t="str">
        <f>REPLACE(INDEX(GroupVertices[Group],MATCH(Edges[[#This Row],[Vertex 2]],GroupVertices[Vertex],0)),1,1,"")</f>
        <v>3</v>
      </c>
      <c r="BD143" s="48">
        <v>3</v>
      </c>
      <c r="BE143" s="49">
        <v>8.823529411764707</v>
      </c>
      <c r="BF143" s="48">
        <v>1</v>
      </c>
      <c r="BG143" s="49">
        <v>2.9411764705882355</v>
      </c>
      <c r="BH143" s="48">
        <v>0</v>
      </c>
      <c r="BI143" s="49">
        <v>0</v>
      </c>
      <c r="BJ143" s="48">
        <v>30</v>
      </c>
      <c r="BK143" s="49">
        <v>88.23529411764706</v>
      </c>
      <c r="BL143" s="48">
        <v>34</v>
      </c>
    </row>
    <row r="144" spans="1:64" ht="15">
      <c r="A144" s="64" t="s">
        <v>287</v>
      </c>
      <c r="B144" s="64" t="s">
        <v>292</v>
      </c>
      <c r="C144" s="65" t="s">
        <v>2809</v>
      </c>
      <c r="D144" s="66">
        <v>7.666666666666667</v>
      </c>
      <c r="E144" s="67" t="s">
        <v>136</v>
      </c>
      <c r="F144" s="68">
        <v>27.272727272727273</v>
      </c>
      <c r="G144" s="65"/>
      <c r="H144" s="69"/>
      <c r="I144" s="70"/>
      <c r="J144" s="70"/>
      <c r="K144" s="34" t="s">
        <v>65</v>
      </c>
      <c r="L144" s="77">
        <v>144</v>
      </c>
      <c r="M144" s="77"/>
      <c r="N144" s="72"/>
      <c r="O144" s="79" t="s">
        <v>331</v>
      </c>
      <c r="P144" s="81">
        <v>43514.77104166667</v>
      </c>
      <c r="Q144" s="79" t="s">
        <v>407</v>
      </c>
      <c r="R144" s="79"/>
      <c r="S144" s="79"/>
      <c r="T144" s="79" t="s">
        <v>535</v>
      </c>
      <c r="U144" s="82" t="s">
        <v>579</v>
      </c>
      <c r="V144" s="82" t="s">
        <v>579</v>
      </c>
      <c r="W144" s="81">
        <v>43514.77104166667</v>
      </c>
      <c r="X144" s="82" t="s">
        <v>776</v>
      </c>
      <c r="Y144" s="79"/>
      <c r="Z144" s="79"/>
      <c r="AA144" s="85" t="s">
        <v>934</v>
      </c>
      <c r="AB144" s="79"/>
      <c r="AC144" s="79" t="b">
        <v>0</v>
      </c>
      <c r="AD144" s="79">
        <v>5</v>
      </c>
      <c r="AE144" s="85" t="s">
        <v>995</v>
      </c>
      <c r="AF144" s="79" t="b">
        <v>0</v>
      </c>
      <c r="AG144" s="79" t="s">
        <v>1000</v>
      </c>
      <c r="AH144" s="79"/>
      <c r="AI144" s="85" t="s">
        <v>995</v>
      </c>
      <c r="AJ144" s="79" t="b">
        <v>0</v>
      </c>
      <c r="AK144" s="79">
        <v>0</v>
      </c>
      <c r="AL144" s="85" t="s">
        <v>995</v>
      </c>
      <c r="AM144" s="79" t="s">
        <v>1021</v>
      </c>
      <c r="AN144" s="79" t="b">
        <v>0</v>
      </c>
      <c r="AO144" s="85" t="s">
        <v>934</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3</v>
      </c>
      <c r="BC144" s="78" t="str">
        <f>REPLACE(INDEX(GroupVertices[Group],MATCH(Edges[[#This Row],[Vertex 2]],GroupVertices[Vertex],0)),1,1,"")</f>
        <v>1</v>
      </c>
      <c r="BD144" s="48">
        <v>1</v>
      </c>
      <c r="BE144" s="49">
        <v>4.166666666666667</v>
      </c>
      <c r="BF144" s="48">
        <v>1</v>
      </c>
      <c r="BG144" s="49">
        <v>4.166666666666667</v>
      </c>
      <c r="BH144" s="48">
        <v>0</v>
      </c>
      <c r="BI144" s="49">
        <v>0</v>
      </c>
      <c r="BJ144" s="48">
        <v>22</v>
      </c>
      <c r="BK144" s="49">
        <v>91.66666666666667</v>
      </c>
      <c r="BL144" s="48">
        <v>24</v>
      </c>
    </row>
    <row r="145" spans="1:64" ht="15">
      <c r="A145" s="64" t="s">
        <v>288</v>
      </c>
      <c r="B145" s="64" t="s">
        <v>287</v>
      </c>
      <c r="C145" s="65" t="s">
        <v>2806</v>
      </c>
      <c r="D145" s="66">
        <v>3</v>
      </c>
      <c r="E145" s="67" t="s">
        <v>132</v>
      </c>
      <c r="F145" s="68">
        <v>32</v>
      </c>
      <c r="G145" s="65"/>
      <c r="H145" s="69"/>
      <c r="I145" s="70"/>
      <c r="J145" s="70"/>
      <c r="K145" s="34" t="s">
        <v>65</v>
      </c>
      <c r="L145" s="77">
        <v>145</v>
      </c>
      <c r="M145" s="77"/>
      <c r="N145" s="72"/>
      <c r="O145" s="79" t="s">
        <v>331</v>
      </c>
      <c r="P145" s="81">
        <v>43515.69671296296</v>
      </c>
      <c r="Q145" s="79" t="s">
        <v>344</v>
      </c>
      <c r="R145" s="79"/>
      <c r="S145" s="79"/>
      <c r="T145" s="79"/>
      <c r="U145" s="79"/>
      <c r="V145" s="82" t="s">
        <v>658</v>
      </c>
      <c r="W145" s="81">
        <v>43515.69671296296</v>
      </c>
      <c r="X145" s="82" t="s">
        <v>777</v>
      </c>
      <c r="Y145" s="79"/>
      <c r="Z145" s="79"/>
      <c r="AA145" s="85" t="s">
        <v>935</v>
      </c>
      <c r="AB145" s="79"/>
      <c r="AC145" s="79" t="b">
        <v>0</v>
      </c>
      <c r="AD145" s="79">
        <v>0</v>
      </c>
      <c r="AE145" s="85" t="s">
        <v>995</v>
      </c>
      <c r="AF145" s="79" t="b">
        <v>0</v>
      </c>
      <c r="AG145" s="79" t="s">
        <v>1000</v>
      </c>
      <c r="AH145" s="79"/>
      <c r="AI145" s="85" t="s">
        <v>995</v>
      </c>
      <c r="AJ145" s="79" t="b">
        <v>0</v>
      </c>
      <c r="AK145" s="79">
        <v>5</v>
      </c>
      <c r="AL145" s="85" t="s">
        <v>928</v>
      </c>
      <c r="AM145" s="79" t="s">
        <v>1011</v>
      </c>
      <c r="AN145" s="79" t="b">
        <v>0</v>
      </c>
      <c r="AO145" s="85" t="s">
        <v>928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4</v>
      </c>
      <c r="BF145" s="48">
        <v>0</v>
      </c>
      <c r="BG145" s="49">
        <v>0</v>
      </c>
      <c r="BH145" s="48">
        <v>0</v>
      </c>
      <c r="BI145" s="49">
        <v>0</v>
      </c>
      <c r="BJ145" s="48">
        <v>24</v>
      </c>
      <c r="BK145" s="49">
        <v>96</v>
      </c>
      <c r="BL145" s="48">
        <v>25</v>
      </c>
    </row>
    <row r="146" spans="1:64" ht="15">
      <c r="A146" s="64" t="s">
        <v>289</v>
      </c>
      <c r="B146" s="64" t="s">
        <v>289</v>
      </c>
      <c r="C146" s="65" t="s">
        <v>2806</v>
      </c>
      <c r="D146" s="66">
        <v>3</v>
      </c>
      <c r="E146" s="67" t="s">
        <v>132</v>
      </c>
      <c r="F146" s="68">
        <v>32</v>
      </c>
      <c r="G146" s="65"/>
      <c r="H146" s="69"/>
      <c r="I146" s="70"/>
      <c r="J146" s="70"/>
      <c r="K146" s="34" t="s">
        <v>65</v>
      </c>
      <c r="L146" s="77">
        <v>146</v>
      </c>
      <c r="M146" s="77"/>
      <c r="N146" s="72"/>
      <c r="O146" s="79" t="s">
        <v>176</v>
      </c>
      <c r="P146" s="81">
        <v>43515.697534722225</v>
      </c>
      <c r="Q146" s="79" t="s">
        <v>408</v>
      </c>
      <c r="R146" s="79"/>
      <c r="S146" s="79"/>
      <c r="T146" s="79" t="s">
        <v>508</v>
      </c>
      <c r="U146" s="79"/>
      <c r="V146" s="82" t="s">
        <v>659</v>
      </c>
      <c r="W146" s="81">
        <v>43515.697534722225</v>
      </c>
      <c r="X146" s="82" t="s">
        <v>778</v>
      </c>
      <c r="Y146" s="79"/>
      <c r="Z146" s="79"/>
      <c r="AA146" s="85" t="s">
        <v>936</v>
      </c>
      <c r="AB146" s="79"/>
      <c r="AC146" s="79" t="b">
        <v>0</v>
      </c>
      <c r="AD146" s="79">
        <v>3</v>
      </c>
      <c r="AE146" s="85" t="s">
        <v>995</v>
      </c>
      <c r="AF146" s="79" t="b">
        <v>0</v>
      </c>
      <c r="AG146" s="79" t="s">
        <v>1000</v>
      </c>
      <c r="AH146" s="79"/>
      <c r="AI146" s="85" t="s">
        <v>995</v>
      </c>
      <c r="AJ146" s="79" t="b">
        <v>0</v>
      </c>
      <c r="AK146" s="79">
        <v>0</v>
      </c>
      <c r="AL146" s="85" t="s">
        <v>995</v>
      </c>
      <c r="AM146" s="79" t="s">
        <v>1022</v>
      </c>
      <c r="AN146" s="79" t="b">
        <v>0</v>
      </c>
      <c r="AO146" s="85" t="s">
        <v>936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10</v>
      </c>
      <c r="BC146" s="78" t="str">
        <f>REPLACE(INDEX(GroupVertices[Group],MATCH(Edges[[#This Row],[Vertex 2]],GroupVertices[Vertex],0)),1,1,"")</f>
        <v>10</v>
      </c>
      <c r="BD146" s="48">
        <v>0</v>
      </c>
      <c r="BE146" s="49">
        <v>0</v>
      </c>
      <c r="BF146" s="48">
        <v>0</v>
      </c>
      <c r="BG146" s="49">
        <v>0</v>
      </c>
      <c r="BH146" s="48">
        <v>0</v>
      </c>
      <c r="BI146" s="49">
        <v>0</v>
      </c>
      <c r="BJ146" s="48">
        <v>7</v>
      </c>
      <c r="BK146" s="49">
        <v>100</v>
      </c>
      <c r="BL146" s="48">
        <v>7</v>
      </c>
    </row>
    <row r="147" spans="1:64" ht="15">
      <c r="A147" s="64" t="s">
        <v>290</v>
      </c>
      <c r="B147" s="64" t="s">
        <v>324</v>
      </c>
      <c r="C147" s="65" t="s">
        <v>2806</v>
      </c>
      <c r="D147" s="66">
        <v>3</v>
      </c>
      <c r="E147" s="67" t="s">
        <v>132</v>
      </c>
      <c r="F147" s="68">
        <v>32</v>
      </c>
      <c r="G147" s="65"/>
      <c r="H147" s="69"/>
      <c r="I147" s="70"/>
      <c r="J147" s="70"/>
      <c r="K147" s="34" t="s">
        <v>65</v>
      </c>
      <c r="L147" s="77">
        <v>147</v>
      </c>
      <c r="M147" s="77"/>
      <c r="N147" s="72"/>
      <c r="O147" s="79" t="s">
        <v>332</v>
      </c>
      <c r="P147" s="81">
        <v>43515.7046412037</v>
      </c>
      <c r="Q147" s="79" t="s">
        <v>409</v>
      </c>
      <c r="R147" s="79"/>
      <c r="S147" s="79"/>
      <c r="T147" s="79" t="s">
        <v>508</v>
      </c>
      <c r="U147" s="79"/>
      <c r="V147" s="82" t="s">
        <v>660</v>
      </c>
      <c r="W147" s="81">
        <v>43515.7046412037</v>
      </c>
      <c r="X147" s="82" t="s">
        <v>779</v>
      </c>
      <c r="Y147" s="79"/>
      <c r="Z147" s="79"/>
      <c r="AA147" s="85" t="s">
        <v>937</v>
      </c>
      <c r="AB147" s="85" t="s">
        <v>992</v>
      </c>
      <c r="AC147" s="79" t="b">
        <v>0</v>
      </c>
      <c r="AD147" s="79">
        <v>1</v>
      </c>
      <c r="AE147" s="85" t="s">
        <v>997</v>
      </c>
      <c r="AF147" s="79" t="b">
        <v>0</v>
      </c>
      <c r="AG147" s="79" t="s">
        <v>1000</v>
      </c>
      <c r="AH147" s="79"/>
      <c r="AI147" s="85" t="s">
        <v>995</v>
      </c>
      <c r="AJ147" s="79" t="b">
        <v>0</v>
      </c>
      <c r="AK147" s="79">
        <v>0</v>
      </c>
      <c r="AL147" s="85" t="s">
        <v>995</v>
      </c>
      <c r="AM147" s="79" t="s">
        <v>1008</v>
      </c>
      <c r="AN147" s="79" t="b">
        <v>0</v>
      </c>
      <c r="AO147" s="85" t="s">
        <v>992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12</v>
      </c>
      <c r="BC147" s="78" t="str">
        <f>REPLACE(INDEX(GroupVertices[Group],MATCH(Edges[[#This Row],[Vertex 2]],GroupVertices[Vertex],0)),1,1,"")</f>
        <v>12</v>
      </c>
      <c r="BD147" s="48">
        <v>0</v>
      </c>
      <c r="BE147" s="49">
        <v>0</v>
      </c>
      <c r="BF147" s="48">
        <v>0</v>
      </c>
      <c r="BG147" s="49">
        <v>0</v>
      </c>
      <c r="BH147" s="48">
        <v>0</v>
      </c>
      <c r="BI147" s="49">
        <v>0</v>
      </c>
      <c r="BJ147" s="48">
        <v>8</v>
      </c>
      <c r="BK147" s="49">
        <v>100</v>
      </c>
      <c r="BL147" s="48">
        <v>8</v>
      </c>
    </row>
    <row r="148" spans="1:64" ht="15">
      <c r="A148" s="64" t="s">
        <v>291</v>
      </c>
      <c r="B148" s="64" t="s">
        <v>291</v>
      </c>
      <c r="C148" s="65" t="s">
        <v>2806</v>
      </c>
      <c r="D148" s="66">
        <v>3</v>
      </c>
      <c r="E148" s="67" t="s">
        <v>132</v>
      </c>
      <c r="F148" s="68">
        <v>32</v>
      </c>
      <c r="G148" s="65"/>
      <c r="H148" s="69"/>
      <c r="I148" s="70"/>
      <c r="J148" s="70"/>
      <c r="K148" s="34" t="s">
        <v>65</v>
      </c>
      <c r="L148" s="77">
        <v>148</v>
      </c>
      <c r="M148" s="77"/>
      <c r="N148" s="72"/>
      <c r="O148" s="79" t="s">
        <v>176</v>
      </c>
      <c r="P148" s="81">
        <v>43514.105046296296</v>
      </c>
      <c r="Q148" s="79" t="s">
        <v>410</v>
      </c>
      <c r="R148" s="82" t="s">
        <v>468</v>
      </c>
      <c r="S148" s="79" t="s">
        <v>491</v>
      </c>
      <c r="T148" s="79" t="s">
        <v>508</v>
      </c>
      <c r="U148" s="79"/>
      <c r="V148" s="82" t="s">
        <v>661</v>
      </c>
      <c r="W148" s="81">
        <v>43514.105046296296</v>
      </c>
      <c r="X148" s="82" t="s">
        <v>780</v>
      </c>
      <c r="Y148" s="79"/>
      <c r="Z148" s="79"/>
      <c r="AA148" s="85" t="s">
        <v>938</v>
      </c>
      <c r="AB148" s="79"/>
      <c r="AC148" s="79" t="b">
        <v>0</v>
      </c>
      <c r="AD148" s="79">
        <v>27</v>
      </c>
      <c r="AE148" s="85" t="s">
        <v>995</v>
      </c>
      <c r="AF148" s="79" t="b">
        <v>1</v>
      </c>
      <c r="AG148" s="79" t="s">
        <v>1000</v>
      </c>
      <c r="AH148" s="79"/>
      <c r="AI148" s="85" t="s">
        <v>964</v>
      </c>
      <c r="AJ148" s="79" t="b">
        <v>0</v>
      </c>
      <c r="AK148" s="79">
        <v>1</v>
      </c>
      <c r="AL148" s="85" t="s">
        <v>995</v>
      </c>
      <c r="AM148" s="79" t="s">
        <v>1007</v>
      </c>
      <c r="AN148" s="79" t="b">
        <v>0</v>
      </c>
      <c r="AO148" s="85" t="s">
        <v>938</v>
      </c>
      <c r="AP148" s="79" t="s">
        <v>176</v>
      </c>
      <c r="AQ148" s="79">
        <v>0</v>
      </c>
      <c r="AR148" s="79">
        <v>0</v>
      </c>
      <c r="AS148" s="79" t="s">
        <v>1026</v>
      </c>
      <c r="AT148" s="79" t="s">
        <v>1033</v>
      </c>
      <c r="AU148" s="79" t="s">
        <v>1039</v>
      </c>
      <c r="AV148" s="79" t="s">
        <v>1045</v>
      </c>
      <c r="AW148" s="79" t="s">
        <v>1052</v>
      </c>
      <c r="AX148" s="79" t="s">
        <v>1059</v>
      </c>
      <c r="AY148" s="79" t="s">
        <v>1063</v>
      </c>
      <c r="AZ148" s="82" t="s">
        <v>1067</v>
      </c>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35</v>
      </c>
      <c r="BK148" s="49">
        <v>100</v>
      </c>
      <c r="BL148" s="48">
        <v>35</v>
      </c>
    </row>
    <row r="149" spans="1:64" ht="15">
      <c r="A149" s="64" t="s">
        <v>292</v>
      </c>
      <c r="B149" s="64" t="s">
        <v>291</v>
      </c>
      <c r="C149" s="65" t="s">
        <v>2806</v>
      </c>
      <c r="D149" s="66">
        <v>3</v>
      </c>
      <c r="E149" s="67" t="s">
        <v>132</v>
      </c>
      <c r="F149" s="68">
        <v>32</v>
      </c>
      <c r="G149" s="65"/>
      <c r="H149" s="69"/>
      <c r="I149" s="70"/>
      <c r="J149" s="70"/>
      <c r="K149" s="34" t="s">
        <v>65</v>
      </c>
      <c r="L149" s="77">
        <v>149</v>
      </c>
      <c r="M149" s="77"/>
      <c r="N149" s="72"/>
      <c r="O149" s="79" t="s">
        <v>331</v>
      </c>
      <c r="P149" s="81">
        <v>43515.36177083333</v>
      </c>
      <c r="Q149" s="79" t="s">
        <v>411</v>
      </c>
      <c r="R149" s="79"/>
      <c r="S149" s="79"/>
      <c r="T149" s="79" t="s">
        <v>508</v>
      </c>
      <c r="U149" s="79"/>
      <c r="V149" s="82" t="s">
        <v>662</v>
      </c>
      <c r="W149" s="81">
        <v>43515.36177083333</v>
      </c>
      <c r="X149" s="82" t="s">
        <v>781</v>
      </c>
      <c r="Y149" s="79"/>
      <c r="Z149" s="79"/>
      <c r="AA149" s="85" t="s">
        <v>939</v>
      </c>
      <c r="AB149" s="79"/>
      <c r="AC149" s="79" t="b">
        <v>0</v>
      </c>
      <c r="AD149" s="79">
        <v>0</v>
      </c>
      <c r="AE149" s="85" t="s">
        <v>995</v>
      </c>
      <c r="AF149" s="79" t="b">
        <v>1</v>
      </c>
      <c r="AG149" s="79" t="s">
        <v>1000</v>
      </c>
      <c r="AH149" s="79"/>
      <c r="AI149" s="85" t="s">
        <v>964</v>
      </c>
      <c r="AJ149" s="79" t="b">
        <v>0</v>
      </c>
      <c r="AK149" s="79">
        <v>1</v>
      </c>
      <c r="AL149" s="85" t="s">
        <v>938</v>
      </c>
      <c r="AM149" s="79" t="s">
        <v>1009</v>
      </c>
      <c r="AN149" s="79" t="b">
        <v>0</v>
      </c>
      <c r="AO149" s="85" t="s">
        <v>938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23</v>
      </c>
      <c r="BK149" s="49">
        <v>100</v>
      </c>
      <c r="BL149" s="48">
        <v>23</v>
      </c>
    </row>
    <row r="150" spans="1:64" ht="15">
      <c r="A150" s="64" t="s">
        <v>293</v>
      </c>
      <c r="B150" s="64" t="s">
        <v>292</v>
      </c>
      <c r="C150" s="65" t="s">
        <v>2809</v>
      </c>
      <c r="D150" s="66">
        <v>7.666666666666667</v>
      </c>
      <c r="E150" s="67" t="s">
        <v>136</v>
      </c>
      <c r="F150" s="68">
        <v>27.272727272727273</v>
      </c>
      <c r="G150" s="65"/>
      <c r="H150" s="69"/>
      <c r="I150" s="70"/>
      <c r="J150" s="70"/>
      <c r="K150" s="34" t="s">
        <v>66</v>
      </c>
      <c r="L150" s="77">
        <v>150</v>
      </c>
      <c r="M150" s="77"/>
      <c r="N150" s="72"/>
      <c r="O150" s="79" t="s">
        <v>331</v>
      </c>
      <c r="P150" s="81">
        <v>43514.583599537036</v>
      </c>
      <c r="Q150" s="79" t="s">
        <v>412</v>
      </c>
      <c r="R150" s="82" t="s">
        <v>469</v>
      </c>
      <c r="S150" s="79" t="s">
        <v>501</v>
      </c>
      <c r="T150" s="79" t="s">
        <v>536</v>
      </c>
      <c r="U150" s="82" t="s">
        <v>580</v>
      </c>
      <c r="V150" s="82" t="s">
        <v>580</v>
      </c>
      <c r="W150" s="81">
        <v>43514.583599537036</v>
      </c>
      <c r="X150" s="82" t="s">
        <v>782</v>
      </c>
      <c r="Y150" s="79"/>
      <c r="Z150" s="79"/>
      <c r="AA150" s="85" t="s">
        <v>940</v>
      </c>
      <c r="AB150" s="79"/>
      <c r="AC150" s="79" t="b">
        <v>0</v>
      </c>
      <c r="AD150" s="79">
        <v>4</v>
      </c>
      <c r="AE150" s="85" t="s">
        <v>995</v>
      </c>
      <c r="AF150" s="79" t="b">
        <v>0</v>
      </c>
      <c r="AG150" s="79" t="s">
        <v>1000</v>
      </c>
      <c r="AH150" s="79"/>
      <c r="AI150" s="85" t="s">
        <v>995</v>
      </c>
      <c r="AJ150" s="79" t="b">
        <v>0</v>
      </c>
      <c r="AK150" s="79">
        <v>0</v>
      </c>
      <c r="AL150" s="85" t="s">
        <v>995</v>
      </c>
      <c r="AM150" s="79" t="s">
        <v>1010</v>
      </c>
      <c r="AN150" s="79" t="b">
        <v>0</v>
      </c>
      <c r="AO150" s="85" t="s">
        <v>940</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7</v>
      </c>
      <c r="BC150" s="78" t="str">
        <f>REPLACE(INDEX(GroupVertices[Group],MATCH(Edges[[#This Row],[Vertex 2]],GroupVertices[Vertex],0)),1,1,"")</f>
        <v>1</v>
      </c>
      <c r="BD150" s="48">
        <v>1</v>
      </c>
      <c r="BE150" s="49">
        <v>3.7037037037037037</v>
      </c>
      <c r="BF150" s="48">
        <v>1</v>
      </c>
      <c r="BG150" s="49">
        <v>3.7037037037037037</v>
      </c>
      <c r="BH150" s="48">
        <v>0</v>
      </c>
      <c r="BI150" s="49">
        <v>0</v>
      </c>
      <c r="BJ150" s="48">
        <v>25</v>
      </c>
      <c r="BK150" s="49">
        <v>92.5925925925926</v>
      </c>
      <c r="BL150" s="48">
        <v>27</v>
      </c>
    </row>
    <row r="151" spans="1:64" ht="15">
      <c r="A151" s="64" t="s">
        <v>293</v>
      </c>
      <c r="B151" s="64" t="s">
        <v>292</v>
      </c>
      <c r="C151" s="65" t="s">
        <v>2809</v>
      </c>
      <c r="D151" s="66">
        <v>7.666666666666667</v>
      </c>
      <c r="E151" s="67" t="s">
        <v>136</v>
      </c>
      <c r="F151" s="68">
        <v>27.272727272727273</v>
      </c>
      <c r="G151" s="65"/>
      <c r="H151" s="69"/>
      <c r="I151" s="70"/>
      <c r="J151" s="70"/>
      <c r="K151" s="34" t="s">
        <v>66</v>
      </c>
      <c r="L151" s="77">
        <v>151</v>
      </c>
      <c r="M151" s="77"/>
      <c r="N151" s="72"/>
      <c r="O151" s="79" t="s">
        <v>331</v>
      </c>
      <c r="P151" s="81">
        <v>43515.375543981485</v>
      </c>
      <c r="Q151" s="79" t="s">
        <v>413</v>
      </c>
      <c r="R151" s="82" t="s">
        <v>469</v>
      </c>
      <c r="S151" s="79" t="s">
        <v>501</v>
      </c>
      <c r="T151" s="79" t="s">
        <v>517</v>
      </c>
      <c r="U151" s="82" t="s">
        <v>581</v>
      </c>
      <c r="V151" s="82" t="s">
        <v>581</v>
      </c>
      <c r="W151" s="81">
        <v>43515.375543981485</v>
      </c>
      <c r="X151" s="82" t="s">
        <v>783</v>
      </c>
      <c r="Y151" s="79"/>
      <c r="Z151" s="79"/>
      <c r="AA151" s="85" t="s">
        <v>941</v>
      </c>
      <c r="AB151" s="79"/>
      <c r="AC151" s="79" t="b">
        <v>0</v>
      </c>
      <c r="AD151" s="79">
        <v>4</v>
      </c>
      <c r="AE151" s="85" t="s">
        <v>995</v>
      </c>
      <c r="AF151" s="79" t="b">
        <v>0</v>
      </c>
      <c r="AG151" s="79" t="s">
        <v>1000</v>
      </c>
      <c r="AH151" s="79"/>
      <c r="AI151" s="85" t="s">
        <v>995</v>
      </c>
      <c r="AJ151" s="79" t="b">
        <v>0</v>
      </c>
      <c r="AK151" s="79">
        <v>2</v>
      </c>
      <c r="AL151" s="85" t="s">
        <v>995</v>
      </c>
      <c r="AM151" s="79" t="s">
        <v>1010</v>
      </c>
      <c r="AN151" s="79" t="b">
        <v>0</v>
      </c>
      <c r="AO151" s="85" t="s">
        <v>941</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7</v>
      </c>
      <c r="BC151" s="78" t="str">
        <f>REPLACE(INDEX(GroupVertices[Group],MATCH(Edges[[#This Row],[Vertex 2]],GroupVertices[Vertex],0)),1,1,"")</f>
        <v>1</v>
      </c>
      <c r="BD151" s="48">
        <v>0</v>
      </c>
      <c r="BE151" s="49">
        <v>0</v>
      </c>
      <c r="BF151" s="48">
        <v>0</v>
      </c>
      <c r="BG151" s="49">
        <v>0</v>
      </c>
      <c r="BH151" s="48">
        <v>0</v>
      </c>
      <c r="BI151" s="49">
        <v>0</v>
      </c>
      <c r="BJ151" s="48">
        <v>34</v>
      </c>
      <c r="BK151" s="49">
        <v>100</v>
      </c>
      <c r="BL151" s="48">
        <v>34</v>
      </c>
    </row>
    <row r="152" spans="1:64" ht="15">
      <c r="A152" s="64" t="s">
        <v>293</v>
      </c>
      <c r="B152" s="64" t="s">
        <v>292</v>
      </c>
      <c r="C152" s="65" t="s">
        <v>2809</v>
      </c>
      <c r="D152" s="66">
        <v>7.666666666666667</v>
      </c>
      <c r="E152" s="67" t="s">
        <v>136</v>
      </c>
      <c r="F152" s="68">
        <v>27.272727272727273</v>
      </c>
      <c r="G152" s="65"/>
      <c r="H152" s="69"/>
      <c r="I152" s="70"/>
      <c r="J152" s="70"/>
      <c r="K152" s="34" t="s">
        <v>66</v>
      </c>
      <c r="L152" s="77">
        <v>152</v>
      </c>
      <c r="M152" s="77"/>
      <c r="N152" s="72"/>
      <c r="O152" s="79" t="s">
        <v>331</v>
      </c>
      <c r="P152" s="81">
        <v>43515.500451388885</v>
      </c>
      <c r="Q152" s="79" t="s">
        <v>414</v>
      </c>
      <c r="R152" s="82" t="s">
        <v>469</v>
      </c>
      <c r="S152" s="79" t="s">
        <v>501</v>
      </c>
      <c r="T152" s="79" t="s">
        <v>536</v>
      </c>
      <c r="U152" s="82" t="s">
        <v>582</v>
      </c>
      <c r="V152" s="82" t="s">
        <v>582</v>
      </c>
      <c r="W152" s="81">
        <v>43515.500451388885</v>
      </c>
      <c r="X152" s="82" t="s">
        <v>784</v>
      </c>
      <c r="Y152" s="79"/>
      <c r="Z152" s="79"/>
      <c r="AA152" s="85" t="s">
        <v>942</v>
      </c>
      <c r="AB152" s="79"/>
      <c r="AC152" s="79" t="b">
        <v>0</v>
      </c>
      <c r="AD152" s="79">
        <v>1</v>
      </c>
      <c r="AE152" s="85" t="s">
        <v>995</v>
      </c>
      <c r="AF152" s="79" t="b">
        <v>0</v>
      </c>
      <c r="AG152" s="79" t="s">
        <v>1000</v>
      </c>
      <c r="AH152" s="79"/>
      <c r="AI152" s="85" t="s">
        <v>995</v>
      </c>
      <c r="AJ152" s="79" t="b">
        <v>0</v>
      </c>
      <c r="AK152" s="79">
        <v>1</v>
      </c>
      <c r="AL152" s="85" t="s">
        <v>995</v>
      </c>
      <c r="AM152" s="79" t="s">
        <v>1010</v>
      </c>
      <c r="AN152" s="79" t="b">
        <v>0</v>
      </c>
      <c r="AO152" s="85" t="s">
        <v>942</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7</v>
      </c>
      <c r="BC152" s="78" t="str">
        <f>REPLACE(INDEX(GroupVertices[Group],MATCH(Edges[[#This Row],[Vertex 2]],GroupVertices[Vertex],0)),1,1,"")</f>
        <v>1</v>
      </c>
      <c r="BD152" s="48">
        <v>1</v>
      </c>
      <c r="BE152" s="49">
        <v>3.7037037037037037</v>
      </c>
      <c r="BF152" s="48">
        <v>1</v>
      </c>
      <c r="BG152" s="49">
        <v>3.7037037037037037</v>
      </c>
      <c r="BH152" s="48">
        <v>0</v>
      </c>
      <c r="BI152" s="49">
        <v>0</v>
      </c>
      <c r="BJ152" s="48">
        <v>25</v>
      </c>
      <c r="BK152" s="49">
        <v>92.5925925925926</v>
      </c>
      <c r="BL152" s="48">
        <v>27</v>
      </c>
    </row>
    <row r="153" spans="1:64" ht="15">
      <c r="A153" s="64" t="s">
        <v>292</v>
      </c>
      <c r="B153" s="64" t="s">
        <v>293</v>
      </c>
      <c r="C153" s="65" t="s">
        <v>2806</v>
      </c>
      <c r="D153" s="66">
        <v>3</v>
      </c>
      <c r="E153" s="67" t="s">
        <v>132</v>
      </c>
      <c r="F153" s="68">
        <v>32</v>
      </c>
      <c r="G153" s="65"/>
      <c r="H153" s="69"/>
      <c r="I153" s="70"/>
      <c r="J153" s="70"/>
      <c r="K153" s="34" t="s">
        <v>66</v>
      </c>
      <c r="L153" s="77">
        <v>153</v>
      </c>
      <c r="M153" s="77"/>
      <c r="N153" s="72"/>
      <c r="O153" s="79" t="s">
        <v>331</v>
      </c>
      <c r="P153" s="81">
        <v>43515.37726851852</v>
      </c>
      <c r="Q153" s="79" t="s">
        <v>391</v>
      </c>
      <c r="R153" s="79"/>
      <c r="S153" s="79"/>
      <c r="T153" s="79" t="s">
        <v>510</v>
      </c>
      <c r="U153" s="79"/>
      <c r="V153" s="82" t="s">
        <v>662</v>
      </c>
      <c r="W153" s="81">
        <v>43515.37726851852</v>
      </c>
      <c r="X153" s="82" t="s">
        <v>785</v>
      </c>
      <c r="Y153" s="79"/>
      <c r="Z153" s="79"/>
      <c r="AA153" s="85" t="s">
        <v>943</v>
      </c>
      <c r="AB153" s="79"/>
      <c r="AC153" s="79" t="b">
        <v>0</v>
      </c>
      <c r="AD153" s="79">
        <v>0</v>
      </c>
      <c r="AE153" s="85" t="s">
        <v>995</v>
      </c>
      <c r="AF153" s="79" t="b">
        <v>0</v>
      </c>
      <c r="AG153" s="79" t="s">
        <v>1000</v>
      </c>
      <c r="AH153" s="79"/>
      <c r="AI153" s="85" t="s">
        <v>995</v>
      </c>
      <c r="AJ153" s="79" t="b">
        <v>0</v>
      </c>
      <c r="AK153" s="79">
        <v>2</v>
      </c>
      <c r="AL153" s="85" t="s">
        <v>941</v>
      </c>
      <c r="AM153" s="79" t="s">
        <v>1009</v>
      </c>
      <c r="AN153" s="79" t="b">
        <v>0</v>
      </c>
      <c r="AO153" s="85" t="s">
        <v>941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7</v>
      </c>
      <c r="BD153" s="48">
        <v>0</v>
      </c>
      <c r="BE153" s="49">
        <v>0</v>
      </c>
      <c r="BF153" s="48">
        <v>0</v>
      </c>
      <c r="BG153" s="49">
        <v>0</v>
      </c>
      <c r="BH153" s="48">
        <v>0</v>
      </c>
      <c r="BI153" s="49">
        <v>0</v>
      </c>
      <c r="BJ153" s="48">
        <v>19</v>
      </c>
      <c r="BK153" s="49">
        <v>100</v>
      </c>
      <c r="BL153" s="48">
        <v>19</v>
      </c>
    </row>
    <row r="154" spans="1:64" ht="15">
      <c r="A154" s="64" t="s">
        <v>294</v>
      </c>
      <c r="B154" s="64" t="s">
        <v>280</v>
      </c>
      <c r="C154" s="65" t="s">
        <v>2806</v>
      </c>
      <c r="D154" s="66">
        <v>3</v>
      </c>
      <c r="E154" s="67" t="s">
        <v>132</v>
      </c>
      <c r="F154" s="68">
        <v>32</v>
      </c>
      <c r="G154" s="65"/>
      <c r="H154" s="69"/>
      <c r="I154" s="70"/>
      <c r="J154" s="70"/>
      <c r="K154" s="34" t="s">
        <v>65</v>
      </c>
      <c r="L154" s="77">
        <v>154</v>
      </c>
      <c r="M154" s="77"/>
      <c r="N154" s="72"/>
      <c r="O154" s="79" t="s">
        <v>331</v>
      </c>
      <c r="P154" s="81">
        <v>43515.730787037035</v>
      </c>
      <c r="Q154" s="79" t="s">
        <v>392</v>
      </c>
      <c r="R154" s="82" t="s">
        <v>467</v>
      </c>
      <c r="S154" s="79" t="s">
        <v>500</v>
      </c>
      <c r="T154" s="79" t="s">
        <v>508</v>
      </c>
      <c r="U154" s="79"/>
      <c r="V154" s="82" t="s">
        <v>663</v>
      </c>
      <c r="W154" s="81">
        <v>43515.730787037035</v>
      </c>
      <c r="X154" s="82" t="s">
        <v>786</v>
      </c>
      <c r="Y154" s="79"/>
      <c r="Z154" s="79"/>
      <c r="AA154" s="85" t="s">
        <v>944</v>
      </c>
      <c r="AB154" s="79"/>
      <c r="AC154" s="79" t="b">
        <v>0</v>
      </c>
      <c r="AD154" s="79">
        <v>0</v>
      </c>
      <c r="AE154" s="85" t="s">
        <v>995</v>
      </c>
      <c r="AF154" s="79" t="b">
        <v>0</v>
      </c>
      <c r="AG154" s="79" t="s">
        <v>1000</v>
      </c>
      <c r="AH154" s="79"/>
      <c r="AI154" s="85" t="s">
        <v>995</v>
      </c>
      <c r="AJ154" s="79" t="b">
        <v>0</v>
      </c>
      <c r="AK154" s="79">
        <v>2</v>
      </c>
      <c r="AL154" s="85" t="s">
        <v>914</v>
      </c>
      <c r="AM154" s="79" t="s">
        <v>1009</v>
      </c>
      <c r="AN154" s="79" t="b">
        <v>0</v>
      </c>
      <c r="AO154" s="85" t="s">
        <v>914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7</v>
      </c>
      <c r="BC154" s="78" t="str">
        <f>REPLACE(INDEX(GroupVertices[Group],MATCH(Edges[[#This Row],[Vertex 2]],GroupVertices[Vertex],0)),1,1,"")</f>
        <v>7</v>
      </c>
      <c r="BD154" s="48">
        <v>0</v>
      </c>
      <c r="BE154" s="49">
        <v>0</v>
      </c>
      <c r="BF154" s="48">
        <v>0</v>
      </c>
      <c r="BG154" s="49">
        <v>0</v>
      </c>
      <c r="BH154" s="48">
        <v>0</v>
      </c>
      <c r="BI154" s="49">
        <v>0</v>
      </c>
      <c r="BJ154" s="48">
        <v>17</v>
      </c>
      <c r="BK154" s="49">
        <v>100</v>
      </c>
      <c r="BL154" s="48">
        <v>17</v>
      </c>
    </row>
    <row r="155" spans="1:64" ht="15">
      <c r="A155" s="64" t="s">
        <v>295</v>
      </c>
      <c r="B155" s="64" t="s">
        <v>292</v>
      </c>
      <c r="C155" s="65" t="s">
        <v>2809</v>
      </c>
      <c r="D155" s="66">
        <v>7.666666666666667</v>
      </c>
      <c r="E155" s="67" t="s">
        <v>136</v>
      </c>
      <c r="F155" s="68">
        <v>27.272727272727273</v>
      </c>
      <c r="G155" s="65"/>
      <c r="H155" s="69"/>
      <c r="I155" s="70"/>
      <c r="J155" s="70"/>
      <c r="K155" s="34" t="s">
        <v>65</v>
      </c>
      <c r="L155" s="77">
        <v>155</v>
      </c>
      <c r="M155" s="77"/>
      <c r="N155" s="72"/>
      <c r="O155" s="79" t="s">
        <v>331</v>
      </c>
      <c r="P155" s="81">
        <v>43512.54274305556</v>
      </c>
      <c r="Q155" s="79" t="s">
        <v>347</v>
      </c>
      <c r="R155" s="79"/>
      <c r="S155" s="79"/>
      <c r="T155" s="79" t="s">
        <v>508</v>
      </c>
      <c r="U155" s="79"/>
      <c r="V155" s="82" t="s">
        <v>664</v>
      </c>
      <c r="W155" s="81">
        <v>43512.54274305556</v>
      </c>
      <c r="X155" s="82" t="s">
        <v>787</v>
      </c>
      <c r="Y155" s="79"/>
      <c r="Z155" s="79"/>
      <c r="AA155" s="85" t="s">
        <v>945</v>
      </c>
      <c r="AB155" s="79"/>
      <c r="AC155" s="79" t="b">
        <v>0</v>
      </c>
      <c r="AD155" s="79">
        <v>0</v>
      </c>
      <c r="AE155" s="85" t="s">
        <v>995</v>
      </c>
      <c r="AF155" s="79" t="b">
        <v>0</v>
      </c>
      <c r="AG155" s="79" t="s">
        <v>1000</v>
      </c>
      <c r="AH155" s="79"/>
      <c r="AI155" s="85" t="s">
        <v>995</v>
      </c>
      <c r="AJ155" s="79" t="b">
        <v>0</v>
      </c>
      <c r="AK155" s="79">
        <v>5</v>
      </c>
      <c r="AL155" s="85" t="s">
        <v>964</v>
      </c>
      <c r="AM155" s="79" t="s">
        <v>1008</v>
      </c>
      <c r="AN155" s="79" t="b">
        <v>0</v>
      </c>
      <c r="AO155" s="85" t="s">
        <v>964</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1</v>
      </c>
      <c r="BC155" s="78" t="str">
        <f>REPLACE(INDEX(GroupVertices[Group],MATCH(Edges[[#This Row],[Vertex 2]],GroupVertices[Vertex],0)),1,1,"")</f>
        <v>1</v>
      </c>
      <c r="BD155" s="48">
        <v>1</v>
      </c>
      <c r="BE155" s="49">
        <v>4.545454545454546</v>
      </c>
      <c r="BF155" s="48">
        <v>0</v>
      </c>
      <c r="BG155" s="49">
        <v>0</v>
      </c>
      <c r="BH155" s="48">
        <v>0</v>
      </c>
      <c r="BI155" s="49">
        <v>0</v>
      </c>
      <c r="BJ155" s="48">
        <v>21</v>
      </c>
      <c r="BK155" s="49">
        <v>95.45454545454545</v>
      </c>
      <c r="BL155" s="48">
        <v>22</v>
      </c>
    </row>
    <row r="156" spans="1:64" ht="15">
      <c r="A156" s="64" t="s">
        <v>295</v>
      </c>
      <c r="B156" s="64" t="s">
        <v>292</v>
      </c>
      <c r="C156" s="65" t="s">
        <v>2809</v>
      </c>
      <c r="D156" s="66">
        <v>7.666666666666667</v>
      </c>
      <c r="E156" s="67" t="s">
        <v>136</v>
      </c>
      <c r="F156" s="68">
        <v>27.272727272727273</v>
      </c>
      <c r="G156" s="65"/>
      <c r="H156" s="69"/>
      <c r="I156" s="70"/>
      <c r="J156" s="70"/>
      <c r="K156" s="34" t="s">
        <v>65</v>
      </c>
      <c r="L156" s="77">
        <v>156</v>
      </c>
      <c r="M156" s="77"/>
      <c r="N156" s="72"/>
      <c r="O156" s="79" t="s">
        <v>331</v>
      </c>
      <c r="P156" s="81">
        <v>43512.560011574074</v>
      </c>
      <c r="Q156" s="79" t="s">
        <v>415</v>
      </c>
      <c r="R156" s="79"/>
      <c r="S156" s="79"/>
      <c r="T156" s="79" t="s">
        <v>537</v>
      </c>
      <c r="U156" s="79"/>
      <c r="V156" s="82" t="s">
        <v>664</v>
      </c>
      <c r="W156" s="81">
        <v>43512.560011574074</v>
      </c>
      <c r="X156" s="82" t="s">
        <v>788</v>
      </c>
      <c r="Y156" s="79"/>
      <c r="Z156" s="79"/>
      <c r="AA156" s="85" t="s">
        <v>946</v>
      </c>
      <c r="AB156" s="79"/>
      <c r="AC156" s="79" t="b">
        <v>0</v>
      </c>
      <c r="AD156" s="79">
        <v>11</v>
      </c>
      <c r="AE156" s="85" t="s">
        <v>995</v>
      </c>
      <c r="AF156" s="79" t="b">
        <v>0</v>
      </c>
      <c r="AG156" s="79" t="s">
        <v>1002</v>
      </c>
      <c r="AH156" s="79"/>
      <c r="AI156" s="85" t="s">
        <v>995</v>
      </c>
      <c r="AJ156" s="79" t="b">
        <v>0</v>
      </c>
      <c r="AK156" s="79">
        <v>1</v>
      </c>
      <c r="AL156" s="85" t="s">
        <v>995</v>
      </c>
      <c r="AM156" s="79" t="s">
        <v>1008</v>
      </c>
      <c r="AN156" s="79" t="b">
        <v>0</v>
      </c>
      <c r="AO156" s="85" t="s">
        <v>946</v>
      </c>
      <c r="AP156" s="79" t="s">
        <v>176</v>
      </c>
      <c r="AQ156" s="79">
        <v>0</v>
      </c>
      <c r="AR156" s="79">
        <v>0</v>
      </c>
      <c r="AS156" s="79" t="s">
        <v>1027</v>
      </c>
      <c r="AT156" s="79" t="s">
        <v>1034</v>
      </c>
      <c r="AU156" s="79" t="s">
        <v>1040</v>
      </c>
      <c r="AV156" s="79" t="s">
        <v>1046</v>
      </c>
      <c r="AW156" s="79" t="s">
        <v>1053</v>
      </c>
      <c r="AX156" s="79" t="s">
        <v>1060</v>
      </c>
      <c r="AY156" s="79" t="s">
        <v>1063</v>
      </c>
      <c r="AZ156" s="82" t="s">
        <v>1068</v>
      </c>
      <c r="BA156">
        <v>3</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27</v>
      </c>
      <c r="BK156" s="49">
        <v>100</v>
      </c>
      <c r="BL156" s="48">
        <v>27</v>
      </c>
    </row>
    <row r="157" spans="1:64" ht="15">
      <c r="A157" s="64" t="s">
        <v>295</v>
      </c>
      <c r="B157" s="64" t="s">
        <v>292</v>
      </c>
      <c r="C157" s="65" t="s">
        <v>2809</v>
      </c>
      <c r="D157" s="66">
        <v>7.666666666666667</v>
      </c>
      <c r="E157" s="67" t="s">
        <v>136</v>
      </c>
      <c r="F157" s="68">
        <v>27.272727272727273</v>
      </c>
      <c r="G157" s="65"/>
      <c r="H157" s="69"/>
      <c r="I157" s="70"/>
      <c r="J157" s="70"/>
      <c r="K157" s="34" t="s">
        <v>65</v>
      </c>
      <c r="L157" s="77">
        <v>157</v>
      </c>
      <c r="M157" s="77"/>
      <c r="N157" s="72"/>
      <c r="O157" s="79" t="s">
        <v>331</v>
      </c>
      <c r="P157" s="81">
        <v>43513.74151620371</v>
      </c>
      <c r="Q157" s="79" t="s">
        <v>362</v>
      </c>
      <c r="R157" s="79"/>
      <c r="S157" s="79"/>
      <c r="T157" s="79" t="s">
        <v>508</v>
      </c>
      <c r="U157" s="79"/>
      <c r="V157" s="82" t="s">
        <v>664</v>
      </c>
      <c r="W157" s="81">
        <v>43513.74151620371</v>
      </c>
      <c r="X157" s="82" t="s">
        <v>789</v>
      </c>
      <c r="Y157" s="79"/>
      <c r="Z157" s="79"/>
      <c r="AA157" s="85" t="s">
        <v>947</v>
      </c>
      <c r="AB157" s="79"/>
      <c r="AC157" s="79" t="b">
        <v>0</v>
      </c>
      <c r="AD157" s="79">
        <v>0</v>
      </c>
      <c r="AE157" s="85" t="s">
        <v>995</v>
      </c>
      <c r="AF157" s="79" t="b">
        <v>0</v>
      </c>
      <c r="AG157" s="79" t="s">
        <v>1000</v>
      </c>
      <c r="AH157" s="79"/>
      <c r="AI157" s="85" t="s">
        <v>995</v>
      </c>
      <c r="AJ157" s="79" t="b">
        <v>0</v>
      </c>
      <c r="AK157" s="79">
        <v>3</v>
      </c>
      <c r="AL157" s="85" t="s">
        <v>966</v>
      </c>
      <c r="AM157" s="79" t="s">
        <v>1008</v>
      </c>
      <c r="AN157" s="79" t="b">
        <v>0</v>
      </c>
      <c r="AO157" s="85" t="s">
        <v>966</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v>
      </c>
      <c r="BC157" s="78" t="str">
        <f>REPLACE(INDEX(GroupVertices[Group],MATCH(Edges[[#This Row],[Vertex 2]],GroupVertices[Vertex],0)),1,1,"")</f>
        <v>1</v>
      </c>
      <c r="BD157" s="48">
        <v>1</v>
      </c>
      <c r="BE157" s="49">
        <v>4.166666666666667</v>
      </c>
      <c r="BF157" s="48">
        <v>0</v>
      </c>
      <c r="BG157" s="49">
        <v>0</v>
      </c>
      <c r="BH157" s="48">
        <v>0</v>
      </c>
      <c r="BI157" s="49">
        <v>0</v>
      </c>
      <c r="BJ157" s="48">
        <v>23</v>
      </c>
      <c r="BK157" s="49">
        <v>95.83333333333333</v>
      </c>
      <c r="BL157" s="48">
        <v>24</v>
      </c>
    </row>
    <row r="158" spans="1:64" ht="15">
      <c r="A158" s="64" t="s">
        <v>295</v>
      </c>
      <c r="B158" s="64" t="s">
        <v>295</v>
      </c>
      <c r="C158" s="65" t="s">
        <v>2806</v>
      </c>
      <c r="D158" s="66">
        <v>3</v>
      </c>
      <c r="E158" s="67" t="s">
        <v>132</v>
      </c>
      <c r="F158" s="68">
        <v>32</v>
      </c>
      <c r="G158" s="65"/>
      <c r="H158" s="69"/>
      <c r="I158" s="70"/>
      <c r="J158" s="70"/>
      <c r="K158" s="34" t="s">
        <v>65</v>
      </c>
      <c r="L158" s="77">
        <v>158</v>
      </c>
      <c r="M158" s="77"/>
      <c r="N158" s="72"/>
      <c r="O158" s="79" t="s">
        <v>176</v>
      </c>
      <c r="P158" s="81">
        <v>43515.74984953704</v>
      </c>
      <c r="Q158" s="79" t="s">
        <v>416</v>
      </c>
      <c r="R158" s="79"/>
      <c r="S158" s="79"/>
      <c r="T158" s="79" t="s">
        <v>538</v>
      </c>
      <c r="U158" s="82" t="s">
        <v>583</v>
      </c>
      <c r="V158" s="82" t="s">
        <v>583</v>
      </c>
      <c r="W158" s="81">
        <v>43515.74984953704</v>
      </c>
      <c r="X158" s="82" t="s">
        <v>790</v>
      </c>
      <c r="Y158" s="79"/>
      <c r="Z158" s="79"/>
      <c r="AA158" s="85" t="s">
        <v>948</v>
      </c>
      <c r="AB158" s="79"/>
      <c r="AC158" s="79" t="b">
        <v>0</v>
      </c>
      <c r="AD158" s="79">
        <v>8</v>
      </c>
      <c r="AE158" s="85" t="s">
        <v>995</v>
      </c>
      <c r="AF158" s="79" t="b">
        <v>0</v>
      </c>
      <c r="AG158" s="79" t="s">
        <v>1002</v>
      </c>
      <c r="AH158" s="79"/>
      <c r="AI158" s="85" t="s">
        <v>995</v>
      </c>
      <c r="AJ158" s="79" t="b">
        <v>0</v>
      </c>
      <c r="AK158" s="79">
        <v>0</v>
      </c>
      <c r="AL158" s="85" t="s">
        <v>995</v>
      </c>
      <c r="AM158" s="79" t="s">
        <v>1008</v>
      </c>
      <c r="AN158" s="79" t="b">
        <v>0</v>
      </c>
      <c r="AO158" s="85" t="s">
        <v>948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14</v>
      </c>
      <c r="BK158" s="49">
        <v>100</v>
      </c>
      <c r="BL158" s="48">
        <v>14</v>
      </c>
    </row>
    <row r="159" spans="1:64" ht="15">
      <c r="A159" s="64" t="s">
        <v>296</v>
      </c>
      <c r="B159" s="64" t="s">
        <v>323</v>
      </c>
      <c r="C159" s="65" t="s">
        <v>2806</v>
      </c>
      <c r="D159" s="66">
        <v>3</v>
      </c>
      <c r="E159" s="67" t="s">
        <v>132</v>
      </c>
      <c r="F159" s="68">
        <v>32</v>
      </c>
      <c r="G159" s="65"/>
      <c r="H159" s="69"/>
      <c r="I159" s="70"/>
      <c r="J159" s="70"/>
      <c r="K159" s="34" t="s">
        <v>65</v>
      </c>
      <c r="L159" s="77">
        <v>159</v>
      </c>
      <c r="M159" s="77"/>
      <c r="N159" s="72"/>
      <c r="O159" s="79" t="s">
        <v>331</v>
      </c>
      <c r="P159" s="81">
        <v>43515.75578703704</v>
      </c>
      <c r="Q159" s="79" t="s">
        <v>394</v>
      </c>
      <c r="R159" s="79"/>
      <c r="S159" s="79"/>
      <c r="T159" s="79" t="s">
        <v>531</v>
      </c>
      <c r="U159" s="79"/>
      <c r="V159" s="82" t="s">
        <v>665</v>
      </c>
      <c r="W159" s="81">
        <v>43515.75578703704</v>
      </c>
      <c r="X159" s="82" t="s">
        <v>791</v>
      </c>
      <c r="Y159" s="79"/>
      <c r="Z159" s="79"/>
      <c r="AA159" s="85" t="s">
        <v>949</v>
      </c>
      <c r="AB159" s="79"/>
      <c r="AC159" s="79" t="b">
        <v>0</v>
      </c>
      <c r="AD159" s="79">
        <v>0</v>
      </c>
      <c r="AE159" s="85" t="s">
        <v>995</v>
      </c>
      <c r="AF159" s="79" t="b">
        <v>0</v>
      </c>
      <c r="AG159" s="79" t="s">
        <v>1000</v>
      </c>
      <c r="AH159" s="79"/>
      <c r="AI159" s="85" t="s">
        <v>995</v>
      </c>
      <c r="AJ159" s="79" t="b">
        <v>0</v>
      </c>
      <c r="AK159" s="79">
        <v>3</v>
      </c>
      <c r="AL159" s="85" t="s">
        <v>958</v>
      </c>
      <c r="AM159" s="79" t="s">
        <v>1009</v>
      </c>
      <c r="AN159" s="79" t="b">
        <v>0</v>
      </c>
      <c r="AO159" s="85" t="s">
        <v>958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6</v>
      </c>
      <c r="BD159" s="48"/>
      <c r="BE159" s="49"/>
      <c r="BF159" s="48"/>
      <c r="BG159" s="49"/>
      <c r="BH159" s="48"/>
      <c r="BI159" s="49"/>
      <c r="BJ159" s="48"/>
      <c r="BK159" s="49"/>
      <c r="BL159" s="48"/>
    </row>
    <row r="160" spans="1:64" ht="15">
      <c r="A160" s="64" t="s">
        <v>296</v>
      </c>
      <c r="B160" s="64" t="s">
        <v>302</v>
      </c>
      <c r="C160" s="65" t="s">
        <v>2806</v>
      </c>
      <c r="D160" s="66">
        <v>3</v>
      </c>
      <c r="E160" s="67" t="s">
        <v>132</v>
      </c>
      <c r="F160" s="68">
        <v>32</v>
      </c>
      <c r="G160" s="65"/>
      <c r="H160" s="69"/>
      <c r="I160" s="70"/>
      <c r="J160" s="70"/>
      <c r="K160" s="34" t="s">
        <v>65</v>
      </c>
      <c r="L160" s="77">
        <v>160</v>
      </c>
      <c r="M160" s="77"/>
      <c r="N160" s="72"/>
      <c r="O160" s="79" t="s">
        <v>331</v>
      </c>
      <c r="P160" s="81">
        <v>43515.75578703704</v>
      </c>
      <c r="Q160" s="79" t="s">
        <v>394</v>
      </c>
      <c r="R160" s="79"/>
      <c r="S160" s="79"/>
      <c r="T160" s="79" t="s">
        <v>531</v>
      </c>
      <c r="U160" s="79"/>
      <c r="V160" s="82" t="s">
        <v>665</v>
      </c>
      <c r="W160" s="81">
        <v>43515.75578703704</v>
      </c>
      <c r="X160" s="82" t="s">
        <v>791</v>
      </c>
      <c r="Y160" s="79"/>
      <c r="Z160" s="79"/>
      <c r="AA160" s="85" t="s">
        <v>949</v>
      </c>
      <c r="AB160" s="79"/>
      <c r="AC160" s="79" t="b">
        <v>0</v>
      </c>
      <c r="AD160" s="79">
        <v>0</v>
      </c>
      <c r="AE160" s="85" t="s">
        <v>995</v>
      </c>
      <c r="AF160" s="79" t="b">
        <v>0</v>
      </c>
      <c r="AG160" s="79" t="s">
        <v>1000</v>
      </c>
      <c r="AH160" s="79"/>
      <c r="AI160" s="85" t="s">
        <v>995</v>
      </c>
      <c r="AJ160" s="79" t="b">
        <v>0</v>
      </c>
      <c r="AK160" s="79">
        <v>3</v>
      </c>
      <c r="AL160" s="85" t="s">
        <v>958</v>
      </c>
      <c r="AM160" s="79" t="s">
        <v>1009</v>
      </c>
      <c r="AN160" s="79" t="b">
        <v>0</v>
      </c>
      <c r="AO160" s="85" t="s">
        <v>958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v>0</v>
      </c>
      <c r="BE160" s="49">
        <v>0</v>
      </c>
      <c r="BF160" s="48">
        <v>0</v>
      </c>
      <c r="BG160" s="49">
        <v>0</v>
      </c>
      <c r="BH160" s="48">
        <v>0</v>
      </c>
      <c r="BI160" s="49">
        <v>0</v>
      </c>
      <c r="BJ160" s="48">
        <v>22</v>
      </c>
      <c r="BK160" s="49">
        <v>100</v>
      </c>
      <c r="BL160" s="48">
        <v>22</v>
      </c>
    </row>
    <row r="161" spans="1:64" ht="15">
      <c r="A161" s="64" t="s">
        <v>297</v>
      </c>
      <c r="B161" s="64" t="s">
        <v>292</v>
      </c>
      <c r="C161" s="65" t="s">
        <v>2806</v>
      </c>
      <c r="D161" s="66">
        <v>3</v>
      </c>
      <c r="E161" s="67" t="s">
        <v>132</v>
      </c>
      <c r="F161" s="68">
        <v>32</v>
      </c>
      <c r="G161" s="65"/>
      <c r="H161" s="69"/>
      <c r="I161" s="70"/>
      <c r="J161" s="70"/>
      <c r="K161" s="34" t="s">
        <v>65</v>
      </c>
      <c r="L161" s="77">
        <v>161</v>
      </c>
      <c r="M161" s="77"/>
      <c r="N161" s="72"/>
      <c r="O161" s="79" t="s">
        <v>331</v>
      </c>
      <c r="P161" s="81">
        <v>43514.19048611111</v>
      </c>
      <c r="Q161" s="79" t="s">
        <v>417</v>
      </c>
      <c r="R161" s="79" t="s">
        <v>470</v>
      </c>
      <c r="S161" s="79" t="s">
        <v>502</v>
      </c>
      <c r="T161" s="79" t="s">
        <v>539</v>
      </c>
      <c r="U161" s="79"/>
      <c r="V161" s="82" t="s">
        <v>666</v>
      </c>
      <c r="W161" s="81">
        <v>43514.19048611111</v>
      </c>
      <c r="X161" s="82" t="s">
        <v>792</v>
      </c>
      <c r="Y161" s="79"/>
      <c r="Z161" s="79"/>
      <c r="AA161" s="85" t="s">
        <v>950</v>
      </c>
      <c r="AB161" s="79"/>
      <c r="AC161" s="79" t="b">
        <v>0</v>
      </c>
      <c r="AD161" s="79">
        <v>16</v>
      </c>
      <c r="AE161" s="85" t="s">
        <v>995</v>
      </c>
      <c r="AF161" s="79" t="b">
        <v>1</v>
      </c>
      <c r="AG161" s="79" t="s">
        <v>1000</v>
      </c>
      <c r="AH161" s="79"/>
      <c r="AI161" s="85" t="s">
        <v>1006</v>
      </c>
      <c r="AJ161" s="79" t="b">
        <v>0</v>
      </c>
      <c r="AK161" s="79">
        <v>4</v>
      </c>
      <c r="AL161" s="85" t="s">
        <v>995</v>
      </c>
      <c r="AM161" s="79" t="s">
        <v>1009</v>
      </c>
      <c r="AN161" s="79" t="b">
        <v>0</v>
      </c>
      <c r="AO161" s="85" t="s">
        <v>950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1</v>
      </c>
      <c r="BD161" s="48">
        <v>1</v>
      </c>
      <c r="BE161" s="49">
        <v>3.4482758620689653</v>
      </c>
      <c r="BF161" s="48">
        <v>0</v>
      </c>
      <c r="BG161" s="49">
        <v>0</v>
      </c>
      <c r="BH161" s="48">
        <v>0</v>
      </c>
      <c r="BI161" s="49">
        <v>0</v>
      </c>
      <c r="BJ161" s="48">
        <v>28</v>
      </c>
      <c r="BK161" s="49">
        <v>96.55172413793103</v>
      </c>
      <c r="BL161" s="48">
        <v>29</v>
      </c>
    </row>
    <row r="162" spans="1:64" ht="15">
      <c r="A162" s="64" t="s">
        <v>298</v>
      </c>
      <c r="B162" s="64" t="s">
        <v>297</v>
      </c>
      <c r="C162" s="65" t="s">
        <v>2806</v>
      </c>
      <c r="D162" s="66">
        <v>3</v>
      </c>
      <c r="E162" s="67" t="s">
        <v>132</v>
      </c>
      <c r="F162" s="68">
        <v>32</v>
      </c>
      <c r="G162" s="65"/>
      <c r="H162" s="69"/>
      <c r="I162" s="70"/>
      <c r="J162" s="70"/>
      <c r="K162" s="34" t="s">
        <v>65</v>
      </c>
      <c r="L162" s="77">
        <v>162</v>
      </c>
      <c r="M162" s="77"/>
      <c r="N162" s="72"/>
      <c r="O162" s="79" t="s">
        <v>331</v>
      </c>
      <c r="P162" s="81">
        <v>43514.41431712963</v>
      </c>
      <c r="Q162" s="79" t="s">
        <v>355</v>
      </c>
      <c r="R162" s="79"/>
      <c r="S162" s="79"/>
      <c r="T162" s="79"/>
      <c r="U162" s="79"/>
      <c r="V162" s="82" t="s">
        <v>667</v>
      </c>
      <c r="W162" s="81">
        <v>43514.41431712963</v>
      </c>
      <c r="X162" s="82" t="s">
        <v>793</v>
      </c>
      <c r="Y162" s="79"/>
      <c r="Z162" s="79"/>
      <c r="AA162" s="85" t="s">
        <v>951</v>
      </c>
      <c r="AB162" s="79"/>
      <c r="AC162" s="79" t="b">
        <v>0</v>
      </c>
      <c r="AD162" s="79">
        <v>0</v>
      </c>
      <c r="AE162" s="85" t="s">
        <v>995</v>
      </c>
      <c r="AF162" s="79" t="b">
        <v>1</v>
      </c>
      <c r="AG162" s="79" t="s">
        <v>1000</v>
      </c>
      <c r="AH162" s="79"/>
      <c r="AI162" s="85" t="s">
        <v>1006</v>
      </c>
      <c r="AJ162" s="79" t="b">
        <v>0</v>
      </c>
      <c r="AK162" s="79">
        <v>4</v>
      </c>
      <c r="AL162" s="85" t="s">
        <v>950</v>
      </c>
      <c r="AM162" s="79" t="s">
        <v>1008</v>
      </c>
      <c r="AN162" s="79" t="b">
        <v>0</v>
      </c>
      <c r="AO162" s="85" t="s">
        <v>950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1</v>
      </c>
      <c r="BE162" s="49">
        <v>4.545454545454546</v>
      </c>
      <c r="BF162" s="48">
        <v>0</v>
      </c>
      <c r="BG162" s="49">
        <v>0</v>
      </c>
      <c r="BH162" s="48">
        <v>0</v>
      </c>
      <c r="BI162" s="49">
        <v>0</v>
      </c>
      <c r="BJ162" s="48">
        <v>21</v>
      </c>
      <c r="BK162" s="49">
        <v>95.45454545454545</v>
      </c>
      <c r="BL162" s="48">
        <v>22</v>
      </c>
    </row>
    <row r="163" spans="1:64" ht="15">
      <c r="A163" s="64" t="s">
        <v>236</v>
      </c>
      <c r="B163" s="64" t="s">
        <v>325</v>
      </c>
      <c r="C163" s="65" t="s">
        <v>2806</v>
      </c>
      <c r="D163" s="66">
        <v>3</v>
      </c>
      <c r="E163" s="67" t="s">
        <v>132</v>
      </c>
      <c r="F163" s="68">
        <v>32</v>
      </c>
      <c r="G163" s="65"/>
      <c r="H163" s="69"/>
      <c r="I163" s="70"/>
      <c r="J163" s="70"/>
      <c r="K163" s="34" t="s">
        <v>65</v>
      </c>
      <c r="L163" s="77">
        <v>163</v>
      </c>
      <c r="M163" s="77"/>
      <c r="N163" s="72"/>
      <c r="O163" s="79" t="s">
        <v>331</v>
      </c>
      <c r="P163" s="81">
        <v>43513.83403935185</v>
      </c>
      <c r="Q163" s="79" t="s">
        <v>418</v>
      </c>
      <c r="R163" s="82" t="s">
        <v>471</v>
      </c>
      <c r="S163" s="79" t="s">
        <v>503</v>
      </c>
      <c r="T163" s="79" t="s">
        <v>508</v>
      </c>
      <c r="U163" s="79"/>
      <c r="V163" s="82" t="s">
        <v>618</v>
      </c>
      <c r="W163" s="81">
        <v>43513.83403935185</v>
      </c>
      <c r="X163" s="82" t="s">
        <v>794</v>
      </c>
      <c r="Y163" s="79"/>
      <c r="Z163" s="79"/>
      <c r="AA163" s="85" t="s">
        <v>952</v>
      </c>
      <c r="AB163" s="85" t="s">
        <v>993</v>
      </c>
      <c r="AC163" s="79" t="b">
        <v>0</v>
      </c>
      <c r="AD163" s="79">
        <v>2</v>
      </c>
      <c r="AE163" s="85" t="s">
        <v>998</v>
      </c>
      <c r="AF163" s="79" t="b">
        <v>0</v>
      </c>
      <c r="AG163" s="79" t="s">
        <v>1000</v>
      </c>
      <c r="AH163" s="79"/>
      <c r="AI163" s="85" t="s">
        <v>995</v>
      </c>
      <c r="AJ163" s="79" t="b">
        <v>0</v>
      </c>
      <c r="AK163" s="79">
        <v>2</v>
      </c>
      <c r="AL163" s="85" t="s">
        <v>995</v>
      </c>
      <c r="AM163" s="79" t="s">
        <v>1008</v>
      </c>
      <c r="AN163" s="79" t="b">
        <v>0</v>
      </c>
      <c r="AO163" s="85" t="s">
        <v>993</v>
      </c>
      <c r="AP163" s="79" t="s">
        <v>176</v>
      </c>
      <c r="AQ163" s="79">
        <v>0</v>
      </c>
      <c r="AR163" s="79">
        <v>0</v>
      </c>
      <c r="AS163" s="79" t="s">
        <v>1028</v>
      </c>
      <c r="AT163" s="79" t="s">
        <v>1035</v>
      </c>
      <c r="AU163" s="79" t="s">
        <v>1041</v>
      </c>
      <c r="AV163" s="79" t="s">
        <v>1047</v>
      </c>
      <c r="AW163" s="79" t="s">
        <v>1054</v>
      </c>
      <c r="AX163" s="79" t="s">
        <v>1061</v>
      </c>
      <c r="AY163" s="79" t="s">
        <v>1063</v>
      </c>
      <c r="AZ163" s="82" t="s">
        <v>1069</v>
      </c>
      <c r="BA163">
        <v>1</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270</v>
      </c>
      <c r="B164" s="64" t="s">
        <v>325</v>
      </c>
      <c r="C164" s="65" t="s">
        <v>2806</v>
      </c>
      <c r="D164" s="66">
        <v>3</v>
      </c>
      <c r="E164" s="67" t="s">
        <v>132</v>
      </c>
      <c r="F164" s="68">
        <v>32</v>
      </c>
      <c r="G164" s="65"/>
      <c r="H164" s="69"/>
      <c r="I164" s="70"/>
      <c r="J164" s="70"/>
      <c r="K164" s="34" t="s">
        <v>65</v>
      </c>
      <c r="L164" s="77">
        <v>164</v>
      </c>
      <c r="M164" s="77"/>
      <c r="N164" s="72"/>
      <c r="O164" s="79" t="s">
        <v>331</v>
      </c>
      <c r="P164" s="81">
        <v>43514.51420138889</v>
      </c>
      <c r="Q164" s="79" t="s">
        <v>419</v>
      </c>
      <c r="R164" s="79"/>
      <c r="S164" s="79"/>
      <c r="T164" s="79"/>
      <c r="U164" s="79"/>
      <c r="V164" s="82" t="s">
        <v>645</v>
      </c>
      <c r="W164" s="81">
        <v>43514.51420138889</v>
      </c>
      <c r="X164" s="82" t="s">
        <v>795</v>
      </c>
      <c r="Y164" s="79"/>
      <c r="Z164" s="79"/>
      <c r="AA164" s="85" t="s">
        <v>953</v>
      </c>
      <c r="AB164" s="79"/>
      <c r="AC164" s="79" t="b">
        <v>0</v>
      </c>
      <c r="AD164" s="79">
        <v>0</v>
      </c>
      <c r="AE164" s="85" t="s">
        <v>995</v>
      </c>
      <c r="AF164" s="79" t="b">
        <v>0</v>
      </c>
      <c r="AG164" s="79" t="s">
        <v>1000</v>
      </c>
      <c r="AH164" s="79"/>
      <c r="AI164" s="85" t="s">
        <v>995</v>
      </c>
      <c r="AJ164" s="79" t="b">
        <v>0</v>
      </c>
      <c r="AK164" s="79">
        <v>2</v>
      </c>
      <c r="AL164" s="85" t="s">
        <v>952</v>
      </c>
      <c r="AM164" s="79" t="s">
        <v>1008</v>
      </c>
      <c r="AN164" s="79" t="b">
        <v>0</v>
      </c>
      <c r="AO164" s="85" t="s">
        <v>952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298</v>
      </c>
      <c r="B165" s="64" t="s">
        <v>325</v>
      </c>
      <c r="C165" s="65" t="s">
        <v>2806</v>
      </c>
      <c r="D165" s="66">
        <v>3</v>
      </c>
      <c r="E165" s="67" t="s">
        <v>132</v>
      </c>
      <c r="F165" s="68">
        <v>32</v>
      </c>
      <c r="G165" s="65"/>
      <c r="H165" s="69"/>
      <c r="I165" s="70"/>
      <c r="J165" s="70"/>
      <c r="K165" s="34" t="s">
        <v>65</v>
      </c>
      <c r="L165" s="77">
        <v>165</v>
      </c>
      <c r="M165" s="77"/>
      <c r="N165" s="72"/>
      <c r="O165" s="79" t="s">
        <v>331</v>
      </c>
      <c r="P165" s="81">
        <v>43514.41453703704</v>
      </c>
      <c r="Q165" s="79" t="s">
        <v>419</v>
      </c>
      <c r="R165" s="79"/>
      <c r="S165" s="79"/>
      <c r="T165" s="79"/>
      <c r="U165" s="79"/>
      <c r="V165" s="82" t="s">
        <v>667</v>
      </c>
      <c r="W165" s="81">
        <v>43514.41453703704</v>
      </c>
      <c r="X165" s="82" t="s">
        <v>796</v>
      </c>
      <c r="Y165" s="79"/>
      <c r="Z165" s="79"/>
      <c r="AA165" s="85" t="s">
        <v>954</v>
      </c>
      <c r="AB165" s="79"/>
      <c r="AC165" s="79" t="b">
        <v>0</v>
      </c>
      <c r="AD165" s="79">
        <v>0</v>
      </c>
      <c r="AE165" s="85" t="s">
        <v>995</v>
      </c>
      <c r="AF165" s="79" t="b">
        <v>0</v>
      </c>
      <c r="AG165" s="79" t="s">
        <v>1000</v>
      </c>
      <c r="AH165" s="79"/>
      <c r="AI165" s="85" t="s">
        <v>995</v>
      </c>
      <c r="AJ165" s="79" t="b">
        <v>0</v>
      </c>
      <c r="AK165" s="79">
        <v>2</v>
      </c>
      <c r="AL165" s="85" t="s">
        <v>952</v>
      </c>
      <c r="AM165" s="79" t="s">
        <v>1008</v>
      </c>
      <c r="AN165" s="79" t="b">
        <v>0</v>
      </c>
      <c r="AO165" s="85" t="s">
        <v>952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4</v>
      </c>
      <c r="BD165" s="48"/>
      <c r="BE165" s="49"/>
      <c r="BF165" s="48"/>
      <c r="BG165" s="49"/>
      <c r="BH165" s="48"/>
      <c r="BI165" s="49"/>
      <c r="BJ165" s="48"/>
      <c r="BK165" s="49"/>
      <c r="BL165" s="48"/>
    </row>
    <row r="166" spans="1:64" ht="15">
      <c r="A166" s="64" t="s">
        <v>236</v>
      </c>
      <c r="B166" s="64" t="s">
        <v>326</v>
      </c>
      <c r="C166" s="65" t="s">
        <v>2806</v>
      </c>
      <c r="D166" s="66">
        <v>3</v>
      </c>
      <c r="E166" s="67" t="s">
        <v>132</v>
      </c>
      <c r="F166" s="68">
        <v>32</v>
      </c>
      <c r="G166" s="65"/>
      <c r="H166" s="69"/>
      <c r="I166" s="70"/>
      <c r="J166" s="70"/>
      <c r="K166" s="34" t="s">
        <v>65</v>
      </c>
      <c r="L166" s="77">
        <v>166</v>
      </c>
      <c r="M166" s="77"/>
      <c r="N166" s="72"/>
      <c r="O166" s="79" t="s">
        <v>331</v>
      </c>
      <c r="P166" s="81">
        <v>43513.83403935185</v>
      </c>
      <c r="Q166" s="79" t="s">
        <v>418</v>
      </c>
      <c r="R166" s="82" t="s">
        <v>471</v>
      </c>
      <c r="S166" s="79" t="s">
        <v>503</v>
      </c>
      <c r="T166" s="79" t="s">
        <v>508</v>
      </c>
      <c r="U166" s="79"/>
      <c r="V166" s="82" t="s">
        <v>618</v>
      </c>
      <c r="W166" s="81">
        <v>43513.83403935185</v>
      </c>
      <c r="X166" s="82" t="s">
        <v>794</v>
      </c>
      <c r="Y166" s="79"/>
      <c r="Z166" s="79"/>
      <c r="AA166" s="85" t="s">
        <v>952</v>
      </c>
      <c r="AB166" s="85" t="s">
        <v>993</v>
      </c>
      <c r="AC166" s="79" t="b">
        <v>0</v>
      </c>
      <c r="AD166" s="79">
        <v>2</v>
      </c>
      <c r="AE166" s="85" t="s">
        <v>998</v>
      </c>
      <c r="AF166" s="79" t="b">
        <v>0</v>
      </c>
      <c r="AG166" s="79" t="s">
        <v>1000</v>
      </c>
      <c r="AH166" s="79"/>
      <c r="AI166" s="85" t="s">
        <v>995</v>
      </c>
      <c r="AJ166" s="79" t="b">
        <v>0</v>
      </c>
      <c r="AK166" s="79">
        <v>2</v>
      </c>
      <c r="AL166" s="85" t="s">
        <v>995</v>
      </c>
      <c r="AM166" s="79" t="s">
        <v>1008</v>
      </c>
      <c r="AN166" s="79" t="b">
        <v>0</v>
      </c>
      <c r="AO166" s="85" t="s">
        <v>993</v>
      </c>
      <c r="AP166" s="79" t="s">
        <v>176</v>
      </c>
      <c r="AQ166" s="79">
        <v>0</v>
      </c>
      <c r="AR166" s="79">
        <v>0</v>
      </c>
      <c r="AS166" s="79" t="s">
        <v>1028</v>
      </c>
      <c r="AT166" s="79" t="s">
        <v>1035</v>
      </c>
      <c r="AU166" s="79" t="s">
        <v>1041</v>
      </c>
      <c r="AV166" s="79" t="s">
        <v>1047</v>
      </c>
      <c r="AW166" s="79" t="s">
        <v>1054</v>
      </c>
      <c r="AX166" s="79" t="s">
        <v>1061</v>
      </c>
      <c r="AY166" s="79" t="s">
        <v>1063</v>
      </c>
      <c r="AZ166" s="82" t="s">
        <v>1069</v>
      </c>
      <c r="BA166">
        <v>1</v>
      </c>
      <c r="BB166" s="78" t="str">
        <f>REPLACE(INDEX(GroupVertices[Group],MATCH(Edges[[#This Row],[Vertex 1]],GroupVertices[Vertex],0)),1,1,"")</f>
        <v>4</v>
      </c>
      <c r="BC166" s="78" t="str">
        <f>REPLACE(INDEX(GroupVertices[Group],MATCH(Edges[[#This Row],[Vertex 2]],GroupVertices[Vertex],0)),1,1,"")</f>
        <v>4</v>
      </c>
      <c r="BD166" s="48">
        <v>2</v>
      </c>
      <c r="BE166" s="49">
        <v>3.4482758620689653</v>
      </c>
      <c r="BF166" s="48">
        <v>0</v>
      </c>
      <c r="BG166" s="49">
        <v>0</v>
      </c>
      <c r="BH166" s="48">
        <v>0</v>
      </c>
      <c r="BI166" s="49">
        <v>0</v>
      </c>
      <c r="BJ166" s="48">
        <v>56</v>
      </c>
      <c r="BK166" s="49">
        <v>96.55172413793103</v>
      </c>
      <c r="BL166" s="48">
        <v>58</v>
      </c>
    </row>
    <row r="167" spans="1:64" ht="15">
      <c r="A167" s="64" t="s">
        <v>270</v>
      </c>
      <c r="B167" s="64" t="s">
        <v>326</v>
      </c>
      <c r="C167" s="65" t="s">
        <v>2806</v>
      </c>
      <c r="D167" s="66">
        <v>3</v>
      </c>
      <c r="E167" s="67" t="s">
        <v>132</v>
      </c>
      <c r="F167" s="68">
        <v>32</v>
      </c>
      <c r="G167" s="65"/>
      <c r="H167" s="69"/>
      <c r="I167" s="70"/>
      <c r="J167" s="70"/>
      <c r="K167" s="34" t="s">
        <v>65</v>
      </c>
      <c r="L167" s="77">
        <v>167</v>
      </c>
      <c r="M167" s="77"/>
      <c r="N167" s="72"/>
      <c r="O167" s="79" t="s">
        <v>331</v>
      </c>
      <c r="P167" s="81">
        <v>43514.51420138889</v>
      </c>
      <c r="Q167" s="79" t="s">
        <v>419</v>
      </c>
      <c r="R167" s="79"/>
      <c r="S167" s="79"/>
      <c r="T167" s="79"/>
      <c r="U167" s="79"/>
      <c r="V167" s="82" t="s">
        <v>645</v>
      </c>
      <c r="W167" s="81">
        <v>43514.51420138889</v>
      </c>
      <c r="X167" s="82" t="s">
        <v>795</v>
      </c>
      <c r="Y167" s="79"/>
      <c r="Z167" s="79"/>
      <c r="AA167" s="85" t="s">
        <v>953</v>
      </c>
      <c r="AB167" s="79"/>
      <c r="AC167" s="79" t="b">
        <v>0</v>
      </c>
      <c r="AD167" s="79">
        <v>0</v>
      </c>
      <c r="AE167" s="85" t="s">
        <v>995</v>
      </c>
      <c r="AF167" s="79" t="b">
        <v>0</v>
      </c>
      <c r="AG167" s="79" t="s">
        <v>1000</v>
      </c>
      <c r="AH167" s="79"/>
      <c r="AI167" s="85" t="s">
        <v>995</v>
      </c>
      <c r="AJ167" s="79" t="b">
        <v>0</v>
      </c>
      <c r="AK167" s="79">
        <v>2</v>
      </c>
      <c r="AL167" s="85" t="s">
        <v>952</v>
      </c>
      <c r="AM167" s="79" t="s">
        <v>1008</v>
      </c>
      <c r="AN167" s="79" t="b">
        <v>0</v>
      </c>
      <c r="AO167" s="85" t="s">
        <v>952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v>1</v>
      </c>
      <c r="BE167" s="49">
        <v>4.545454545454546</v>
      </c>
      <c r="BF167" s="48">
        <v>0</v>
      </c>
      <c r="BG167" s="49">
        <v>0</v>
      </c>
      <c r="BH167" s="48">
        <v>0</v>
      </c>
      <c r="BI167" s="49">
        <v>0</v>
      </c>
      <c r="BJ167" s="48">
        <v>21</v>
      </c>
      <c r="BK167" s="49">
        <v>95.45454545454545</v>
      </c>
      <c r="BL167" s="48">
        <v>22</v>
      </c>
    </row>
    <row r="168" spans="1:64" ht="15">
      <c r="A168" s="64" t="s">
        <v>298</v>
      </c>
      <c r="B168" s="64" t="s">
        <v>326</v>
      </c>
      <c r="C168" s="65" t="s">
        <v>2806</v>
      </c>
      <c r="D168" s="66">
        <v>3</v>
      </c>
      <c r="E168" s="67" t="s">
        <v>132</v>
      </c>
      <c r="F168" s="68">
        <v>32</v>
      </c>
      <c r="G168" s="65"/>
      <c r="H168" s="69"/>
      <c r="I168" s="70"/>
      <c r="J168" s="70"/>
      <c r="K168" s="34" t="s">
        <v>65</v>
      </c>
      <c r="L168" s="77">
        <v>168</v>
      </c>
      <c r="M168" s="77"/>
      <c r="N168" s="72"/>
      <c r="O168" s="79" t="s">
        <v>331</v>
      </c>
      <c r="P168" s="81">
        <v>43514.41453703704</v>
      </c>
      <c r="Q168" s="79" t="s">
        <v>419</v>
      </c>
      <c r="R168" s="79"/>
      <c r="S168" s="79"/>
      <c r="T168" s="79"/>
      <c r="U168" s="79"/>
      <c r="V168" s="82" t="s">
        <v>667</v>
      </c>
      <c r="W168" s="81">
        <v>43514.41453703704</v>
      </c>
      <c r="X168" s="82" t="s">
        <v>796</v>
      </c>
      <c r="Y168" s="79"/>
      <c r="Z168" s="79"/>
      <c r="AA168" s="85" t="s">
        <v>954</v>
      </c>
      <c r="AB168" s="79"/>
      <c r="AC168" s="79" t="b">
        <v>0</v>
      </c>
      <c r="AD168" s="79">
        <v>0</v>
      </c>
      <c r="AE168" s="85" t="s">
        <v>995</v>
      </c>
      <c r="AF168" s="79" t="b">
        <v>0</v>
      </c>
      <c r="AG168" s="79" t="s">
        <v>1000</v>
      </c>
      <c r="AH168" s="79"/>
      <c r="AI168" s="85" t="s">
        <v>995</v>
      </c>
      <c r="AJ168" s="79" t="b">
        <v>0</v>
      </c>
      <c r="AK168" s="79">
        <v>2</v>
      </c>
      <c r="AL168" s="85" t="s">
        <v>952</v>
      </c>
      <c r="AM168" s="79" t="s">
        <v>1008</v>
      </c>
      <c r="AN168" s="79" t="b">
        <v>0</v>
      </c>
      <c r="AO168" s="85" t="s">
        <v>952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4</v>
      </c>
      <c r="BD168" s="48">
        <v>1</v>
      </c>
      <c r="BE168" s="49">
        <v>4.545454545454546</v>
      </c>
      <c r="BF168" s="48">
        <v>0</v>
      </c>
      <c r="BG168" s="49">
        <v>0</v>
      </c>
      <c r="BH168" s="48">
        <v>0</v>
      </c>
      <c r="BI168" s="49">
        <v>0</v>
      </c>
      <c r="BJ168" s="48">
        <v>21</v>
      </c>
      <c r="BK168" s="49">
        <v>95.45454545454545</v>
      </c>
      <c r="BL168" s="48">
        <v>22</v>
      </c>
    </row>
    <row r="169" spans="1:64" ht="15">
      <c r="A169" s="64" t="s">
        <v>299</v>
      </c>
      <c r="B169" s="64" t="s">
        <v>299</v>
      </c>
      <c r="C169" s="65" t="s">
        <v>2806</v>
      </c>
      <c r="D169" s="66">
        <v>3</v>
      </c>
      <c r="E169" s="67" t="s">
        <v>132</v>
      </c>
      <c r="F169" s="68">
        <v>32</v>
      </c>
      <c r="G169" s="65"/>
      <c r="H169" s="69"/>
      <c r="I169" s="70"/>
      <c r="J169" s="70"/>
      <c r="K169" s="34" t="s">
        <v>65</v>
      </c>
      <c r="L169" s="77">
        <v>169</v>
      </c>
      <c r="M169" s="77"/>
      <c r="N169" s="72"/>
      <c r="O169" s="79" t="s">
        <v>176</v>
      </c>
      <c r="P169" s="81">
        <v>43513.34581018519</v>
      </c>
      <c r="Q169" s="79" t="s">
        <v>420</v>
      </c>
      <c r="R169" s="79"/>
      <c r="S169" s="79"/>
      <c r="T169" s="79" t="s">
        <v>540</v>
      </c>
      <c r="U169" s="79"/>
      <c r="V169" s="82" t="s">
        <v>668</v>
      </c>
      <c r="W169" s="81">
        <v>43513.34581018519</v>
      </c>
      <c r="X169" s="82" t="s">
        <v>797</v>
      </c>
      <c r="Y169" s="79"/>
      <c r="Z169" s="79"/>
      <c r="AA169" s="85" t="s">
        <v>955</v>
      </c>
      <c r="AB169" s="79"/>
      <c r="AC169" s="79" t="b">
        <v>0</v>
      </c>
      <c r="AD169" s="79">
        <v>42</v>
      </c>
      <c r="AE169" s="85" t="s">
        <v>995</v>
      </c>
      <c r="AF169" s="79" t="b">
        <v>0</v>
      </c>
      <c r="AG169" s="79" t="s">
        <v>1000</v>
      </c>
      <c r="AH169" s="79"/>
      <c r="AI169" s="85" t="s">
        <v>995</v>
      </c>
      <c r="AJ169" s="79" t="b">
        <v>0</v>
      </c>
      <c r="AK169" s="79">
        <v>1</v>
      </c>
      <c r="AL169" s="85" t="s">
        <v>995</v>
      </c>
      <c r="AM169" s="79" t="s">
        <v>1008</v>
      </c>
      <c r="AN169" s="79" t="b">
        <v>0</v>
      </c>
      <c r="AO169" s="85" t="s">
        <v>955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v>2</v>
      </c>
      <c r="BE169" s="49">
        <v>3.6363636363636362</v>
      </c>
      <c r="BF169" s="48">
        <v>1</v>
      </c>
      <c r="BG169" s="49">
        <v>1.8181818181818181</v>
      </c>
      <c r="BH169" s="48">
        <v>0</v>
      </c>
      <c r="BI169" s="49">
        <v>0</v>
      </c>
      <c r="BJ169" s="48">
        <v>52</v>
      </c>
      <c r="BK169" s="49">
        <v>94.54545454545455</v>
      </c>
      <c r="BL169" s="48">
        <v>55</v>
      </c>
    </row>
    <row r="170" spans="1:64" ht="15">
      <c r="A170" s="64" t="s">
        <v>236</v>
      </c>
      <c r="B170" s="64" t="s">
        <v>299</v>
      </c>
      <c r="C170" s="65" t="s">
        <v>2806</v>
      </c>
      <c r="D170" s="66">
        <v>3</v>
      </c>
      <c r="E170" s="67" t="s">
        <v>132</v>
      </c>
      <c r="F170" s="68">
        <v>32</v>
      </c>
      <c r="G170" s="65"/>
      <c r="H170" s="69"/>
      <c r="I170" s="70"/>
      <c r="J170" s="70"/>
      <c r="K170" s="34" t="s">
        <v>65</v>
      </c>
      <c r="L170" s="77">
        <v>170</v>
      </c>
      <c r="M170" s="77"/>
      <c r="N170" s="72"/>
      <c r="O170" s="79" t="s">
        <v>332</v>
      </c>
      <c r="P170" s="81">
        <v>43513.83403935185</v>
      </c>
      <c r="Q170" s="79" t="s">
        <v>418</v>
      </c>
      <c r="R170" s="82" t="s">
        <v>471</v>
      </c>
      <c r="S170" s="79" t="s">
        <v>503</v>
      </c>
      <c r="T170" s="79" t="s">
        <v>508</v>
      </c>
      <c r="U170" s="79"/>
      <c r="V170" s="82" t="s">
        <v>618</v>
      </c>
      <c r="W170" s="81">
        <v>43513.83403935185</v>
      </c>
      <c r="X170" s="82" t="s">
        <v>794</v>
      </c>
      <c r="Y170" s="79"/>
      <c r="Z170" s="79"/>
      <c r="AA170" s="85" t="s">
        <v>952</v>
      </c>
      <c r="AB170" s="85" t="s">
        <v>993</v>
      </c>
      <c r="AC170" s="79" t="b">
        <v>0</v>
      </c>
      <c r="AD170" s="79">
        <v>2</v>
      </c>
      <c r="AE170" s="85" t="s">
        <v>998</v>
      </c>
      <c r="AF170" s="79" t="b">
        <v>0</v>
      </c>
      <c r="AG170" s="79" t="s">
        <v>1000</v>
      </c>
      <c r="AH170" s="79"/>
      <c r="AI170" s="85" t="s">
        <v>995</v>
      </c>
      <c r="AJ170" s="79" t="b">
        <v>0</v>
      </c>
      <c r="AK170" s="79">
        <v>2</v>
      </c>
      <c r="AL170" s="85" t="s">
        <v>995</v>
      </c>
      <c r="AM170" s="79" t="s">
        <v>1008</v>
      </c>
      <c r="AN170" s="79" t="b">
        <v>0</v>
      </c>
      <c r="AO170" s="85" t="s">
        <v>993</v>
      </c>
      <c r="AP170" s="79" t="s">
        <v>176</v>
      </c>
      <c r="AQ170" s="79">
        <v>0</v>
      </c>
      <c r="AR170" s="79">
        <v>0</v>
      </c>
      <c r="AS170" s="79" t="s">
        <v>1028</v>
      </c>
      <c r="AT170" s="79" t="s">
        <v>1035</v>
      </c>
      <c r="AU170" s="79" t="s">
        <v>1041</v>
      </c>
      <c r="AV170" s="79" t="s">
        <v>1047</v>
      </c>
      <c r="AW170" s="79" t="s">
        <v>1054</v>
      </c>
      <c r="AX170" s="79" t="s">
        <v>1061</v>
      </c>
      <c r="AY170" s="79" t="s">
        <v>1063</v>
      </c>
      <c r="AZ170" s="82" t="s">
        <v>1069</v>
      </c>
      <c r="BA170">
        <v>1</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270</v>
      </c>
      <c r="B171" s="64" t="s">
        <v>299</v>
      </c>
      <c r="C171" s="65" t="s">
        <v>2806</v>
      </c>
      <c r="D171" s="66">
        <v>3</v>
      </c>
      <c r="E171" s="67" t="s">
        <v>132</v>
      </c>
      <c r="F171" s="68">
        <v>32</v>
      </c>
      <c r="G171" s="65"/>
      <c r="H171" s="69"/>
      <c r="I171" s="70"/>
      <c r="J171" s="70"/>
      <c r="K171" s="34" t="s">
        <v>65</v>
      </c>
      <c r="L171" s="77">
        <v>171</v>
      </c>
      <c r="M171" s="77"/>
      <c r="N171" s="72"/>
      <c r="O171" s="79" t="s">
        <v>331</v>
      </c>
      <c r="P171" s="81">
        <v>43514.51420138889</v>
      </c>
      <c r="Q171" s="79" t="s">
        <v>419</v>
      </c>
      <c r="R171" s="79"/>
      <c r="S171" s="79"/>
      <c r="T171" s="79"/>
      <c r="U171" s="79"/>
      <c r="V171" s="82" t="s">
        <v>645</v>
      </c>
      <c r="W171" s="81">
        <v>43514.51420138889</v>
      </c>
      <c r="X171" s="82" t="s">
        <v>795</v>
      </c>
      <c r="Y171" s="79"/>
      <c r="Z171" s="79"/>
      <c r="AA171" s="85" t="s">
        <v>953</v>
      </c>
      <c r="AB171" s="79"/>
      <c r="AC171" s="79" t="b">
        <v>0</v>
      </c>
      <c r="AD171" s="79">
        <v>0</v>
      </c>
      <c r="AE171" s="85" t="s">
        <v>995</v>
      </c>
      <c r="AF171" s="79" t="b">
        <v>0</v>
      </c>
      <c r="AG171" s="79" t="s">
        <v>1000</v>
      </c>
      <c r="AH171" s="79"/>
      <c r="AI171" s="85" t="s">
        <v>995</v>
      </c>
      <c r="AJ171" s="79" t="b">
        <v>0</v>
      </c>
      <c r="AK171" s="79">
        <v>2</v>
      </c>
      <c r="AL171" s="85" t="s">
        <v>952</v>
      </c>
      <c r="AM171" s="79" t="s">
        <v>1008</v>
      </c>
      <c r="AN171" s="79" t="b">
        <v>0</v>
      </c>
      <c r="AO171" s="85" t="s">
        <v>952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298</v>
      </c>
      <c r="B172" s="64" t="s">
        <v>299</v>
      </c>
      <c r="C172" s="65" t="s">
        <v>2806</v>
      </c>
      <c r="D172" s="66">
        <v>3</v>
      </c>
      <c r="E172" s="67" t="s">
        <v>132</v>
      </c>
      <c r="F172" s="68">
        <v>32</v>
      </c>
      <c r="G172" s="65"/>
      <c r="H172" s="69"/>
      <c r="I172" s="70"/>
      <c r="J172" s="70"/>
      <c r="K172" s="34" t="s">
        <v>65</v>
      </c>
      <c r="L172" s="77">
        <v>172</v>
      </c>
      <c r="M172" s="77"/>
      <c r="N172" s="72"/>
      <c r="O172" s="79" t="s">
        <v>331</v>
      </c>
      <c r="P172" s="81">
        <v>43514.41453703704</v>
      </c>
      <c r="Q172" s="79" t="s">
        <v>419</v>
      </c>
      <c r="R172" s="79"/>
      <c r="S172" s="79"/>
      <c r="T172" s="79"/>
      <c r="U172" s="79"/>
      <c r="V172" s="82" t="s">
        <v>667</v>
      </c>
      <c r="W172" s="81">
        <v>43514.41453703704</v>
      </c>
      <c r="X172" s="82" t="s">
        <v>796</v>
      </c>
      <c r="Y172" s="79"/>
      <c r="Z172" s="79"/>
      <c r="AA172" s="85" t="s">
        <v>954</v>
      </c>
      <c r="AB172" s="79"/>
      <c r="AC172" s="79" t="b">
        <v>0</v>
      </c>
      <c r="AD172" s="79">
        <v>0</v>
      </c>
      <c r="AE172" s="85" t="s">
        <v>995</v>
      </c>
      <c r="AF172" s="79" t="b">
        <v>0</v>
      </c>
      <c r="AG172" s="79" t="s">
        <v>1000</v>
      </c>
      <c r="AH172" s="79"/>
      <c r="AI172" s="85" t="s">
        <v>995</v>
      </c>
      <c r="AJ172" s="79" t="b">
        <v>0</v>
      </c>
      <c r="AK172" s="79">
        <v>2</v>
      </c>
      <c r="AL172" s="85" t="s">
        <v>952</v>
      </c>
      <c r="AM172" s="79" t="s">
        <v>1008</v>
      </c>
      <c r="AN172" s="79" t="b">
        <v>0</v>
      </c>
      <c r="AO172" s="85" t="s">
        <v>952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4</v>
      </c>
      <c r="BD172" s="48"/>
      <c r="BE172" s="49"/>
      <c r="BF172" s="48"/>
      <c r="BG172" s="49"/>
      <c r="BH172" s="48"/>
      <c r="BI172" s="49"/>
      <c r="BJ172" s="48"/>
      <c r="BK172" s="49"/>
      <c r="BL172" s="48"/>
    </row>
    <row r="173" spans="1:64" ht="15">
      <c r="A173" s="64" t="s">
        <v>236</v>
      </c>
      <c r="B173" s="64" t="s">
        <v>292</v>
      </c>
      <c r="C173" s="65" t="s">
        <v>2806</v>
      </c>
      <c r="D173" s="66">
        <v>3</v>
      </c>
      <c r="E173" s="67" t="s">
        <v>132</v>
      </c>
      <c r="F173" s="68">
        <v>32</v>
      </c>
      <c r="G173" s="65"/>
      <c r="H173" s="69"/>
      <c r="I173" s="70"/>
      <c r="J173" s="70"/>
      <c r="K173" s="34" t="s">
        <v>65</v>
      </c>
      <c r="L173" s="77">
        <v>173</v>
      </c>
      <c r="M173" s="77"/>
      <c r="N173" s="72"/>
      <c r="O173" s="79" t="s">
        <v>331</v>
      </c>
      <c r="P173" s="81">
        <v>43513.410949074074</v>
      </c>
      <c r="Q173" s="79" t="s">
        <v>385</v>
      </c>
      <c r="R173" s="79"/>
      <c r="S173" s="79"/>
      <c r="T173" s="79" t="s">
        <v>527</v>
      </c>
      <c r="U173" s="79"/>
      <c r="V173" s="82" t="s">
        <v>618</v>
      </c>
      <c r="W173" s="81">
        <v>43513.410949074074</v>
      </c>
      <c r="X173" s="82" t="s">
        <v>750</v>
      </c>
      <c r="Y173" s="79"/>
      <c r="Z173" s="79"/>
      <c r="AA173" s="85" t="s">
        <v>908</v>
      </c>
      <c r="AB173" s="79"/>
      <c r="AC173" s="79" t="b">
        <v>0</v>
      </c>
      <c r="AD173" s="79">
        <v>0</v>
      </c>
      <c r="AE173" s="85" t="s">
        <v>995</v>
      </c>
      <c r="AF173" s="79" t="b">
        <v>0</v>
      </c>
      <c r="AG173" s="79" t="s">
        <v>1000</v>
      </c>
      <c r="AH173" s="79"/>
      <c r="AI173" s="85" t="s">
        <v>995</v>
      </c>
      <c r="AJ173" s="79" t="b">
        <v>0</v>
      </c>
      <c r="AK173" s="79">
        <v>1</v>
      </c>
      <c r="AL173" s="85" t="s">
        <v>909</v>
      </c>
      <c r="AM173" s="79" t="s">
        <v>1008</v>
      </c>
      <c r="AN173" s="79" t="b">
        <v>0</v>
      </c>
      <c r="AO173" s="85" t="s">
        <v>909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1</v>
      </c>
      <c r="BD173" s="48"/>
      <c r="BE173" s="49"/>
      <c r="BF173" s="48"/>
      <c r="BG173" s="49"/>
      <c r="BH173" s="48"/>
      <c r="BI173" s="49"/>
      <c r="BJ173" s="48"/>
      <c r="BK173" s="49"/>
      <c r="BL173" s="48"/>
    </row>
    <row r="174" spans="1:64" ht="15">
      <c r="A174" s="64" t="s">
        <v>270</v>
      </c>
      <c r="B174" s="64" t="s">
        <v>236</v>
      </c>
      <c r="C174" s="65" t="s">
        <v>2806</v>
      </c>
      <c r="D174" s="66">
        <v>3</v>
      </c>
      <c r="E174" s="67" t="s">
        <v>132</v>
      </c>
      <c r="F174" s="68">
        <v>32</v>
      </c>
      <c r="G174" s="65"/>
      <c r="H174" s="69"/>
      <c r="I174" s="70"/>
      <c r="J174" s="70"/>
      <c r="K174" s="34" t="s">
        <v>65</v>
      </c>
      <c r="L174" s="77">
        <v>174</v>
      </c>
      <c r="M174" s="77"/>
      <c r="N174" s="72"/>
      <c r="O174" s="79" t="s">
        <v>331</v>
      </c>
      <c r="P174" s="81">
        <v>43514.51420138889</v>
      </c>
      <c r="Q174" s="79" t="s">
        <v>419</v>
      </c>
      <c r="R174" s="79"/>
      <c r="S174" s="79"/>
      <c r="T174" s="79"/>
      <c r="U174" s="79"/>
      <c r="V174" s="82" t="s">
        <v>645</v>
      </c>
      <c r="W174" s="81">
        <v>43514.51420138889</v>
      </c>
      <c r="X174" s="82" t="s">
        <v>795</v>
      </c>
      <c r="Y174" s="79"/>
      <c r="Z174" s="79"/>
      <c r="AA174" s="85" t="s">
        <v>953</v>
      </c>
      <c r="AB174" s="79"/>
      <c r="AC174" s="79" t="b">
        <v>0</v>
      </c>
      <c r="AD174" s="79">
        <v>0</v>
      </c>
      <c r="AE174" s="85" t="s">
        <v>995</v>
      </c>
      <c r="AF174" s="79" t="b">
        <v>0</v>
      </c>
      <c r="AG174" s="79" t="s">
        <v>1000</v>
      </c>
      <c r="AH174" s="79"/>
      <c r="AI174" s="85" t="s">
        <v>995</v>
      </c>
      <c r="AJ174" s="79" t="b">
        <v>0</v>
      </c>
      <c r="AK174" s="79">
        <v>2</v>
      </c>
      <c r="AL174" s="85" t="s">
        <v>952</v>
      </c>
      <c r="AM174" s="79" t="s">
        <v>1008</v>
      </c>
      <c r="AN174" s="79" t="b">
        <v>0</v>
      </c>
      <c r="AO174" s="85" t="s">
        <v>952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298</v>
      </c>
      <c r="B175" s="64" t="s">
        <v>236</v>
      </c>
      <c r="C175" s="65" t="s">
        <v>2806</v>
      </c>
      <c r="D175" s="66">
        <v>3</v>
      </c>
      <c r="E175" s="67" t="s">
        <v>132</v>
      </c>
      <c r="F175" s="68">
        <v>32</v>
      </c>
      <c r="G175" s="65"/>
      <c r="H175" s="69"/>
      <c r="I175" s="70"/>
      <c r="J175" s="70"/>
      <c r="K175" s="34" t="s">
        <v>65</v>
      </c>
      <c r="L175" s="77">
        <v>175</v>
      </c>
      <c r="M175" s="77"/>
      <c r="N175" s="72"/>
      <c r="O175" s="79" t="s">
        <v>331</v>
      </c>
      <c r="P175" s="81">
        <v>43514.41453703704</v>
      </c>
      <c r="Q175" s="79" t="s">
        <v>419</v>
      </c>
      <c r="R175" s="79"/>
      <c r="S175" s="79"/>
      <c r="T175" s="79"/>
      <c r="U175" s="79"/>
      <c r="V175" s="82" t="s">
        <v>667</v>
      </c>
      <c r="W175" s="81">
        <v>43514.41453703704</v>
      </c>
      <c r="X175" s="82" t="s">
        <v>796</v>
      </c>
      <c r="Y175" s="79"/>
      <c r="Z175" s="79"/>
      <c r="AA175" s="85" t="s">
        <v>954</v>
      </c>
      <c r="AB175" s="79"/>
      <c r="AC175" s="79" t="b">
        <v>0</v>
      </c>
      <c r="AD175" s="79">
        <v>0</v>
      </c>
      <c r="AE175" s="85" t="s">
        <v>995</v>
      </c>
      <c r="AF175" s="79" t="b">
        <v>0</v>
      </c>
      <c r="AG175" s="79" t="s">
        <v>1000</v>
      </c>
      <c r="AH175" s="79"/>
      <c r="AI175" s="85" t="s">
        <v>995</v>
      </c>
      <c r="AJ175" s="79" t="b">
        <v>0</v>
      </c>
      <c r="AK175" s="79">
        <v>2</v>
      </c>
      <c r="AL175" s="85" t="s">
        <v>952</v>
      </c>
      <c r="AM175" s="79" t="s">
        <v>1008</v>
      </c>
      <c r="AN175" s="79" t="b">
        <v>0</v>
      </c>
      <c r="AO175" s="85" t="s">
        <v>952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4</v>
      </c>
      <c r="BD175" s="48"/>
      <c r="BE175" s="49"/>
      <c r="BF175" s="48"/>
      <c r="BG175" s="49"/>
      <c r="BH175" s="48"/>
      <c r="BI175" s="49"/>
      <c r="BJ175" s="48"/>
      <c r="BK175" s="49"/>
      <c r="BL175" s="48"/>
    </row>
    <row r="176" spans="1:64" ht="15">
      <c r="A176" s="64" t="s">
        <v>300</v>
      </c>
      <c r="B176" s="64" t="s">
        <v>298</v>
      </c>
      <c r="C176" s="65" t="s">
        <v>2806</v>
      </c>
      <c r="D176" s="66">
        <v>3</v>
      </c>
      <c r="E176" s="67" t="s">
        <v>132</v>
      </c>
      <c r="F176" s="68">
        <v>32</v>
      </c>
      <c r="G176" s="65"/>
      <c r="H176" s="69"/>
      <c r="I176" s="70"/>
      <c r="J176" s="70"/>
      <c r="K176" s="34" t="s">
        <v>65</v>
      </c>
      <c r="L176" s="77">
        <v>176</v>
      </c>
      <c r="M176" s="77"/>
      <c r="N176" s="72"/>
      <c r="O176" s="79" t="s">
        <v>331</v>
      </c>
      <c r="P176" s="81">
        <v>43515.77606481482</v>
      </c>
      <c r="Q176" s="79" t="s">
        <v>350</v>
      </c>
      <c r="R176" s="79"/>
      <c r="S176" s="79"/>
      <c r="T176" s="79" t="s">
        <v>508</v>
      </c>
      <c r="U176" s="82" t="s">
        <v>557</v>
      </c>
      <c r="V176" s="82" t="s">
        <v>557</v>
      </c>
      <c r="W176" s="81">
        <v>43515.77606481482</v>
      </c>
      <c r="X176" s="82" t="s">
        <v>798</v>
      </c>
      <c r="Y176" s="79"/>
      <c r="Z176" s="79"/>
      <c r="AA176" s="85" t="s">
        <v>956</v>
      </c>
      <c r="AB176" s="79"/>
      <c r="AC176" s="79" t="b">
        <v>0</v>
      </c>
      <c r="AD176" s="79">
        <v>0</v>
      </c>
      <c r="AE176" s="85" t="s">
        <v>995</v>
      </c>
      <c r="AF176" s="79" t="b">
        <v>0</v>
      </c>
      <c r="AG176" s="79" t="s">
        <v>1000</v>
      </c>
      <c r="AH176" s="79"/>
      <c r="AI176" s="85" t="s">
        <v>995</v>
      </c>
      <c r="AJ176" s="79" t="b">
        <v>0</v>
      </c>
      <c r="AK176" s="79">
        <v>3</v>
      </c>
      <c r="AL176" s="85" t="s">
        <v>979</v>
      </c>
      <c r="AM176" s="79" t="s">
        <v>1008</v>
      </c>
      <c r="AN176" s="79" t="b">
        <v>0</v>
      </c>
      <c r="AO176" s="85" t="s">
        <v>979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17</v>
      </c>
      <c r="BK176" s="49">
        <v>100</v>
      </c>
      <c r="BL176" s="48">
        <v>17</v>
      </c>
    </row>
    <row r="177" spans="1:64" ht="15">
      <c r="A177" s="64" t="s">
        <v>301</v>
      </c>
      <c r="B177" s="64" t="s">
        <v>298</v>
      </c>
      <c r="C177" s="65" t="s">
        <v>2806</v>
      </c>
      <c r="D177" s="66">
        <v>3</v>
      </c>
      <c r="E177" s="67" t="s">
        <v>132</v>
      </c>
      <c r="F177" s="68">
        <v>32</v>
      </c>
      <c r="G177" s="65"/>
      <c r="H177" s="69"/>
      <c r="I177" s="70"/>
      <c r="J177" s="70"/>
      <c r="K177" s="34" t="s">
        <v>65</v>
      </c>
      <c r="L177" s="77">
        <v>177</v>
      </c>
      <c r="M177" s="77"/>
      <c r="N177" s="72"/>
      <c r="O177" s="79" t="s">
        <v>331</v>
      </c>
      <c r="P177" s="81">
        <v>43515.77636574074</v>
      </c>
      <c r="Q177" s="79" t="s">
        <v>421</v>
      </c>
      <c r="R177" s="79"/>
      <c r="S177" s="79"/>
      <c r="T177" s="79" t="s">
        <v>541</v>
      </c>
      <c r="U177" s="79"/>
      <c r="V177" s="82" t="s">
        <v>669</v>
      </c>
      <c r="W177" s="81">
        <v>43515.77636574074</v>
      </c>
      <c r="X177" s="82" t="s">
        <v>799</v>
      </c>
      <c r="Y177" s="79"/>
      <c r="Z177" s="79"/>
      <c r="AA177" s="85" t="s">
        <v>957</v>
      </c>
      <c r="AB177" s="79"/>
      <c r="AC177" s="79" t="b">
        <v>0</v>
      </c>
      <c r="AD177" s="79">
        <v>0</v>
      </c>
      <c r="AE177" s="85" t="s">
        <v>995</v>
      </c>
      <c r="AF177" s="79" t="b">
        <v>0</v>
      </c>
      <c r="AG177" s="79" t="s">
        <v>1000</v>
      </c>
      <c r="AH177" s="79"/>
      <c r="AI177" s="85" t="s">
        <v>995</v>
      </c>
      <c r="AJ177" s="79" t="b">
        <v>0</v>
      </c>
      <c r="AK177" s="79">
        <v>1</v>
      </c>
      <c r="AL177" s="85" t="s">
        <v>982</v>
      </c>
      <c r="AM177" s="79" t="s">
        <v>1008</v>
      </c>
      <c r="AN177" s="79" t="b">
        <v>0</v>
      </c>
      <c r="AO177" s="85" t="s">
        <v>982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3</v>
      </c>
      <c r="BE177" s="49">
        <v>15</v>
      </c>
      <c r="BF177" s="48">
        <v>1</v>
      </c>
      <c r="BG177" s="49">
        <v>5</v>
      </c>
      <c r="BH177" s="48">
        <v>0</v>
      </c>
      <c r="BI177" s="49">
        <v>0</v>
      </c>
      <c r="BJ177" s="48">
        <v>16</v>
      </c>
      <c r="BK177" s="49">
        <v>80</v>
      </c>
      <c r="BL177" s="48">
        <v>20</v>
      </c>
    </row>
    <row r="178" spans="1:64" ht="15">
      <c r="A178" s="64" t="s">
        <v>302</v>
      </c>
      <c r="B178" s="64" t="s">
        <v>323</v>
      </c>
      <c r="C178" s="65" t="s">
        <v>2806</v>
      </c>
      <c r="D178" s="66">
        <v>3</v>
      </c>
      <c r="E178" s="67" t="s">
        <v>132</v>
      </c>
      <c r="F178" s="68">
        <v>32</v>
      </c>
      <c r="G178" s="65"/>
      <c r="H178" s="69"/>
      <c r="I178" s="70"/>
      <c r="J178" s="70"/>
      <c r="K178" s="34" t="s">
        <v>65</v>
      </c>
      <c r="L178" s="77">
        <v>178</v>
      </c>
      <c r="M178" s="77"/>
      <c r="N178" s="72"/>
      <c r="O178" s="79" t="s">
        <v>331</v>
      </c>
      <c r="P178" s="81">
        <v>43515.64232638889</v>
      </c>
      <c r="Q178" s="79" t="s">
        <v>422</v>
      </c>
      <c r="R178" s="82" t="s">
        <v>472</v>
      </c>
      <c r="S178" s="79" t="s">
        <v>504</v>
      </c>
      <c r="T178" s="79" t="s">
        <v>542</v>
      </c>
      <c r="U178" s="79"/>
      <c r="V178" s="82" t="s">
        <v>670</v>
      </c>
      <c r="W178" s="81">
        <v>43515.64232638889</v>
      </c>
      <c r="X178" s="82" t="s">
        <v>800</v>
      </c>
      <c r="Y178" s="79"/>
      <c r="Z178" s="79"/>
      <c r="AA178" s="85" t="s">
        <v>958</v>
      </c>
      <c r="AB178" s="79"/>
      <c r="AC178" s="79" t="b">
        <v>0</v>
      </c>
      <c r="AD178" s="79">
        <v>8</v>
      </c>
      <c r="AE178" s="85" t="s">
        <v>995</v>
      </c>
      <c r="AF178" s="79" t="b">
        <v>0</v>
      </c>
      <c r="AG178" s="79" t="s">
        <v>1000</v>
      </c>
      <c r="AH178" s="79"/>
      <c r="AI178" s="85" t="s">
        <v>995</v>
      </c>
      <c r="AJ178" s="79" t="b">
        <v>0</v>
      </c>
      <c r="AK178" s="79">
        <v>3</v>
      </c>
      <c r="AL178" s="85" t="s">
        <v>995</v>
      </c>
      <c r="AM178" s="79" t="s">
        <v>1010</v>
      </c>
      <c r="AN178" s="79" t="b">
        <v>0</v>
      </c>
      <c r="AO178" s="85" t="s">
        <v>958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1</v>
      </c>
      <c r="BE178" s="49">
        <v>2.7777777777777777</v>
      </c>
      <c r="BF178" s="48">
        <v>0</v>
      </c>
      <c r="BG178" s="49">
        <v>0</v>
      </c>
      <c r="BH178" s="48">
        <v>0</v>
      </c>
      <c r="BI178" s="49">
        <v>0</v>
      </c>
      <c r="BJ178" s="48">
        <v>35</v>
      </c>
      <c r="BK178" s="49">
        <v>97.22222222222223</v>
      </c>
      <c r="BL178" s="48">
        <v>36</v>
      </c>
    </row>
    <row r="179" spans="1:64" ht="15">
      <c r="A179" s="64" t="s">
        <v>303</v>
      </c>
      <c r="B179" s="64" t="s">
        <v>323</v>
      </c>
      <c r="C179" s="65" t="s">
        <v>2806</v>
      </c>
      <c r="D179" s="66">
        <v>3</v>
      </c>
      <c r="E179" s="67" t="s">
        <v>132</v>
      </c>
      <c r="F179" s="68">
        <v>32</v>
      </c>
      <c r="G179" s="65"/>
      <c r="H179" s="69"/>
      <c r="I179" s="70"/>
      <c r="J179" s="70"/>
      <c r="K179" s="34" t="s">
        <v>65</v>
      </c>
      <c r="L179" s="77">
        <v>179</v>
      </c>
      <c r="M179" s="77"/>
      <c r="N179" s="72"/>
      <c r="O179" s="79" t="s">
        <v>331</v>
      </c>
      <c r="P179" s="81">
        <v>43515.682662037034</v>
      </c>
      <c r="Q179" s="79" t="s">
        <v>394</v>
      </c>
      <c r="R179" s="79"/>
      <c r="S179" s="79"/>
      <c r="T179" s="79" t="s">
        <v>531</v>
      </c>
      <c r="U179" s="79"/>
      <c r="V179" s="82" t="s">
        <v>671</v>
      </c>
      <c r="W179" s="81">
        <v>43515.682662037034</v>
      </c>
      <c r="X179" s="82" t="s">
        <v>801</v>
      </c>
      <c r="Y179" s="79"/>
      <c r="Z179" s="79"/>
      <c r="AA179" s="85" t="s">
        <v>959</v>
      </c>
      <c r="AB179" s="79"/>
      <c r="AC179" s="79" t="b">
        <v>0</v>
      </c>
      <c r="AD179" s="79">
        <v>0</v>
      </c>
      <c r="AE179" s="85" t="s">
        <v>995</v>
      </c>
      <c r="AF179" s="79" t="b">
        <v>0</v>
      </c>
      <c r="AG179" s="79" t="s">
        <v>1000</v>
      </c>
      <c r="AH179" s="79"/>
      <c r="AI179" s="85" t="s">
        <v>995</v>
      </c>
      <c r="AJ179" s="79" t="b">
        <v>0</v>
      </c>
      <c r="AK179" s="79">
        <v>3</v>
      </c>
      <c r="AL179" s="85" t="s">
        <v>958</v>
      </c>
      <c r="AM179" s="79" t="s">
        <v>1008</v>
      </c>
      <c r="AN179" s="79" t="b">
        <v>0</v>
      </c>
      <c r="AO179" s="85" t="s">
        <v>958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c r="BE179" s="49"/>
      <c r="BF179" s="48"/>
      <c r="BG179" s="49"/>
      <c r="BH179" s="48"/>
      <c r="BI179" s="49"/>
      <c r="BJ179" s="48"/>
      <c r="BK179" s="49"/>
      <c r="BL179" s="48"/>
    </row>
    <row r="180" spans="1:64" ht="15">
      <c r="A180" s="64" t="s">
        <v>303</v>
      </c>
      <c r="B180" s="64" t="s">
        <v>302</v>
      </c>
      <c r="C180" s="65" t="s">
        <v>2806</v>
      </c>
      <c r="D180" s="66">
        <v>3</v>
      </c>
      <c r="E180" s="67" t="s">
        <v>132</v>
      </c>
      <c r="F180" s="68">
        <v>32</v>
      </c>
      <c r="G180" s="65"/>
      <c r="H180" s="69"/>
      <c r="I180" s="70"/>
      <c r="J180" s="70"/>
      <c r="K180" s="34" t="s">
        <v>65</v>
      </c>
      <c r="L180" s="77">
        <v>180</v>
      </c>
      <c r="M180" s="77"/>
      <c r="N180" s="72"/>
      <c r="O180" s="79" t="s">
        <v>331</v>
      </c>
      <c r="P180" s="81">
        <v>43515.682662037034</v>
      </c>
      <c r="Q180" s="79" t="s">
        <v>394</v>
      </c>
      <c r="R180" s="79"/>
      <c r="S180" s="79"/>
      <c r="T180" s="79" t="s">
        <v>531</v>
      </c>
      <c r="U180" s="79"/>
      <c r="V180" s="82" t="s">
        <v>671</v>
      </c>
      <c r="W180" s="81">
        <v>43515.682662037034</v>
      </c>
      <c r="X180" s="82" t="s">
        <v>801</v>
      </c>
      <c r="Y180" s="79"/>
      <c r="Z180" s="79"/>
      <c r="AA180" s="85" t="s">
        <v>959</v>
      </c>
      <c r="AB180" s="79"/>
      <c r="AC180" s="79" t="b">
        <v>0</v>
      </c>
      <c r="AD180" s="79">
        <v>0</v>
      </c>
      <c r="AE180" s="85" t="s">
        <v>995</v>
      </c>
      <c r="AF180" s="79" t="b">
        <v>0</v>
      </c>
      <c r="AG180" s="79" t="s">
        <v>1000</v>
      </c>
      <c r="AH180" s="79"/>
      <c r="AI180" s="85" t="s">
        <v>995</v>
      </c>
      <c r="AJ180" s="79" t="b">
        <v>0</v>
      </c>
      <c r="AK180" s="79">
        <v>3</v>
      </c>
      <c r="AL180" s="85" t="s">
        <v>958</v>
      </c>
      <c r="AM180" s="79" t="s">
        <v>1008</v>
      </c>
      <c r="AN180" s="79" t="b">
        <v>0</v>
      </c>
      <c r="AO180" s="85" t="s">
        <v>958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v>0</v>
      </c>
      <c r="BE180" s="49">
        <v>0</v>
      </c>
      <c r="BF180" s="48">
        <v>0</v>
      </c>
      <c r="BG180" s="49">
        <v>0</v>
      </c>
      <c r="BH180" s="48">
        <v>0</v>
      </c>
      <c r="BI180" s="49">
        <v>0</v>
      </c>
      <c r="BJ180" s="48">
        <v>22</v>
      </c>
      <c r="BK180" s="49">
        <v>100</v>
      </c>
      <c r="BL180" s="48">
        <v>22</v>
      </c>
    </row>
    <row r="181" spans="1:64" ht="15">
      <c r="A181" s="64" t="s">
        <v>270</v>
      </c>
      <c r="B181" s="64" t="s">
        <v>292</v>
      </c>
      <c r="C181" s="65" t="s">
        <v>2806</v>
      </c>
      <c r="D181" s="66">
        <v>3</v>
      </c>
      <c r="E181" s="67" t="s">
        <v>132</v>
      </c>
      <c r="F181" s="68">
        <v>32</v>
      </c>
      <c r="G181" s="65"/>
      <c r="H181" s="69"/>
      <c r="I181" s="70"/>
      <c r="J181" s="70"/>
      <c r="K181" s="34" t="s">
        <v>66</v>
      </c>
      <c r="L181" s="77">
        <v>181</v>
      </c>
      <c r="M181" s="77"/>
      <c r="N181" s="72"/>
      <c r="O181" s="79" t="s">
        <v>331</v>
      </c>
      <c r="P181" s="81">
        <v>43515.334375</v>
      </c>
      <c r="Q181" s="79" t="s">
        <v>378</v>
      </c>
      <c r="R181" s="79"/>
      <c r="S181" s="79"/>
      <c r="T181" s="79"/>
      <c r="U181" s="79"/>
      <c r="V181" s="82" t="s">
        <v>645</v>
      </c>
      <c r="W181" s="81">
        <v>43515.334375</v>
      </c>
      <c r="X181" s="82" t="s">
        <v>743</v>
      </c>
      <c r="Y181" s="79"/>
      <c r="Z181" s="79"/>
      <c r="AA181" s="85" t="s">
        <v>901</v>
      </c>
      <c r="AB181" s="79"/>
      <c r="AC181" s="79" t="b">
        <v>0</v>
      </c>
      <c r="AD181" s="79">
        <v>0</v>
      </c>
      <c r="AE181" s="85" t="s">
        <v>995</v>
      </c>
      <c r="AF181" s="79" t="b">
        <v>0</v>
      </c>
      <c r="AG181" s="79" t="s">
        <v>1000</v>
      </c>
      <c r="AH181" s="79"/>
      <c r="AI181" s="85" t="s">
        <v>995</v>
      </c>
      <c r="AJ181" s="79" t="b">
        <v>0</v>
      </c>
      <c r="AK181" s="79">
        <v>1</v>
      </c>
      <c r="AL181" s="85" t="s">
        <v>900</v>
      </c>
      <c r="AM181" s="79" t="s">
        <v>1008</v>
      </c>
      <c r="AN181" s="79" t="b">
        <v>0</v>
      </c>
      <c r="AO181" s="85" t="s">
        <v>900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1</v>
      </c>
      <c r="BD181" s="48"/>
      <c r="BE181" s="49"/>
      <c r="BF181" s="48"/>
      <c r="BG181" s="49"/>
      <c r="BH181" s="48"/>
      <c r="BI181" s="49"/>
      <c r="BJ181" s="48"/>
      <c r="BK181" s="49"/>
      <c r="BL181" s="48"/>
    </row>
    <row r="182" spans="1:64" ht="15">
      <c r="A182" s="64" t="s">
        <v>292</v>
      </c>
      <c r="B182" s="64" t="s">
        <v>292</v>
      </c>
      <c r="C182" s="65" t="s">
        <v>2811</v>
      </c>
      <c r="D182" s="66">
        <v>10</v>
      </c>
      <c r="E182" s="67" t="s">
        <v>136</v>
      </c>
      <c r="F182" s="68">
        <v>6</v>
      </c>
      <c r="G182" s="65"/>
      <c r="H182" s="69"/>
      <c r="I182" s="70"/>
      <c r="J182" s="70"/>
      <c r="K182" s="34" t="s">
        <v>65</v>
      </c>
      <c r="L182" s="77">
        <v>182</v>
      </c>
      <c r="M182" s="77"/>
      <c r="N182" s="72"/>
      <c r="O182" s="79" t="s">
        <v>176</v>
      </c>
      <c r="P182" s="81">
        <v>43507.71189814815</v>
      </c>
      <c r="Q182" s="79" t="s">
        <v>423</v>
      </c>
      <c r="R182" s="82" t="s">
        <v>473</v>
      </c>
      <c r="S182" s="79" t="s">
        <v>505</v>
      </c>
      <c r="T182" s="79" t="s">
        <v>543</v>
      </c>
      <c r="U182" s="82" t="s">
        <v>584</v>
      </c>
      <c r="V182" s="82" t="s">
        <v>584</v>
      </c>
      <c r="W182" s="81">
        <v>43507.71189814815</v>
      </c>
      <c r="X182" s="82" t="s">
        <v>802</v>
      </c>
      <c r="Y182" s="79"/>
      <c r="Z182" s="79"/>
      <c r="AA182" s="85" t="s">
        <v>960</v>
      </c>
      <c r="AB182" s="79"/>
      <c r="AC182" s="79" t="b">
        <v>0</v>
      </c>
      <c r="AD182" s="79">
        <v>4</v>
      </c>
      <c r="AE182" s="85" t="s">
        <v>995</v>
      </c>
      <c r="AF182" s="79" t="b">
        <v>0</v>
      </c>
      <c r="AG182" s="79" t="s">
        <v>1000</v>
      </c>
      <c r="AH182" s="79"/>
      <c r="AI182" s="85" t="s">
        <v>995</v>
      </c>
      <c r="AJ182" s="79" t="b">
        <v>0</v>
      </c>
      <c r="AK182" s="79">
        <v>0</v>
      </c>
      <c r="AL182" s="85" t="s">
        <v>995</v>
      </c>
      <c r="AM182" s="79" t="s">
        <v>1010</v>
      </c>
      <c r="AN182" s="79" t="b">
        <v>0</v>
      </c>
      <c r="AO182" s="85" t="s">
        <v>960</v>
      </c>
      <c r="AP182" s="79" t="s">
        <v>176</v>
      </c>
      <c r="AQ182" s="79">
        <v>0</v>
      </c>
      <c r="AR182" s="79">
        <v>0</v>
      </c>
      <c r="AS182" s="79"/>
      <c r="AT182" s="79"/>
      <c r="AU182" s="79"/>
      <c r="AV182" s="79"/>
      <c r="AW182" s="79"/>
      <c r="AX182" s="79"/>
      <c r="AY182" s="79"/>
      <c r="AZ182" s="79"/>
      <c r="BA182">
        <v>12</v>
      </c>
      <c r="BB182" s="78" t="str">
        <f>REPLACE(INDEX(GroupVertices[Group],MATCH(Edges[[#This Row],[Vertex 1]],GroupVertices[Vertex],0)),1,1,"")</f>
        <v>1</v>
      </c>
      <c r="BC182" s="78" t="str">
        <f>REPLACE(INDEX(GroupVertices[Group],MATCH(Edges[[#This Row],[Vertex 2]],GroupVertices[Vertex],0)),1,1,"")</f>
        <v>1</v>
      </c>
      <c r="BD182" s="48">
        <v>1</v>
      </c>
      <c r="BE182" s="49">
        <v>4.166666666666667</v>
      </c>
      <c r="BF182" s="48">
        <v>0</v>
      </c>
      <c r="BG182" s="49">
        <v>0</v>
      </c>
      <c r="BH182" s="48">
        <v>0</v>
      </c>
      <c r="BI182" s="49">
        <v>0</v>
      </c>
      <c r="BJ182" s="48">
        <v>23</v>
      </c>
      <c r="BK182" s="49">
        <v>95.83333333333333</v>
      </c>
      <c r="BL182" s="48">
        <v>24</v>
      </c>
    </row>
    <row r="183" spans="1:64" ht="15">
      <c r="A183" s="64" t="s">
        <v>292</v>
      </c>
      <c r="B183" s="64" t="s">
        <v>292</v>
      </c>
      <c r="C183" s="65" t="s">
        <v>2811</v>
      </c>
      <c r="D183" s="66">
        <v>10</v>
      </c>
      <c r="E183" s="67" t="s">
        <v>136</v>
      </c>
      <c r="F183" s="68">
        <v>6</v>
      </c>
      <c r="G183" s="65"/>
      <c r="H183" s="69"/>
      <c r="I183" s="70"/>
      <c r="J183" s="70"/>
      <c r="K183" s="34" t="s">
        <v>65</v>
      </c>
      <c r="L183" s="77">
        <v>183</v>
      </c>
      <c r="M183" s="77"/>
      <c r="N183" s="72"/>
      <c r="O183" s="79" t="s">
        <v>176</v>
      </c>
      <c r="P183" s="81">
        <v>43509.323125</v>
      </c>
      <c r="Q183" s="79" t="s">
        <v>424</v>
      </c>
      <c r="R183" s="82" t="s">
        <v>474</v>
      </c>
      <c r="S183" s="79" t="s">
        <v>491</v>
      </c>
      <c r="T183" s="79" t="s">
        <v>508</v>
      </c>
      <c r="U183" s="79"/>
      <c r="V183" s="82" t="s">
        <v>662</v>
      </c>
      <c r="W183" s="81">
        <v>43509.323125</v>
      </c>
      <c r="X183" s="82" t="s">
        <v>803</v>
      </c>
      <c r="Y183" s="79"/>
      <c r="Z183" s="79"/>
      <c r="AA183" s="85" t="s">
        <v>961</v>
      </c>
      <c r="AB183" s="79"/>
      <c r="AC183" s="79" t="b">
        <v>0</v>
      </c>
      <c r="AD183" s="79">
        <v>3</v>
      </c>
      <c r="AE183" s="85" t="s">
        <v>995</v>
      </c>
      <c r="AF183" s="79" t="b">
        <v>1</v>
      </c>
      <c r="AG183" s="79" t="s">
        <v>1000</v>
      </c>
      <c r="AH183" s="79"/>
      <c r="AI183" s="85" t="s">
        <v>842</v>
      </c>
      <c r="AJ183" s="79" t="b">
        <v>0</v>
      </c>
      <c r="AK183" s="79">
        <v>0</v>
      </c>
      <c r="AL183" s="85" t="s">
        <v>995</v>
      </c>
      <c r="AM183" s="79" t="s">
        <v>1009</v>
      </c>
      <c r="AN183" s="79" t="b">
        <v>0</v>
      </c>
      <c r="AO183" s="85" t="s">
        <v>961</v>
      </c>
      <c r="AP183" s="79" t="s">
        <v>176</v>
      </c>
      <c r="AQ183" s="79">
        <v>0</v>
      </c>
      <c r="AR183" s="79">
        <v>0</v>
      </c>
      <c r="AS183" s="79"/>
      <c r="AT183" s="79"/>
      <c r="AU183" s="79"/>
      <c r="AV183" s="79"/>
      <c r="AW183" s="79"/>
      <c r="AX183" s="79"/>
      <c r="AY183" s="79"/>
      <c r="AZ183" s="79"/>
      <c r="BA183">
        <v>12</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6</v>
      </c>
      <c r="BK183" s="49">
        <v>100</v>
      </c>
      <c r="BL183" s="48">
        <v>6</v>
      </c>
    </row>
    <row r="184" spans="1:64" ht="15">
      <c r="A184" s="64" t="s">
        <v>292</v>
      </c>
      <c r="B184" s="64" t="s">
        <v>292</v>
      </c>
      <c r="C184" s="65" t="s">
        <v>2811</v>
      </c>
      <c r="D184" s="66">
        <v>10</v>
      </c>
      <c r="E184" s="67" t="s">
        <v>136</v>
      </c>
      <c r="F184" s="68">
        <v>6</v>
      </c>
      <c r="G184" s="65"/>
      <c r="H184" s="69"/>
      <c r="I184" s="70"/>
      <c r="J184" s="70"/>
      <c r="K184" s="34" t="s">
        <v>65</v>
      </c>
      <c r="L184" s="77">
        <v>184</v>
      </c>
      <c r="M184" s="77"/>
      <c r="N184" s="72"/>
      <c r="O184" s="79" t="s">
        <v>176</v>
      </c>
      <c r="P184" s="81">
        <v>43510.406319444446</v>
      </c>
      <c r="Q184" s="79" t="s">
        <v>425</v>
      </c>
      <c r="R184" s="82" t="s">
        <v>475</v>
      </c>
      <c r="S184" s="79" t="s">
        <v>505</v>
      </c>
      <c r="T184" s="79" t="s">
        <v>508</v>
      </c>
      <c r="U184" s="82" t="s">
        <v>585</v>
      </c>
      <c r="V184" s="82" t="s">
        <v>585</v>
      </c>
      <c r="W184" s="81">
        <v>43510.406319444446</v>
      </c>
      <c r="X184" s="82" t="s">
        <v>804</v>
      </c>
      <c r="Y184" s="79"/>
      <c r="Z184" s="79"/>
      <c r="AA184" s="85" t="s">
        <v>962</v>
      </c>
      <c r="AB184" s="79"/>
      <c r="AC184" s="79" t="b">
        <v>0</v>
      </c>
      <c r="AD184" s="79">
        <v>2</v>
      </c>
      <c r="AE184" s="85" t="s">
        <v>995</v>
      </c>
      <c r="AF184" s="79" t="b">
        <v>0</v>
      </c>
      <c r="AG184" s="79" t="s">
        <v>1000</v>
      </c>
      <c r="AH184" s="79"/>
      <c r="AI184" s="85" t="s">
        <v>995</v>
      </c>
      <c r="AJ184" s="79" t="b">
        <v>0</v>
      </c>
      <c r="AK184" s="79">
        <v>0</v>
      </c>
      <c r="AL184" s="85" t="s">
        <v>995</v>
      </c>
      <c r="AM184" s="79" t="s">
        <v>1010</v>
      </c>
      <c r="AN184" s="79" t="b">
        <v>0</v>
      </c>
      <c r="AO184" s="85" t="s">
        <v>962</v>
      </c>
      <c r="AP184" s="79" t="s">
        <v>176</v>
      </c>
      <c r="AQ184" s="79">
        <v>0</v>
      </c>
      <c r="AR184" s="79">
        <v>0</v>
      </c>
      <c r="AS184" s="79"/>
      <c r="AT184" s="79"/>
      <c r="AU184" s="79"/>
      <c r="AV184" s="79"/>
      <c r="AW184" s="79"/>
      <c r="AX184" s="79"/>
      <c r="AY184" s="79"/>
      <c r="AZ184" s="79"/>
      <c r="BA184">
        <v>12</v>
      </c>
      <c r="BB184" s="78" t="str">
        <f>REPLACE(INDEX(GroupVertices[Group],MATCH(Edges[[#This Row],[Vertex 1]],GroupVertices[Vertex],0)),1,1,"")</f>
        <v>1</v>
      </c>
      <c r="BC184" s="78" t="str">
        <f>REPLACE(INDEX(GroupVertices[Group],MATCH(Edges[[#This Row],[Vertex 2]],GroupVertices[Vertex],0)),1,1,"")</f>
        <v>1</v>
      </c>
      <c r="BD184" s="48">
        <v>1</v>
      </c>
      <c r="BE184" s="49">
        <v>2.6315789473684212</v>
      </c>
      <c r="BF184" s="48">
        <v>0</v>
      </c>
      <c r="BG184" s="49">
        <v>0</v>
      </c>
      <c r="BH184" s="48">
        <v>0</v>
      </c>
      <c r="BI184" s="49">
        <v>0</v>
      </c>
      <c r="BJ184" s="48">
        <v>37</v>
      </c>
      <c r="BK184" s="49">
        <v>97.36842105263158</v>
      </c>
      <c r="BL184" s="48">
        <v>38</v>
      </c>
    </row>
    <row r="185" spans="1:64" ht="15">
      <c r="A185" s="64" t="s">
        <v>292</v>
      </c>
      <c r="B185" s="64" t="s">
        <v>292</v>
      </c>
      <c r="C185" s="65" t="s">
        <v>2811</v>
      </c>
      <c r="D185" s="66">
        <v>10</v>
      </c>
      <c r="E185" s="67" t="s">
        <v>136</v>
      </c>
      <c r="F185" s="68">
        <v>6</v>
      </c>
      <c r="G185" s="65"/>
      <c r="H185" s="69"/>
      <c r="I185" s="70"/>
      <c r="J185" s="70"/>
      <c r="K185" s="34" t="s">
        <v>65</v>
      </c>
      <c r="L185" s="77">
        <v>185</v>
      </c>
      <c r="M185" s="77"/>
      <c r="N185" s="72"/>
      <c r="O185" s="79" t="s">
        <v>176</v>
      </c>
      <c r="P185" s="81">
        <v>43511.40498842593</v>
      </c>
      <c r="Q185" s="79" t="s">
        <v>426</v>
      </c>
      <c r="R185" s="82" t="s">
        <v>476</v>
      </c>
      <c r="S185" s="79" t="s">
        <v>506</v>
      </c>
      <c r="T185" s="79" t="s">
        <v>544</v>
      </c>
      <c r="U185" s="82" t="s">
        <v>586</v>
      </c>
      <c r="V185" s="82" t="s">
        <v>586</v>
      </c>
      <c r="W185" s="81">
        <v>43511.40498842593</v>
      </c>
      <c r="X185" s="82" t="s">
        <v>805</v>
      </c>
      <c r="Y185" s="79"/>
      <c r="Z185" s="79"/>
      <c r="AA185" s="85" t="s">
        <v>963</v>
      </c>
      <c r="AB185" s="79"/>
      <c r="AC185" s="79" t="b">
        <v>0</v>
      </c>
      <c r="AD185" s="79">
        <v>3</v>
      </c>
      <c r="AE185" s="85" t="s">
        <v>995</v>
      </c>
      <c r="AF185" s="79" t="b">
        <v>0</v>
      </c>
      <c r="AG185" s="79" t="s">
        <v>1000</v>
      </c>
      <c r="AH185" s="79"/>
      <c r="AI185" s="85" t="s">
        <v>995</v>
      </c>
      <c r="AJ185" s="79" t="b">
        <v>0</v>
      </c>
      <c r="AK185" s="79">
        <v>0</v>
      </c>
      <c r="AL185" s="85" t="s">
        <v>995</v>
      </c>
      <c r="AM185" s="79" t="s">
        <v>1009</v>
      </c>
      <c r="AN185" s="79" t="b">
        <v>0</v>
      </c>
      <c r="AO185" s="85" t="s">
        <v>963</v>
      </c>
      <c r="AP185" s="79" t="s">
        <v>176</v>
      </c>
      <c r="AQ185" s="79">
        <v>0</v>
      </c>
      <c r="AR185" s="79">
        <v>0</v>
      </c>
      <c r="AS185" s="79"/>
      <c r="AT185" s="79"/>
      <c r="AU185" s="79"/>
      <c r="AV185" s="79"/>
      <c r="AW185" s="79"/>
      <c r="AX185" s="79"/>
      <c r="AY185" s="79"/>
      <c r="AZ185" s="79"/>
      <c r="BA185">
        <v>12</v>
      </c>
      <c r="BB185" s="78" t="str">
        <f>REPLACE(INDEX(GroupVertices[Group],MATCH(Edges[[#This Row],[Vertex 1]],GroupVertices[Vertex],0)),1,1,"")</f>
        <v>1</v>
      </c>
      <c r="BC185" s="78" t="str">
        <f>REPLACE(INDEX(GroupVertices[Group],MATCH(Edges[[#This Row],[Vertex 2]],GroupVertices[Vertex],0)),1,1,"")</f>
        <v>1</v>
      </c>
      <c r="BD185" s="48">
        <v>1</v>
      </c>
      <c r="BE185" s="49">
        <v>4</v>
      </c>
      <c r="BF185" s="48">
        <v>1</v>
      </c>
      <c r="BG185" s="49">
        <v>4</v>
      </c>
      <c r="BH185" s="48">
        <v>0</v>
      </c>
      <c r="BI185" s="49">
        <v>0</v>
      </c>
      <c r="BJ185" s="48">
        <v>23</v>
      </c>
      <c r="BK185" s="49">
        <v>92</v>
      </c>
      <c r="BL185" s="48">
        <v>25</v>
      </c>
    </row>
    <row r="186" spans="1:64" ht="15">
      <c r="A186" s="64" t="s">
        <v>292</v>
      </c>
      <c r="B186" s="64" t="s">
        <v>292</v>
      </c>
      <c r="C186" s="65" t="s">
        <v>2811</v>
      </c>
      <c r="D186" s="66">
        <v>10</v>
      </c>
      <c r="E186" s="67" t="s">
        <v>136</v>
      </c>
      <c r="F186" s="68">
        <v>6</v>
      </c>
      <c r="G186" s="65"/>
      <c r="H186" s="69"/>
      <c r="I186" s="70"/>
      <c r="J186" s="70"/>
      <c r="K186" s="34" t="s">
        <v>65</v>
      </c>
      <c r="L186" s="77">
        <v>186</v>
      </c>
      <c r="M186" s="77"/>
      <c r="N186" s="72"/>
      <c r="O186" s="79" t="s">
        <v>176</v>
      </c>
      <c r="P186" s="81">
        <v>43511.71195601852</v>
      </c>
      <c r="Q186" s="79" t="s">
        <v>427</v>
      </c>
      <c r="R186" s="82" t="s">
        <v>477</v>
      </c>
      <c r="S186" s="79" t="s">
        <v>505</v>
      </c>
      <c r="T186" s="79" t="s">
        <v>545</v>
      </c>
      <c r="U186" s="82" t="s">
        <v>587</v>
      </c>
      <c r="V186" s="82" t="s">
        <v>587</v>
      </c>
      <c r="W186" s="81">
        <v>43511.71195601852</v>
      </c>
      <c r="X186" s="82" t="s">
        <v>806</v>
      </c>
      <c r="Y186" s="79"/>
      <c r="Z186" s="79"/>
      <c r="AA186" s="85" t="s">
        <v>964</v>
      </c>
      <c r="AB186" s="79"/>
      <c r="AC186" s="79" t="b">
        <v>0</v>
      </c>
      <c r="AD186" s="79">
        <v>11</v>
      </c>
      <c r="AE186" s="85" t="s">
        <v>995</v>
      </c>
      <c r="AF186" s="79" t="b">
        <v>0</v>
      </c>
      <c r="AG186" s="79" t="s">
        <v>1000</v>
      </c>
      <c r="AH186" s="79"/>
      <c r="AI186" s="85" t="s">
        <v>995</v>
      </c>
      <c r="AJ186" s="79" t="b">
        <v>0</v>
      </c>
      <c r="AK186" s="79">
        <v>5</v>
      </c>
      <c r="AL186" s="85" t="s">
        <v>995</v>
      </c>
      <c r="AM186" s="79" t="s">
        <v>1010</v>
      </c>
      <c r="AN186" s="79" t="b">
        <v>0</v>
      </c>
      <c r="AO186" s="85" t="s">
        <v>964</v>
      </c>
      <c r="AP186" s="79" t="s">
        <v>176</v>
      </c>
      <c r="AQ186" s="79">
        <v>0</v>
      </c>
      <c r="AR186" s="79">
        <v>0</v>
      </c>
      <c r="AS186" s="79"/>
      <c r="AT186" s="79"/>
      <c r="AU186" s="79"/>
      <c r="AV186" s="79"/>
      <c r="AW186" s="79"/>
      <c r="AX186" s="79"/>
      <c r="AY186" s="79"/>
      <c r="AZ186" s="79"/>
      <c r="BA186">
        <v>12</v>
      </c>
      <c r="BB186" s="78" t="str">
        <f>REPLACE(INDEX(GroupVertices[Group],MATCH(Edges[[#This Row],[Vertex 1]],GroupVertices[Vertex],0)),1,1,"")</f>
        <v>1</v>
      </c>
      <c r="BC186" s="78" t="str">
        <f>REPLACE(INDEX(GroupVertices[Group],MATCH(Edges[[#This Row],[Vertex 2]],GroupVertices[Vertex],0)),1,1,"")</f>
        <v>1</v>
      </c>
      <c r="BD186" s="48">
        <v>1</v>
      </c>
      <c r="BE186" s="49">
        <v>3.4482758620689653</v>
      </c>
      <c r="BF186" s="48">
        <v>0</v>
      </c>
      <c r="BG186" s="49">
        <v>0</v>
      </c>
      <c r="BH186" s="48">
        <v>0</v>
      </c>
      <c r="BI186" s="49">
        <v>0</v>
      </c>
      <c r="BJ186" s="48">
        <v>28</v>
      </c>
      <c r="BK186" s="49">
        <v>96.55172413793103</v>
      </c>
      <c r="BL186" s="48">
        <v>29</v>
      </c>
    </row>
    <row r="187" spans="1:64" ht="15">
      <c r="A187" s="64" t="s">
        <v>292</v>
      </c>
      <c r="B187" s="64" t="s">
        <v>292</v>
      </c>
      <c r="C187" s="65" t="s">
        <v>2811</v>
      </c>
      <c r="D187" s="66">
        <v>10</v>
      </c>
      <c r="E187" s="67" t="s">
        <v>136</v>
      </c>
      <c r="F187" s="68">
        <v>6</v>
      </c>
      <c r="G187" s="65"/>
      <c r="H187" s="69"/>
      <c r="I187" s="70"/>
      <c r="J187" s="70"/>
      <c r="K187" s="34" t="s">
        <v>65</v>
      </c>
      <c r="L187" s="77">
        <v>187</v>
      </c>
      <c r="M187" s="77"/>
      <c r="N187" s="72"/>
      <c r="O187" s="79" t="s">
        <v>176</v>
      </c>
      <c r="P187" s="81">
        <v>43512.503530092596</v>
      </c>
      <c r="Q187" s="79" t="s">
        <v>428</v>
      </c>
      <c r="R187" s="82" t="s">
        <v>478</v>
      </c>
      <c r="S187" s="79" t="s">
        <v>492</v>
      </c>
      <c r="T187" s="79" t="s">
        <v>546</v>
      </c>
      <c r="U187" s="82" t="s">
        <v>588</v>
      </c>
      <c r="V187" s="82" t="s">
        <v>588</v>
      </c>
      <c r="W187" s="81">
        <v>43512.503530092596</v>
      </c>
      <c r="X187" s="82" t="s">
        <v>807</v>
      </c>
      <c r="Y187" s="79"/>
      <c r="Z187" s="79"/>
      <c r="AA187" s="85" t="s">
        <v>965</v>
      </c>
      <c r="AB187" s="79"/>
      <c r="AC187" s="79" t="b">
        <v>0</v>
      </c>
      <c r="AD187" s="79">
        <v>5</v>
      </c>
      <c r="AE187" s="85" t="s">
        <v>995</v>
      </c>
      <c r="AF187" s="79" t="b">
        <v>0</v>
      </c>
      <c r="AG187" s="79" t="s">
        <v>1000</v>
      </c>
      <c r="AH187" s="79"/>
      <c r="AI187" s="85" t="s">
        <v>995</v>
      </c>
      <c r="AJ187" s="79" t="b">
        <v>0</v>
      </c>
      <c r="AK187" s="79">
        <v>1</v>
      </c>
      <c r="AL187" s="85" t="s">
        <v>995</v>
      </c>
      <c r="AM187" s="79" t="s">
        <v>1010</v>
      </c>
      <c r="AN187" s="79" t="b">
        <v>0</v>
      </c>
      <c r="AO187" s="85" t="s">
        <v>965</v>
      </c>
      <c r="AP187" s="79" t="s">
        <v>176</v>
      </c>
      <c r="AQ187" s="79">
        <v>0</v>
      </c>
      <c r="AR187" s="79">
        <v>0</v>
      </c>
      <c r="AS187" s="79"/>
      <c r="AT187" s="79"/>
      <c r="AU187" s="79"/>
      <c r="AV187" s="79"/>
      <c r="AW187" s="79"/>
      <c r="AX187" s="79"/>
      <c r="AY187" s="79"/>
      <c r="AZ187" s="79"/>
      <c r="BA187">
        <v>12</v>
      </c>
      <c r="BB187" s="78" t="str">
        <f>REPLACE(INDEX(GroupVertices[Group],MATCH(Edges[[#This Row],[Vertex 1]],GroupVertices[Vertex],0)),1,1,"")</f>
        <v>1</v>
      </c>
      <c r="BC187" s="78" t="str">
        <f>REPLACE(INDEX(GroupVertices[Group],MATCH(Edges[[#This Row],[Vertex 2]],GroupVertices[Vertex],0)),1,1,"")</f>
        <v>1</v>
      </c>
      <c r="BD187" s="48">
        <v>3</v>
      </c>
      <c r="BE187" s="49">
        <v>8.108108108108109</v>
      </c>
      <c r="BF187" s="48">
        <v>0</v>
      </c>
      <c r="BG187" s="49">
        <v>0</v>
      </c>
      <c r="BH187" s="48">
        <v>0</v>
      </c>
      <c r="BI187" s="49">
        <v>0</v>
      </c>
      <c r="BJ187" s="48">
        <v>34</v>
      </c>
      <c r="BK187" s="49">
        <v>91.89189189189189</v>
      </c>
      <c r="BL187" s="48">
        <v>37</v>
      </c>
    </row>
    <row r="188" spans="1:64" ht="15">
      <c r="A188" s="64" t="s">
        <v>292</v>
      </c>
      <c r="B188" s="64" t="s">
        <v>292</v>
      </c>
      <c r="C188" s="65" t="s">
        <v>2811</v>
      </c>
      <c r="D188" s="66">
        <v>10</v>
      </c>
      <c r="E188" s="67" t="s">
        <v>136</v>
      </c>
      <c r="F188" s="68">
        <v>6</v>
      </c>
      <c r="G188" s="65"/>
      <c r="H188" s="69"/>
      <c r="I188" s="70"/>
      <c r="J188" s="70"/>
      <c r="K188" s="34" t="s">
        <v>65</v>
      </c>
      <c r="L188" s="77">
        <v>188</v>
      </c>
      <c r="M188" s="77"/>
      <c r="N188" s="72"/>
      <c r="O188" s="79" t="s">
        <v>176</v>
      </c>
      <c r="P188" s="81">
        <v>43513.711875</v>
      </c>
      <c r="Q188" s="79" t="s">
        <v>429</v>
      </c>
      <c r="R188" s="82" t="s">
        <v>479</v>
      </c>
      <c r="S188" s="79" t="s">
        <v>505</v>
      </c>
      <c r="T188" s="79" t="s">
        <v>508</v>
      </c>
      <c r="U188" s="82" t="s">
        <v>589</v>
      </c>
      <c r="V188" s="82" t="s">
        <v>589</v>
      </c>
      <c r="W188" s="81">
        <v>43513.711875</v>
      </c>
      <c r="X188" s="82" t="s">
        <v>808</v>
      </c>
      <c r="Y188" s="79"/>
      <c r="Z188" s="79"/>
      <c r="AA188" s="85" t="s">
        <v>966</v>
      </c>
      <c r="AB188" s="79"/>
      <c r="AC188" s="79" t="b">
        <v>0</v>
      </c>
      <c r="AD188" s="79">
        <v>10</v>
      </c>
      <c r="AE188" s="85" t="s">
        <v>995</v>
      </c>
      <c r="AF188" s="79" t="b">
        <v>0</v>
      </c>
      <c r="AG188" s="79" t="s">
        <v>1000</v>
      </c>
      <c r="AH188" s="79"/>
      <c r="AI188" s="85" t="s">
        <v>995</v>
      </c>
      <c r="AJ188" s="79" t="b">
        <v>0</v>
      </c>
      <c r="AK188" s="79">
        <v>3</v>
      </c>
      <c r="AL188" s="85" t="s">
        <v>995</v>
      </c>
      <c r="AM188" s="79" t="s">
        <v>1010</v>
      </c>
      <c r="AN188" s="79" t="b">
        <v>0</v>
      </c>
      <c r="AO188" s="85" t="s">
        <v>966</v>
      </c>
      <c r="AP188" s="79" t="s">
        <v>176</v>
      </c>
      <c r="AQ188" s="79">
        <v>0</v>
      </c>
      <c r="AR188" s="79">
        <v>0</v>
      </c>
      <c r="AS188" s="79"/>
      <c r="AT188" s="79"/>
      <c r="AU188" s="79"/>
      <c r="AV188" s="79"/>
      <c r="AW188" s="79"/>
      <c r="AX188" s="79"/>
      <c r="AY188" s="79"/>
      <c r="AZ188" s="79"/>
      <c r="BA188">
        <v>12</v>
      </c>
      <c r="BB188" s="78" t="str">
        <f>REPLACE(INDEX(GroupVertices[Group],MATCH(Edges[[#This Row],[Vertex 1]],GroupVertices[Vertex],0)),1,1,"")</f>
        <v>1</v>
      </c>
      <c r="BC188" s="78" t="str">
        <f>REPLACE(INDEX(GroupVertices[Group],MATCH(Edges[[#This Row],[Vertex 2]],GroupVertices[Vertex],0)),1,1,"")</f>
        <v>1</v>
      </c>
      <c r="BD188" s="48">
        <v>1</v>
      </c>
      <c r="BE188" s="49">
        <v>2.7027027027027026</v>
      </c>
      <c r="BF188" s="48">
        <v>0</v>
      </c>
      <c r="BG188" s="49">
        <v>0</v>
      </c>
      <c r="BH188" s="48">
        <v>0</v>
      </c>
      <c r="BI188" s="49">
        <v>0</v>
      </c>
      <c r="BJ188" s="48">
        <v>36</v>
      </c>
      <c r="BK188" s="49">
        <v>97.29729729729729</v>
      </c>
      <c r="BL188" s="48">
        <v>37</v>
      </c>
    </row>
    <row r="189" spans="1:64" ht="15">
      <c r="A189" s="64" t="s">
        <v>292</v>
      </c>
      <c r="B189" s="64" t="s">
        <v>292</v>
      </c>
      <c r="C189" s="65" t="s">
        <v>2811</v>
      </c>
      <c r="D189" s="66">
        <v>10</v>
      </c>
      <c r="E189" s="67" t="s">
        <v>136</v>
      </c>
      <c r="F189" s="68">
        <v>6</v>
      </c>
      <c r="G189" s="65"/>
      <c r="H189" s="69"/>
      <c r="I189" s="70"/>
      <c r="J189" s="70"/>
      <c r="K189" s="34" t="s">
        <v>65</v>
      </c>
      <c r="L189" s="77">
        <v>189</v>
      </c>
      <c r="M189" s="77"/>
      <c r="N189" s="72"/>
      <c r="O189" s="79" t="s">
        <v>176</v>
      </c>
      <c r="P189" s="81">
        <v>43514.55366898148</v>
      </c>
      <c r="Q189" s="79" t="s">
        <v>430</v>
      </c>
      <c r="R189" s="82" t="s">
        <v>480</v>
      </c>
      <c r="S189" s="79" t="s">
        <v>492</v>
      </c>
      <c r="T189" s="79" t="s">
        <v>508</v>
      </c>
      <c r="U189" s="82" t="s">
        <v>590</v>
      </c>
      <c r="V189" s="82" t="s">
        <v>590</v>
      </c>
      <c r="W189" s="81">
        <v>43514.55366898148</v>
      </c>
      <c r="X189" s="82" t="s">
        <v>809</v>
      </c>
      <c r="Y189" s="79"/>
      <c r="Z189" s="79"/>
      <c r="AA189" s="85" t="s">
        <v>967</v>
      </c>
      <c r="AB189" s="79"/>
      <c r="AC189" s="79" t="b">
        <v>0</v>
      </c>
      <c r="AD189" s="79">
        <v>6</v>
      </c>
      <c r="AE189" s="85" t="s">
        <v>995</v>
      </c>
      <c r="AF189" s="79" t="b">
        <v>0</v>
      </c>
      <c r="AG189" s="79" t="s">
        <v>1000</v>
      </c>
      <c r="AH189" s="79"/>
      <c r="AI189" s="85" t="s">
        <v>995</v>
      </c>
      <c r="AJ189" s="79" t="b">
        <v>0</v>
      </c>
      <c r="AK189" s="79">
        <v>1</v>
      </c>
      <c r="AL189" s="85" t="s">
        <v>995</v>
      </c>
      <c r="AM189" s="79" t="s">
        <v>1009</v>
      </c>
      <c r="AN189" s="79" t="b">
        <v>0</v>
      </c>
      <c r="AO189" s="85" t="s">
        <v>967</v>
      </c>
      <c r="AP189" s="79" t="s">
        <v>176</v>
      </c>
      <c r="AQ189" s="79">
        <v>0</v>
      </c>
      <c r="AR189" s="79">
        <v>0</v>
      </c>
      <c r="AS189" s="79"/>
      <c r="AT189" s="79"/>
      <c r="AU189" s="79"/>
      <c r="AV189" s="79"/>
      <c r="AW189" s="79"/>
      <c r="AX189" s="79"/>
      <c r="AY189" s="79"/>
      <c r="AZ189" s="79"/>
      <c r="BA189">
        <v>12</v>
      </c>
      <c r="BB189" s="78" t="str">
        <f>REPLACE(INDEX(GroupVertices[Group],MATCH(Edges[[#This Row],[Vertex 1]],GroupVertices[Vertex],0)),1,1,"")</f>
        <v>1</v>
      </c>
      <c r="BC189" s="78" t="str">
        <f>REPLACE(INDEX(GroupVertices[Group],MATCH(Edges[[#This Row],[Vertex 2]],GroupVertices[Vertex],0)),1,1,"")</f>
        <v>1</v>
      </c>
      <c r="BD189" s="48">
        <v>1</v>
      </c>
      <c r="BE189" s="49">
        <v>4</v>
      </c>
      <c r="BF189" s="48">
        <v>0</v>
      </c>
      <c r="BG189" s="49">
        <v>0</v>
      </c>
      <c r="BH189" s="48">
        <v>0</v>
      </c>
      <c r="BI189" s="49">
        <v>0</v>
      </c>
      <c r="BJ189" s="48">
        <v>24</v>
      </c>
      <c r="BK189" s="49">
        <v>96</v>
      </c>
      <c r="BL189" s="48">
        <v>25</v>
      </c>
    </row>
    <row r="190" spans="1:64" ht="15">
      <c r="A190" s="64" t="s">
        <v>292</v>
      </c>
      <c r="B190" s="64" t="s">
        <v>292</v>
      </c>
      <c r="C190" s="65" t="s">
        <v>2811</v>
      </c>
      <c r="D190" s="66">
        <v>10</v>
      </c>
      <c r="E190" s="67" t="s">
        <v>136</v>
      </c>
      <c r="F190" s="68">
        <v>6</v>
      </c>
      <c r="G190" s="65"/>
      <c r="H190" s="69"/>
      <c r="I190" s="70"/>
      <c r="J190" s="70"/>
      <c r="K190" s="34" t="s">
        <v>65</v>
      </c>
      <c r="L190" s="77">
        <v>190</v>
      </c>
      <c r="M190" s="77"/>
      <c r="N190" s="72"/>
      <c r="O190" s="79" t="s">
        <v>176</v>
      </c>
      <c r="P190" s="81">
        <v>43514.71196759259</v>
      </c>
      <c r="Q190" s="79" t="s">
        <v>431</v>
      </c>
      <c r="R190" s="82" t="s">
        <v>481</v>
      </c>
      <c r="S190" s="79" t="s">
        <v>505</v>
      </c>
      <c r="T190" s="79" t="s">
        <v>517</v>
      </c>
      <c r="U190" s="82" t="s">
        <v>591</v>
      </c>
      <c r="V190" s="82" t="s">
        <v>591</v>
      </c>
      <c r="W190" s="81">
        <v>43514.71196759259</v>
      </c>
      <c r="X190" s="82" t="s">
        <v>810</v>
      </c>
      <c r="Y190" s="79"/>
      <c r="Z190" s="79"/>
      <c r="AA190" s="85" t="s">
        <v>968</v>
      </c>
      <c r="AB190" s="79"/>
      <c r="AC190" s="79" t="b">
        <v>0</v>
      </c>
      <c r="AD190" s="79">
        <v>12</v>
      </c>
      <c r="AE190" s="85" t="s">
        <v>995</v>
      </c>
      <c r="AF190" s="79" t="b">
        <v>0</v>
      </c>
      <c r="AG190" s="79" t="s">
        <v>1000</v>
      </c>
      <c r="AH190" s="79"/>
      <c r="AI190" s="85" t="s">
        <v>995</v>
      </c>
      <c r="AJ190" s="79" t="b">
        <v>0</v>
      </c>
      <c r="AK190" s="79">
        <v>3</v>
      </c>
      <c r="AL190" s="85" t="s">
        <v>995</v>
      </c>
      <c r="AM190" s="79" t="s">
        <v>1010</v>
      </c>
      <c r="AN190" s="79" t="b">
        <v>0</v>
      </c>
      <c r="AO190" s="85" t="s">
        <v>968</v>
      </c>
      <c r="AP190" s="79" t="s">
        <v>176</v>
      </c>
      <c r="AQ190" s="79">
        <v>0</v>
      </c>
      <c r="AR190" s="79">
        <v>0</v>
      </c>
      <c r="AS190" s="79"/>
      <c r="AT190" s="79"/>
      <c r="AU190" s="79"/>
      <c r="AV190" s="79"/>
      <c r="AW190" s="79"/>
      <c r="AX190" s="79"/>
      <c r="AY190" s="79"/>
      <c r="AZ190" s="79"/>
      <c r="BA190">
        <v>12</v>
      </c>
      <c r="BB190" s="78" t="str">
        <f>REPLACE(INDEX(GroupVertices[Group],MATCH(Edges[[#This Row],[Vertex 1]],GroupVertices[Vertex],0)),1,1,"")</f>
        <v>1</v>
      </c>
      <c r="BC190" s="78" t="str">
        <f>REPLACE(INDEX(GroupVertices[Group],MATCH(Edges[[#This Row],[Vertex 2]],GroupVertices[Vertex],0)),1,1,"")</f>
        <v>1</v>
      </c>
      <c r="BD190" s="48">
        <v>1</v>
      </c>
      <c r="BE190" s="49">
        <v>2.857142857142857</v>
      </c>
      <c r="BF190" s="48">
        <v>0</v>
      </c>
      <c r="BG190" s="49">
        <v>0</v>
      </c>
      <c r="BH190" s="48">
        <v>0</v>
      </c>
      <c r="BI190" s="49">
        <v>0</v>
      </c>
      <c r="BJ190" s="48">
        <v>34</v>
      </c>
      <c r="BK190" s="49">
        <v>97.14285714285714</v>
      </c>
      <c r="BL190" s="48">
        <v>35</v>
      </c>
    </row>
    <row r="191" spans="1:64" ht="15">
      <c r="A191" s="64" t="s">
        <v>292</v>
      </c>
      <c r="B191" s="64" t="s">
        <v>303</v>
      </c>
      <c r="C191" s="65" t="s">
        <v>2808</v>
      </c>
      <c r="D191" s="66">
        <v>5.333333333333334</v>
      </c>
      <c r="E191" s="67" t="s">
        <v>136</v>
      </c>
      <c r="F191" s="68">
        <v>29.636363636363637</v>
      </c>
      <c r="G191" s="65"/>
      <c r="H191" s="69"/>
      <c r="I191" s="70"/>
      <c r="J191" s="70"/>
      <c r="K191" s="34" t="s">
        <v>66</v>
      </c>
      <c r="L191" s="77">
        <v>191</v>
      </c>
      <c r="M191" s="77"/>
      <c r="N191" s="72"/>
      <c r="O191" s="79" t="s">
        <v>331</v>
      </c>
      <c r="P191" s="81">
        <v>43515.360300925924</v>
      </c>
      <c r="Q191" s="79" t="s">
        <v>432</v>
      </c>
      <c r="R191" s="79"/>
      <c r="S191" s="79"/>
      <c r="T191" s="79" t="s">
        <v>508</v>
      </c>
      <c r="U191" s="79"/>
      <c r="V191" s="82" t="s">
        <v>662</v>
      </c>
      <c r="W191" s="81">
        <v>43515.360300925924</v>
      </c>
      <c r="X191" s="82" t="s">
        <v>811</v>
      </c>
      <c r="Y191" s="79"/>
      <c r="Z191" s="79"/>
      <c r="AA191" s="85" t="s">
        <v>969</v>
      </c>
      <c r="AB191" s="79"/>
      <c r="AC191" s="79" t="b">
        <v>0</v>
      </c>
      <c r="AD191" s="79">
        <v>0</v>
      </c>
      <c r="AE191" s="85" t="s">
        <v>995</v>
      </c>
      <c r="AF191" s="79" t="b">
        <v>0</v>
      </c>
      <c r="AG191" s="79" t="s">
        <v>1000</v>
      </c>
      <c r="AH191" s="79"/>
      <c r="AI191" s="85" t="s">
        <v>995</v>
      </c>
      <c r="AJ191" s="79" t="b">
        <v>0</v>
      </c>
      <c r="AK191" s="79">
        <v>2</v>
      </c>
      <c r="AL191" s="85" t="s">
        <v>989</v>
      </c>
      <c r="AM191" s="79" t="s">
        <v>1009</v>
      </c>
      <c r="AN191" s="79" t="b">
        <v>0</v>
      </c>
      <c r="AO191" s="85" t="s">
        <v>989</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6</v>
      </c>
      <c r="BD191" s="48">
        <v>1</v>
      </c>
      <c r="BE191" s="49">
        <v>4.3478260869565215</v>
      </c>
      <c r="BF191" s="48">
        <v>0</v>
      </c>
      <c r="BG191" s="49">
        <v>0</v>
      </c>
      <c r="BH191" s="48">
        <v>0</v>
      </c>
      <c r="BI191" s="49">
        <v>0</v>
      </c>
      <c r="BJ191" s="48">
        <v>22</v>
      </c>
      <c r="BK191" s="49">
        <v>95.65217391304348</v>
      </c>
      <c r="BL191" s="48">
        <v>23</v>
      </c>
    </row>
    <row r="192" spans="1:64" ht="15">
      <c r="A192" s="64" t="s">
        <v>292</v>
      </c>
      <c r="B192" s="64" t="s">
        <v>298</v>
      </c>
      <c r="C192" s="65" t="s">
        <v>2806</v>
      </c>
      <c r="D192" s="66">
        <v>3</v>
      </c>
      <c r="E192" s="67" t="s">
        <v>132</v>
      </c>
      <c r="F192" s="68">
        <v>32</v>
      </c>
      <c r="G192" s="65"/>
      <c r="H192" s="69"/>
      <c r="I192" s="70"/>
      <c r="J192" s="70"/>
      <c r="K192" s="34" t="s">
        <v>65</v>
      </c>
      <c r="L192" s="77">
        <v>192</v>
      </c>
      <c r="M192" s="77"/>
      <c r="N192" s="72"/>
      <c r="O192" s="79" t="s">
        <v>331</v>
      </c>
      <c r="P192" s="81">
        <v>43515.36099537037</v>
      </c>
      <c r="Q192" s="79" t="s">
        <v>433</v>
      </c>
      <c r="R192" s="79"/>
      <c r="S192" s="79"/>
      <c r="T192" s="79" t="s">
        <v>547</v>
      </c>
      <c r="U192" s="79"/>
      <c r="V192" s="82" t="s">
        <v>662</v>
      </c>
      <c r="W192" s="81">
        <v>43515.36099537037</v>
      </c>
      <c r="X192" s="82" t="s">
        <v>812</v>
      </c>
      <c r="Y192" s="79"/>
      <c r="Z192" s="79"/>
      <c r="AA192" s="85" t="s">
        <v>970</v>
      </c>
      <c r="AB192" s="79"/>
      <c r="AC192" s="79" t="b">
        <v>0</v>
      </c>
      <c r="AD192" s="79">
        <v>0</v>
      </c>
      <c r="AE192" s="85" t="s">
        <v>995</v>
      </c>
      <c r="AF192" s="79" t="b">
        <v>0</v>
      </c>
      <c r="AG192" s="79" t="s">
        <v>1000</v>
      </c>
      <c r="AH192" s="79"/>
      <c r="AI192" s="85" t="s">
        <v>995</v>
      </c>
      <c r="AJ192" s="79" t="b">
        <v>0</v>
      </c>
      <c r="AK192" s="79">
        <v>1</v>
      </c>
      <c r="AL192" s="85" t="s">
        <v>983</v>
      </c>
      <c r="AM192" s="79" t="s">
        <v>1009</v>
      </c>
      <c r="AN192" s="79" t="b">
        <v>0</v>
      </c>
      <c r="AO192" s="85" t="s">
        <v>983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2</v>
      </c>
      <c r="BD192" s="48"/>
      <c r="BE192" s="49"/>
      <c r="BF192" s="48"/>
      <c r="BG192" s="49"/>
      <c r="BH192" s="48"/>
      <c r="BI192" s="49"/>
      <c r="BJ192" s="48"/>
      <c r="BK192" s="49"/>
      <c r="BL192" s="48"/>
    </row>
    <row r="193" spans="1:64" ht="15">
      <c r="A193" s="64" t="s">
        <v>292</v>
      </c>
      <c r="B193" s="64" t="s">
        <v>270</v>
      </c>
      <c r="C193" s="65" t="s">
        <v>2806</v>
      </c>
      <c r="D193" s="66">
        <v>3</v>
      </c>
      <c r="E193" s="67" t="s">
        <v>132</v>
      </c>
      <c r="F193" s="68">
        <v>32</v>
      </c>
      <c r="G193" s="65"/>
      <c r="H193" s="69"/>
      <c r="I193" s="70"/>
      <c r="J193" s="70"/>
      <c r="K193" s="34" t="s">
        <v>66</v>
      </c>
      <c r="L193" s="77">
        <v>193</v>
      </c>
      <c r="M193" s="77"/>
      <c r="N193" s="72"/>
      <c r="O193" s="79" t="s">
        <v>331</v>
      </c>
      <c r="P193" s="81">
        <v>43515.36099537037</v>
      </c>
      <c r="Q193" s="79" t="s">
        <v>433</v>
      </c>
      <c r="R193" s="79"/>
      <c r="S193" s="79"/>
      <c r="T193" s="79" t="s">
        <v>547</v>
      </c>
      <c r="U193" s="79"/>
      <c r="V193" s="82" t="s">
        <v>662</v>
      </c>
      <c r="W193" s="81">
        <v>43515.36099537037</v>
      </c>
      <c r="X193" s="82" t="s">
        <v>812</v>
      </c>
      <c r="Y193" s="79"/>
      <c r="Z193" s="79"/>
      <c r="AA193" s="85" t="s">
        <v>970</v>
      </c>
      <c r="AB193" s="79"/>
      <c r="AC193" s="79" t="b">
        <v>0</v>
      </c>
      <c r="AD193" s="79">
        <v>0</v>
      </c>
      <c r="AE193" s="85" t="s">
        <v>995</v>
      </c>
      <c r="AF193" s="79" t="b">
        <v>0</v>
      </c>
      <c r="AG193" s="79" t="s">
        <v>1000</v>
      </c>
      <c r="AH193" s="79"/>
      <c r="AI193" s="85" t="s">
        <v>995</v>
      </c>
      <c r="AJ193" s="79" t="b">
        <v>0</v>
      </c>
      <c r="AK193" s="79">
        <v>1</v>
      </c>
      <c r="AL193" s="85" t="s">
        <v>983</v>
      </c>
      <c r="AM193" s="79" t="s">
        <v>1009</v>
      </c>
      <c r="AN193" s="79" t="b">
        <v>0</v>
      </c>
      <c r="AO193" s="85" t="s">
        <v>983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4</v>
      </c>
      <c r="BD193" s="48"/>
      <c r="BE193" s="49"/>
      <c r="BF193" s="48"/>
      <c r="BG193" s="49"/>
      <c r="BH193" s="48"/>
      <c r="BI193" s="49"/>
      <c r="BJ193" s="48"/>
      <c r="BK193" s="49"/>
      <c r="BL193" s="48"/>
    </row>
    <row r="194" spans="1:64" ht="15">
      <c r="A194" s="64" t="s">
        <v>292</v>
      </c>
      <c r="B194" s="64" t="s">
        <v>303</v>
      </c>
      <c r="C194" s="65" t="s">
        <v>2808</v>
      </c>
      <c r="D194" s="66">
        <v>5.333333333333334</v>
      </c>
      <c r="E194" s="67" t="s">
        <v>136</v>
      </c>
      <c r="F194" s="68">
        <v>29.636363636363637</v>
      </c>
      <c r="G194" s="65"/>
      <c r="H194" s="69"/>
      <c r="I194" s="70"/>
      <c r="J194" s="70"/>
      <c r="K194" s="34" t="s">
        <v>66</v>
      </c>
      <c r="L194" s="77">
        <v>194</v>
      </c>
      <c r="M194" s="77"/>
      <c r="N194" s="72"/>
      <c r="O194" s="79" t="s">
        <v>331</v>
      </c>
      <c r="P194" s="81">
        <v>43515.36099537037</v>
      </c>
      <c r="Q194" s="79" t="s">
        <v>433</v>
      </c>
      <c r="R194" s="79"/>
      <c r="S194" s="79"/>
      <c r="T194" s="79" t="s">
        <v>547</v>
      </c>
      <c r="U194" s="79"/>
      <c r="V194" s="82" t="s">
        <v>662</v>
      </c>
      <c r="W194" s="81">
        <v>43515.36099537037</v>
      </c>
      <c r="X194" s="82" t="s">
        <v>812</v>
      </c>
      <c r="Y194" s="79"/>
      <c r="Z194" s="79"/>
      <c r="AA194" s="85" t="s">
        <v>970</v>
      </c>
      <c r="AB194" s="79"/>
      <c r="AC194" s="79" t="b">
        <v>0</v>
      </c>
      <c r="AD194" s="79">
        <v>0</v>
      </c>
      <c r="AE194" s="85" t="s">
        <v>995</v>
      </c>
      <c r="AF194" s="79" t="b">
        <v>0</v>
      </c>
      <c r="AG194" s="79" t="s">
        <v>1000</v>
      </c>
      <c r="AH194" s="79"/>
      <c r="AI194" s="85" t="s">
        <v>995</v>
      </c>
      <c r="AJ194" s="79" t="b">
        <v>0</v>
      </c>
      <c r="AK194" s="79">
        <v>1</v>
      </c>
      <c r="AL194" s="85" t="s">
        <v>983</v>
      </c>
      <c r="AM194" s="79" t="s">
        <v>1009</v>
      </c>
      <c r="AN194" s="79" t="b">
        <v>0</v>
      </c>
      <c r="AO194" s="85" t="s">
        <v>983</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6</v>
      </c>
      <c r="BD194" s="48">
        <v>2</v>
      </c>
      <c r="BE194" s="49">
        <v>11.764705882352942</v>
      </c>
      <c r="BF194" s="48">
        <v>0</v>
      </c>
      <c r="BG194" s="49">
        <v>0</v>
      </c>
      <c r="BH194" s="48">
        <v>0</v>
      </c>
      <c r="BI194" s="49">
        <v>0</v>
      </c>
      <c r="BJ194" s="48">
        <v>15</v>
      </c>
      <c r="BK194" s="49">
        <v>88.23529411764706</v>
      </c>
      <c r="BL194" s="48">
        <v>17</v>
      </c>
    </row>
    <row r="195" spans="1:64" ht="15">
      <c r="A195" s="64" t="s">
        <v>292</v>
      </c>
      <c r="B195" s="64" t="s">
        <v>292</v>
      </c>
      <c r="C195" s="65" t="s">
        <v>2811</v>
      </c>
      <c r="D195" s="66">
        <v>10</v>
      </c>
      <c r="E195" s="67" t="s">
        <v>136</v>
      </c>
      <c r="F195" s="68">
        <v>6</v>
      </c>
      <c r="G195" s="65"/>
      <c r="H195" s="69"/>
      <c r="I195" s="70"/>
      <c r="J195" s="70"/>
      <c r="K195" s="34" t="s">
        <v>65</v>
      </c>
      <c r="L195" s="77">
        <v>195</v>
      </c>
      <c r="M195" s="77"/>
      <c r="N195" s="72"/>
      <c r="O195" s="79" t="s">
        <v>176</v>
      </c>
      <c r="P195" s="81">
        <v>43515.50858796296</v>
      </c>
      <c r="Q195" s="79" t="s">
        <v>434</v>
      </c>
      <c r="R195" s="82" t="s">
        <v>482</v>
      </c>
      <c r="S195" s="79" t="s">
        <v>505</v>
      </c>
      <c r="T195" s="79" t="s">
        <v>543</v>
      </c>
      <c r="U195" s="82" t="s">
        <v>592</v>
      </c>
      <c r="V195" s="82" t="s">
        <v>592</v>
      </c>
      <c r="W195" s="81">
        <v>43515.50858796296</v>
      </c>
      <c r="X195" s="82" t="s">
        <v>813</v>
      </c>
      <c r="Y195" s="79"/>
      <c r="Z195" s="79"/>
      <c r="AA195" s="85" t="s">
        <v>971</v>
      </c>
      <c r="AB195" s="79"/>
      <c r="AC195" s="79" t="b">
        <v>0</v>
      </c>
      <c r="AD195" s="79">
        <v>2</v>
      </c>
      <c r="AE195" s="85" t="s">
        <v>995</v>
      </c>
      <c r="AF195" s="79" t="b">
        <v>0</v>
      </c>
      <c r="AG195" s="79" t="s">
        <v>1000</v>
      </c>
      <c r="AH195" s="79"/>
      <c r="AI195" s="85" t="s">
        <v>995</v>
      </c>
      <c r="AJ195" s="79" t="b">
        <v>0</v>
      </c>
      <c r="AK195" s="79">
        <v>0</v>
      </c>
      <c r="AL195" s="85" t="s">
        <v>995</v>
      </c>
      <c r="AM195" s="79" t="s">
        <v>1009</v>
      </c>
      <c r="AN195" s="79" t="b">
        <v>0</v>
      </c>
      <c r="AO195" s="85" t="s">
        <v>971</v>
      </c>
      <c r="AP195" s="79" t="s">
        <v>176</v>
      </c>
      <c r="AQ195" s="79">
        <v>0</v>
      </c>
      <c r="AR195" s="79">
        <v>0</v>
      </c>
      <c r="AS195" s="79"/>
      <c r="AT195" s="79"/>
      <c r="AU195" s="79"/>
      <c r="AV195" s="79"/>
      <c r="AW195" s="79"/>
      <c r="AX195" s="79"/>
      <c r="AY195" s="79"/>
      <c r="AZ195" s="79"/>
      <c r="BA195">
        <v>12</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12</v>
      </c>
      <c r="BK195" s="49">
        <v>100</v>
      </c>
      <c r="BL195" s="48">
        <v>12</v>
      </c>
    </row>
    <row r="196" spans="1:64" ht="15">
      <c r="A196" s="64" t="s">
        <v>292</v>
      </c>
      <c r="B196" s="64" t="s">
        <v>292</v>
      </c>
      <c r="C196" s="65" t="s">
        <v>2811</v>
      </c>
      <c r="D196" s="66">
        <v>10</v>
      </c>
      <c r="E196" s="67" t="s">
        <v>136</v>
      </c>
      <c r="F196" s="68">
        <v>6</v>
      </c>
      <c r="G196" s="65"/>
      <c r="H196" s="69"/>
      <c r="I196" s="70"/>
      <c r="J196" s="70"/>
      <c r="K196" s="34" t="s">
        <v>65</v>
      </c>
      <c r="L196" s="77">
        <v>196</v>
      </c>
      <c r="M196" s="77"/>
      <c r="N196" s="72"/>
      <c r="O196" s="79" t="s">
        <v>176</v>
      </c>
      <c r="P196" s="81">
        <v>43515.55217592593</v>
      </c>
      <c r="Q196" s="79" t="s">
        <v>435</v>
      </c>
      <c r="R196" s="82" t="s">
        <v>483</v>
      </c>
      <c r="S196" s="79" t="s">
        <v>505</v>
      </c>
      <c r="T196" s="79" t="s">
        <v>548</v>
      </c>
      <c r="U196" s="82" t="s">
        <v>593</v>
      </c>
      <c r="V196" s="82" t="s">
        <v>593</v>
      </c>
      <c r="W196" s="81">
        <v>43515.55217592593</v>
      </c>
      <c r="X196" s="82" t="s">
        <v>814</v>
      </c>
      <c r="Y196" s="79"/>
      <c r="Z196" s="79"/>
      <c r="AA196" s="85" t="s">
        <v>972</v>
      </c>
      <c r="AB196" s="79"/>
      <c r="AC196" s="79" t="b">
        <v>0</v>
      </c>
      <c r="AD196" s="79">
        <v>0</v>
      </c>
      <c r="AE196" s="85" t="s">
        <v>995</v>
      </c>
      <c r="AF196" s="79" t="b">
        <v>0</v>
      </c>
      <c r="AG196" s="79" t="s">
        <v>1000</v>
      </c>
      <c r="AH196" s="79"/>
      <c r="AI196" s="85" t="s">
        <v>995</v>
      </c>
      <c r="AJ196" s="79" t="b">
        <v>0</v>
      </c>
      <c r="AK196" s="79">
        <v>0</v>
      </c>
      <c r="AL196" s="85" t="s">
        <v>995</v>
      </c>
      <c r="AM196" s="79" t="s">
        <v>1010</v>
      </c>
      <c r="AN196" s="79" t="b">
        <v>0</v>
      </c>
      <c r="AO196" s="85" t="s">
        <v>972</v>
      </c>
      <c r="AP196" s="79" t="s">
        <v>176</v>
      </c>
      <c r="AQ196" s="79">
        <v>0</v>
      </c>
      <c r="AR196" s="79">
        <v>0</v>
      </c>
      <c r="AS196" s="79"/>
      <c r="AT196" s="79"/>
      <c r="AU196" s="79"/>
      <c r="AV196" s="79"/>
      <c r="AW196" s="79"/>
      <c r="AX196" s="79"/>
      <c r="AY196" s="79"/>
      <c r="AZ196" s="79"/>
      <c r="BA196">
        <v>12</v>
      </c>
      <c r="BB196" s="78" t="str">
        <f>REPLACE(INDEX(GroupVertices[Group],MATCH(Edges[[#This Row],[Vertex 1]],GroupVertices[Vertex],0)),1,1,"")</f>
        <v>1</v>
      </c>
      <c r="BC196" s="78" t="str">
        <f>REPLACE(INDEX(GroupVertices[Group],MATCH(Edges[[#This Row],[Vertex 2]],GroupVertices[Vertex],0)),1,1,"")</f>
        <v>1</v>
      </c>
      <c r="BD196" s="48">
        <v>3</v>
      </c>
      <c r="BE196" s="49">
        <v>10.714285714285714</v>
      </c>
      <c r="BF196" s="48">
        <v>0</v>
      </c>
      <c r="BG196" s="49">
        <v>0</v>
      </c>
      <c r="BH196" s="48">
        <v>0</v>
      </c>
      <c r="BI196" s="49">
        <v>0</v>
      </c>
      <c r="BJ196" s="48">
        <v>25</v>
      </c>
      <c r="BK196" s="49">
        <v>89.28571428571429</v>
      </c>
      <c r="BL196" s="48">
        <v>28</v>
      </c>
    </row>
    <row r="197" spans="1:64" ht="15">
      <c r="A197" s="64" t="s">
        <v>292</v>
      </c>
      <c r="B197" s="64" t="s">
        <v>292</v>
      </c>
      <c r="C197" s="65" t="s">
        <v>2811</v>
      </c>
      <c r="D197" s="66">
        <v>10</v>
      </c>
      <c r="E197" s="67" t="s">
        <v>136</v>
      </c>
      <c r="F197" s="68">
        <v>6</v>
      </c>
      <c r="G197" s="65"/>
      <c r="H197" s="69"/>
      <c r="I197" s="70"/>
      <c r="J197" s="70"/>
      <c r="K197" s="34" t="s">
        <v>65</v>
      </c>
      <c r="L197" s="77">
        <v>197</v>
      </c>
      <c r="M197" s="77"/>
      <c r="N197" s="72"/>
      <c r="O197" s="79" t="s">
        <v>176</v>
      </c>
      <c r="P197" s="81">
        <v>43515.71196759259</v>
      </c>
      <c r="Q197" s="79" t="s">
        <v>436</v>
      </c>
      <c r="R197" s="82" t="s">
        <v>484</v>
      </c>
      <c r="S197" s="79" t="s">
        <v>505</v>
      </c>
      <c r="T197" s="79" t="s">
        <v>546</v>
      </c>
      <c r="U197" s="82" t="s">
        <v>594</v>
      </c>
      <c r="V197" s="82" t="s">
        <v>594</v>
      </c>
      <c r="W197" s="81">
        <v>43515.71196759259</v>
      </c>
      <c r="X197" s="82" t="s">
        <v>815</v>
      </c>
      <c r="Y197" s="79"/>
      <c r="Z197" s="79"/>
      <c r="AA197" s="85" t="s">
        <v>973</v>
      </c>
      <c r="AB197" s="79"/>
      <c r="AC197" s="79" t="b">
        <v>0</v>
      </c>
      <c r="AD197" s="79">
        <v>3</v>
      </c>
      <c r="AE197" s="85" t="s">
        <v>995</v>
      </c>
      <c r="AF197" s="79" t="b">
        <v>0</v>
      </c>
      <c r="AG197" s="79" t="s">
        <v>1000</v>
      </c>
      <c r="AH197" s="79"/>
      <c r="AI197" s="85" t="s">
        <v>995</v>
      </c>
      <c r="AJ197" s="79" t="b">
        <v>0</v>
      </c>
      <c r="AK197" s="79">
        <v>2</v>
      </c>
      <c r="AL197" s="85" t="s">
        <v>995</v>
      </c>
      <c r="AM197" s="79" t="s">
        <v>1010</v>
      </c>
      <c r="AN197" s="79" t="b">
        <v>0</v>
      </c>
      <c r="AO197" s="85" t="s">
        <v>973</v>
      </c>
      <c r="AP197" s="79" t="s">
        <v>176</v>
      </c>
      <c r="AQ197" s="79">
        <v>0</v>
      </c>
      <c r="AR197" s="79">
        <v>0</v>
      </c>
      <c r="AS197" s="79"/>
      <c r="AT197" s="79"/>
      <c r="AU197" s="79"/>
      <c r="AV197" s="79"/>
      <c r="AW197" s="79"/>
      <c r="AX197" s="79"/>
      <c r="AY197" s="79"/>
      <c r="AZ197" s="79"/>
      <c r="BA197">
        <v>12</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34</v>
      </c>
      <c r="BK197" s="49">
        <v>100</v>
      </c>
      <c r="BL197" s="48">
        <v>34</v>
      </c>
    </row>
    <row r="198" spans="1:64" ht="15">
      <c r="A198" s="64" t="s">
        <v>303</v>
      </c>
      <c r="B198" s="64" t="s">
        <v>292</v>
      </c>
      <c r="C198" s="65" t="s">
        <v>2806</v>
      </c>
      <c r="D198" s="66">
        <v>3</v>
      </c>
      <c r="E198" s="67" t="s">
        <v>132</v>
      </c>
      <c r="F198" s="68">
        <v>32</v>
      </c>
      <c r="G198" s="65"/>
      <c r="H198" s="69"/>
      <c r="I198" s="70"/>
      <c r="J198" s="70"/>
      <c r="K198" s="34" t="s">
        <v>66</v>
      </c>
      <c r="L198" s="77">
        <v>198</v>
      </c>
      <c r="M198" s="77"/>
      <c r="N198" s="72"/>
      <c r="O198" s="79" t="s">
        <v>331</v>
      </c>
      <c r="P198" s="81">
        <v>43515.777083333334</v>
      </c>
      <c r="Q198" s="79" t="s">
        <v>437</v>
      </c>
      <c r="R198" s="79"/>
      <c r="S198" s="79"/>
      <c r="T198" s="79" t="s">
        <v>508</v>
      </c>
      <c r="U198" s="79"/>
      <c r="V198" s="82" t="s">
        <v>671</v>
      </c>
      <c r="W198" s="81">
        <v>43515.777083333334</v>
      </c>
      <c r="X198" s="82" t="s">
        <v>816</v>
      </c>
      <c r="Y198" s="79"/>
      <c r="Z198" s="79"/>
      <c r="AA198" s="85" t="s">
        <v>974</v>
      </c>
      <c r="AB198" s="79"/>
      <c r="AC198" s="79" t="b">
        <v>0</v>
      </c>
      <c r="AD198" s="79">
        <v>0</v>
      </c>
      <c r="AE198" s="85" t="s">
        <v>995</v>
      </c>
      <c r="AF198" s="79" t="b">
        <v>0</v>
      </c>
      <c r="AG198" s="79" t="s">
        <v>1000</v>
      </c>
      <c r="AH198" s="79"/>
      <c r="AI198" s="85" t="s">
        <v>995</v>
      </c>
      <c r="AJ198" s="79" t="b">
        <v>0</v>
      </c>
      <c r="AK198" s="79">
        <v>2</v>
      </c>
      <c r="AL198" s="85" t="s">
        <v>973</v>
      </c>
      <c r="AM198" s="79" t="s">
        <v>1008</v>
      </c>
      <c r="AN198" s="79" t="b">
        <v>0</v>
      </c>
      <c r="AO198" s="85" t="s">
        <v>973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1</v>
      </c>
      <c r="BD198" s="48">
        <v>0</v>
      </c>
      <c r="BE198" s="49">
        <v>0</v>
      </c>
      <c r="BF198" s="48">
        <v>0</v>
      </c>
      <c r="BG198" s="49">
        <v>0</v>
      </c>
      <c r="BH198" s="48">
        <v>0</v>
      </c>
      <c r="BI198" s="49">
        <v>0</v>
      </c>
      <c r="BJ198" s="48">
        <v>20</v>
      </c>
      <c r="BK198" s="49">
        <v>100</v>
      </c>
      <c r="BL198" s="48">
        <v>20</v>
      </c>
    </row>
    <row r="199" spans="1:64" ht="15">
      <c r="A199" s="64" t="s">
        <v>304</v>
      </c>
      <c r="B199" s="64" t="s">
        <v>292</v>
      </c>
      <c r="C199" s="65" t="s">
        <v>2806</v>
      </c>
      <c r="D199" s="66">
        <v>3</v>
      </c>
      <c r="E199" s="67" t="s">
        <v>132</v>
      </c>
      <c r="F199" s="68">
        <v>32</v>
      </c>
      <c r="G199" s="65"/>
      <c r="H199" s="69"/>
      <c r="I199" s="70"/>
      <c r="J199" s="70"/>
      <c r="K199" s="34" t="s">
        <v>65</v>
      </c>
      <c r="L199" s="77">
        <v>199</v>
      </c>
      <c r="M199" s="77"/>
      <c r="N199" s="72"/>
      <c r="O199" s="79" t="s">
        <v>331</v>
      </c>
      <c r="P199" s="81">
        <v>43515.82133101852</v>
      </c>
      <c r="Q199" s="79" t="s">
        <v>438</v>
      </c>
      <c r="R199" s="79"/>
      <c r="S199" s="79"/>
      <c r="T199" s="79" t="s">
        <v>549</v>
      </c>
      <c r="U199" s="82" t="s">
        <v>595</v>
      </c>
      <c r="V199" s="82" t="s">
        <v>595</v>
      </c>
      <c r="W199" s="81">
        <v>43515.82133101852</v>
      </c>
      <c r="X199" s="82" t="s">
        <v>817</v>
      </c>
      <c r="Y199" s="79"/>
      <c r="Z199" s="79"/>
      <c r="AA199" s="85" t="s">
        <v>975</v>
      </c>
      <c r="AB199" s="79"/>
      <c r="AC199" s="79" t="b">
        <v>0</v>
      </c>
      <c r="AD199" s="79">
        <v>0</v>
      </c>
      <c r="AE199" s="85" t="s">
        <v>995</v>
      </c>
      <c r="AF199" s="79" t="b">
        <v>0</v>
      </c>
      <c r="AG199" s="79" t="s">
        <v>1000</v>
      </c>
      <c r="AH199" s="79"/>
      <c r="AI199" s="85" t="s">
        <v>995</v>
      </c>
      <c r="AJ199" s="79" t="b">
        <v>0</v>
      </c>
      <c r="AK199" s="79">
        <v>0</v>
      </c>
      <c r="AL199" s="85" t="s">
        <v>995</v>
      </c>
      <c r="AM199" s="79" t="s">
        <v>1008</v>
      </c>
      <c r="AN199" s="79" t="b">
        <v>0</v>
      </c>
      <c r="AO199" s="85" t="s">
        <v>975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1</v>
      </c>
      <c r="BE199" s="49">
        <v>2.9411764705882355</v>
      </c>
      <c r="BF199" s="48">
        <v>0</v>
      </c>
      <c r="BG199" s="49">
        <v>0</v>
      </c>
      <c r="BH199" s="48">
        <v>0</v>
      </c>
      <c r="BI199" s="49">
        <v>0</v>
      </c>
      <c r="BJ199" s="48">
        <v>33</v>
      </c>
      <c r="BK199" s="49">
        <v>97.05882352941177</v>
      </c>
      <c r="BL199" s="48">
        <v>34</v>
      </c>
    </row>
    <row r="200" spans="1:64" ht="15">
      <c r="A200" s="64" t="s">
        <v>305</v>
      </c>
      <c r="B200" s="64" t="s">
        <v>305</v>
      </c>
      <c r="C200" s="65" t="s">
        <v>2806</v>
      </c>
      <c r="D200" s="66">
        <v>3</v>
      </c>
      <c r="E200" s="67" t="s">
        <v>132</v>
      </c>
      <c r="F200" s="68">
        <v>32</v>
      </c>
      <c r="G200" s="65"/>
      <c r="H200" s="69"/>
      <c r="I200" s="70"/>
      <c r="J200" s="70"/>
      <c r="K200" s="34" t="s">
        <v>65</v>
      </c>
      <c r="L200" s="77">
        <v>200</v>
      </c>
      <c r="M200" s="77"/>
      <c r="N200" s="72"/>
      <c r="O200" s="79" t="s">
        <v>176</v>
      </c>
      <c r="P200" s="81">
        <v>43514.816828703704</v>
      </c>
      <c r="Q200" s="79" t="s">
        <v>439</v>
      </c>
      <c r="R200" s="82" t="s">
        <v>485</v>
      </c>
      <c r="S200" s="79" t="s">
        <v>491</v>
      </c>
      <c r="T200" s="79" t="s">
        <v>508</v>
      </c>
      <c r="U200" s="79"/>
      <c r="V200" s="82" t="s">
        <v>672</v>
      </c>
      <c r="W200" s="81">
        <v>43514.816828703704</v>
      </c>
      <c r="X200" s="82" t="s">
        <v>818</v>
      </c>
      <c r="Y200" s="79"/>
      <c r="Z200" s="79"/>
      <c r="AA200" s="85" t="s">
        <v>976</v>
      </c>
      <c r="AB200" s="79"/>
      <c r="AC200" s="79" t="b">
        <v>0</v>
      </c>
      <c r="AD200" s="79">
        <v>2</v>
      </c>
      <c r="AE200" s="85" t="s">
        <v>995</v>
      </c>
      <c r="AF200" s="79" t="b">
        <v>1</v>
      </c>
      <c r="AG200" s="79" t="s">
        <v>1000</v>
      </c>
      <c r="AH200" s="79"/>
      <c r="AI200" s="85" t="s">
        <v>985</v>
      </c>
      <c r="AJ200" s="79" t="b">
        <v>0</v>
      </c>
      <c r="AK200" s="79">
        <v>0</v>
      </c>
      <c r="AL200" s="85" t="s">
        <v>995</v>
      </c>
      <c r="AM200" s="79" t="s">
        <v>1008</v>
      </c>
      <c r="AN200" s="79" t="b">
        <v>0</v>
      </c>
      <c r="AO200" s="85" t="s">
        <v>976</v>
      </c>
      <c r="AP200" s="79" t="s">
        <v>176</v>
      </c>
      <c r="AQ200" s="79">
        <v>0</v>
      </c>
      <c r="AR200" s="79">
        <v>0</v>
      </c>
      <c r="AS200" s="79" t="s">
        <v>1029</v>
      </c>
      <c r="AT200" s="79" t="s">
        <v>1036</v>
      </c>
      <c r="AU200" s="79" t="s">
        <v>1042</v>
      </c>
      <c r="AV200" s="79" t="s">
        <v>1048</v>
      </c>
      <c r="AW200" s="79" t="s">
        <v>1055</v>
      </c>
      <c r="AX200" s="79" t="s">
        <v>1062</v>
      </c>
      <c r="AY200" s="79" t="s">
        <v>1063</v>
      </c>
      <c r="AZ200" s="82" t="s">
        <v>1070</v>
      </c>
      <c r="BA200">
        <v>1</v>
      </c>
      <c r="BB200" s="78" t="str">
        <f>REPLACE(INDEX(GroupVertices[Group],MATCH(Edges[[#This Row],[Vertex 1]],GroupVertices[Vertex],0)),1,1,"")</f>
        <v>2</v>
      </c>
      <c r="BC200" s="78" t="str">
        <f>REPLACE(INDEX(GroupVertices[Group],MATCH(Edges[[#This Row],[Vertex 2]],GroupVertices[Vertex],0)),1,1,"")</f>
        <v>2</v>
      </c>
      <c r="BD200" s="48">
        <v>1</v>
      </c>
      <c r="BE200" s="49">
        <v>9.090909090909092</v>
      </c>
      <c r="BF200" s="48">
        <v>0</v>
      </c>
      <c r="BG200" s="49">
        <v>0</v>
      </c>
      <c r="BH200" s="48">
        <v>0</v>
      </c>
      <c r="BI200" s="49">
        <v>0</v>
      </c>
      <c r="BJ200" s="48">
        <v>10</v>
      </c>
      <c r="BK200" s="49">
        <v>90.9090909090909</v>
      </c>
      <c r="BL200" s="48">
        <v>11</v>
      </c>
    </row>
    <row r="201" spans="1:64" ht="15">
      <c r="A201" s="64" t="s">
        <v>298</v>
      </c>
      <c r="B201" s="64" t="s">
        <v>305</v>
      </c>
      <c r="C201" s="65" t="s">
        <v>2806</v>
      </c>
      <c r="D201" s="66">
        <v>3</v>
      </c>
      <c r="E201" s="67" t="s">
        <v>132</v>
      </c>
      <c r="F201" s="68">
        <v>32</v>
      </c>
      <c r="G201" s="65"/>
      <c r="H201" s="69"/>
      <c r="I201" s="70"/>
      <c r="J201" s="70"/>
      <c r="K201" s="34" t="s">
        <v>65</v>
      </c>
      <c r="L201" s="77">
        <v>201</v>
      </c>
      <c r="M201" s="77"/>
      <c r="N201" s="72"/>
      <c r="O201" s="79" t="s">
        <v>331</v>
      </c>
      <c r="P201" s="81">
        <v>43515.68121527778</v>
      </c>
      <c r="Q201" s="79" t="s">
        <v>440</v>
      </c>
      <c r="R201" s="79"/>
      <c r="S201" s="79"/>
      <c r="T201" s="79" t="s">
        <v>508</v>
      </c>
      <c r="U201" s="79"/>
      <c r="V201" s="82" t="s">
        <v>667</v>
      </c>
      <c r="W201" s="81">
        <v>43515.68121527778</v>
      </c>
      <c r="X201" s="82" t="s">
        <v>819</v>
      </c>
      <c r="Y201" s="79"/>
      <c r="Z201" s="79"/>
      <c r="AA201" s="85" t="s">
        <v>977</v>
      </c>
      <c r="AB201" s="79"/>
      <c r="AC201" s="79" t="b">
        <v>0</v>
      </c>
      <c r="AD201" s="79">
        <v>6</v>
      </c>
      <c r="AE201" s="85" t="s">
        <v>995</v>
      </c>
      <c r="AF201" s="79" t="b">
        <v>0</v>
      </c>
      <c r="AG201" s="79" t="s">
        <v>1000</v>
      </c>
      <c r="AH201" s="79"/>
      <c r="AI201" s="85" t="s">
        <v>995</v>
      </c>
      <c r="AJ201" s="79" t="b">
        <v>0</v>
      </c>
      <c r="AK201" s="79">
        <v>1</v>
      </c>
      <c r="AL201" s="85" t="s">
        <v>995</v>
      </c>
      <c r="AM201" s="79" t="s">
        <v>1008</v>
      </c>
      <c r="AN201" s="79" t="b">
        <v>0</v>
      </c>
      <c r="AO201" s="85" t="s">
        <v>977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306</v>
      </c>
      <c r="B202" s="64" t="s">
        <v>305</v>
      </c>
      <c r="C202" s="65" t="s">
        <v>2806</v>
      </c>
      <c r="D202" s="66">
        <v>3</v>
      </c>
      <c r="E202" s="67" t="s">
        <v>132</v>
      </c>
      <c r="F202" s="68">
        <v>32</v>
      </c>
      <c r="G202" s="65"/>
      <c r="H202" s="69"/>
      <c r="I202" s="70"/>
      <c r="J202" s="70"/>
      <c r="K202" s="34" t="s">
        <v>65</v>
      </c>
      <c r="L202" s="77">
        <v>202</v>
      </c>
      <c r="M202" s="77"/>
      <c r="N202" s="72"/>
      <c r="O202" s="79" t="s">
        <v>331</v>
      </c>
      <c r="P202" s="81">
        <v>43515.82641203704</v>
      </c>
      <c r="Q202" s="79" t="s">
        <v>441</v>
      </c>
      <c r="R202" s="79"/>
      <c r="S202" s="79"/>
      <c r="T202" s="79"/>
      <c r="U202" s="79"/>
      <c r="V202" s="82" t="s">
        <v>673</v>
      </c>
      <c r="W202" s="81">
        <v>43515.82641203704</v>
      </c>
      <c r="X202" s="82" t="s">
        <v>820</v>
      </c>
      <c r="Y202" s="79"/>
      <c r="Z202" s="79"/>
      <c r="AA202" s="85" t="s">
        <v>978</v>
      </c>
      <c r="AB202" s="79"/>
      <c r="AC202" s="79" t="b">
        <v>0</v>
      </c>
      <c r="AD202" s="79">
        <v>0</v>
      </c>
      <c r="AE202" s="85" t="s">
        <v>995</v>
      </c>
      <c r="AF202" s="79" t="b">
        <v>0</v>
      </c>
      <c r="AG202" s="79" t="s">
        <v>1000</v>
      </c>
      <c r="AH202" s="79"/>
      <c r="AI202" s="85" t="s">
        <v>995</v>
      </c>
      <c r="AJ202" s="79" t="b">
        <v>0</v>
      </c>
      <c r="AK202" s="79">
        <v>1</v>
      </c>
      <c r="AL202" s="85" t="s">
        <v>977</v>
      </c>
      <c r="AM202" s="79" t="s">
        <v>1011</v>
      </c>
      <c r="AN202" s="79" t="b">
        <v>0</v>
      </c>
      <c r="AO202" s="85" t="s">
        <v>977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298</v>
      </c>
      <c r="B203" s="64" t="s">
        <v>327</v>
      </c>
      <c r="C203" s="65" t="s">
        <v>2806</v>
      </c>
      <c r="D203" s="66">
        <v>3</v>
      </c>
      <c r="E203" s="67" t="s">
        <v>132</v>
      </c>
      <c r="F203" s="68">
        <v>32</v>
      </c>
      <c r="G203" s="65"/>
      <c r="H203" s="69"/>
      <c r="I203" s="70"/>
      <c r="J203" s="70"/>
      <c r="K203" s="34" t="s">
        <v>65</v>
      </c>
      <c r="L203" s="77">
        <v>203</v>
      </c>
      <c r="M203" s="77"/>
      <c r="N203" s="72"/>
      <c r="O203" s="79" t="s">
        <v>331</v>
      </c>
      <c r="P203" s="81">
        <v>43515.68121527778</v>
      </c>
      <c r="Q203" s="79" t="s">
        <v>440</v>
      </c>
      <c r="R203" s="79"/>
      <c r="S203" s="79"/>
      <c r="T203" s="79" t="s">
        <v>508</v>
      </c>
      <c r="U203" s="79"/>
      <c r="V203" s="82" t="s">
        <v>667</v>
      </c>
      <c r="W203" s="81">
        <v>43515.68121527778</v>
      </c>
      <c r="X203" s="82" t="s">
        <v>819</v>
      </c>
      <c r="Y203" s="79"/>
      <c r="Z203" s="79"/>
      <c r="AA203" s="85" t="s">
        <v>977</v>
      </c>
      <c r="AB203" s="79"/>
      <c r="AC203" s="79" t="b">
        <v>0</v>
      </c>
      <c r="AD203" s="79">
        <v>6</v>
      </c>
      <c r="AE203" s="85" t="s">
        <v>995</v>
      </c>
      <c r="AF203" s="79" t="b">
        <v>0</v>
      </c>
      <c r="AG203" s="79" t="s">
        <v>1000</v>
      </c>
      <c r="AH203" s="79"/>
      <c r="AI203" s="85" t="s">
        <v>995</v>
      </c>
      <c r="AJ203" s="79" t="b">
        <v>0</v>
      </c>
      <c r="AK203" s="79">
        <v>1</v>
      </c>
      <c r="AL203" s="85" t="s">
        <v>995</v>
      </c>
      <c r="AM203" s="79" t="s">
        <v>1008</v>
      </c>
      <c r="AN203" s="79" t="b">
        <v>0</v>
      </c>
      <c r="AO203" s="85" t="s">
        <v>977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26</v>
      </c>
      <c r="BK203" s="49">
        <v>100</v>
      </c>
      <c r="BL203" s="48">
        <v>26</v>
      </c>
    </row>
    <row r="204" spans="1:64" ht="15">
      <c r="A204" s="64" t="s">
        <v>306</v>
      </c>
      <c r="B204" s="64" t="s">
        <v>327</v>
      </c>
      <c r="C204" s="65" t="s">
        <v>2806</v>
      </c>
      <c r="D204" s="66">
        <v>3</v>
      </c>
      <c r="E204" s="67" t="s">
        <v>132</v>
      </c>
      <c r="F204" s="68">
        <v>32</v>
      </c>
      <c r="G204" s="65"/>
      <c r="H204" s="69"/>
      <c r="I204" s="70"/>
      <c r="J204" s="70"/>
      <c r="K204" s="34" t="s">
        <v>65</v>
      </c>
      <c r="L204" s="77">
        <v>204</v>
      </c>
      <c r="M204" s="77"/>
      <c r="N204" s="72"/>
      <c r="O204" s="79" t="s">
        <v>331</v>
      </c>
      <c r="P204" s="81">
        <v>43515.82641203704</v>
      </c>
      <c r="Q204" s="79" t="s">
        <v>441</v>
      </c>
      <c r="R204" s="79"/>
      <c r="S204" s="79"/>
      <c r="T204" s="79"/>
      <c r="U204" s="79"/>
      <c r="V204" s="82" t="s">
        <v>673</v>
      </c>
      <c r="W204" s="81">
        <v>43515.82641203704</v>
      </c>
      <c r="X204" s="82" t="s">
        <v>820</v>
      </c>
      <c r="Y204" s="79"/>
      <c r="Z204" s="79"/>
      <c r="AA204" s="85" t="s">
        <v>978</v>
      </c>
      <c r="AB204" s="79"/>
      <c r="AC204" s="79" t="b">
        <v>0</v>
      </c>
      <c r="AD204" s="79">
        <v>0</v>
      </c>
      <c r="AE204" s="85" t="s">
        <v>995</v>
      </c>
      <c r="AF204" s="79" t="b">
        <v>0</v>
      </c>
      <c r="AG204" s="79" t="s">
        <v>1000</v>
      </c>
      <c r="AH204" s="79"/>
      <c r="AI204" s="85" t="s">
        <v>995</v>
      </c>
      <c r="AJ204" s="79" t="b">
        <v>0</v>
      </c>
      <c r="AK204" s="79">
        <v>1</v>
      </c>
      <c r="AL204" s="85" t="s">
        <v>977</v>
      </c>
      <c r="AM204" s="79" t="s">
        <v>1011</v>
      </c>
      <c r="AN204" s="79" t="b">
        <v>0</v>
      </c>
      <c r="AO204" s="85" t="s">
        <v>977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24</v>
      </c>
      <c r="BK204" s="49">
        <v>100</v>
      </c>
      <c r="BL204" s="48">
        <v>24</v>
      </c>
    </row>
    <row r="205" spans="1:64" ht="15">
      <c r="A205" s="64" t="s">
        <v>298</v>
      </c>
      <c r="B205" s="64" t="s">
        <v>298</v>
      </c>
      <c r="C205" s="65" t="s">
        <v>2812</v>
      </c>
      <c r="D205" s="66">
        <v>10</v>
      </c>
      <c r="E205" s="67" t="s">
        <v>136</v>
      </c>
      <c r="F205" s="68">
        <v>24.90909090909091</v>
      </c>
      <c r="G205" s="65"/>
      <c r="H205" s="69"/>
      <c r="I205" s="70"/>
      <c r="J205" s="70"/>
      <c r="K205" s="34" t="s">
        <v>65</v>
      </c>
      <c r="L205" s="77">
        <v>205</v>
      </c>
      <c r="M205" s="77"/>
      <c r="N205" s="72"/>
      <c r="O205" s="79" t="s">
        <v>176</v>
      </c>
      <c r="P205" s="81">
        <v>43513.25921296296</v>
      </c>
      <c r="Q205" s="79" t="s">
        <v>442</v>
      </c>
      <c r="R205" s="79"/>
      <c r="S205" s="79"/>
      <c r="T205" s="79" t="s">
        <v>508</v>
      </c>
      <c r="U205" s="82" t="s">
        <v>557</v>
      </c>
      <c r="V205" s="82" t="s">
        <v>557</v>
      </c>
      <c r="W205" s="81">
        <v>43513.25921296296</v>
      </c>
      <c r="X205" s="82" t="s">
        <v>821</v>
      </c>
      <c r="Y205" s="79"/>
      <c r="Z205" s="79"/>
      <c r="AA205" s="85" t="s">
        <v>979</v>
      </c>
      <c r="AB205" s="79"/>
      <c r="AC205" s="79" t="b">
        <v>0</v>
      </c>
      <c r="AD205" s="79">
        <v>39</v>
      </c>
      <c r="AE205" s="85" t="s">
        <v>995</v>
      </c>
      <c r="AF205" s="79" t="b">
        <v>0</v>
      </c>
      <c r="AG205" s="79" t="s">
        <v>1000</v>
      </c>
      <c r="AH205" s="79"/>
      <c r="AI205" s="85" t="s">
        <v>995</v>
      </c>
      <c r="AJ205" s="79" t="b">
        <v>0</v>
      </c>
      <c r="AK205" s="79">
        <v>3</v>
      </c>
      <c r="AL205" s="85" t="s">
        <v>995</v>
      </c>
      <c r="AM205" s="79" t="s">
        <v>1008</v>
      </c>
      <c r="AN205" s="79" t="b">
        <v>0</v>
      </c>
      <c r="AO205" s="85" t="s">
        <v>979</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15</v>
      </c>
      <c r="BK205" s="49">
        <v>100</v>
      </c>
      <c r="BL205" s="48">
        <v>15</v>
      </c>
    </row>
    <row r="206" spans="1:64" ht="15">
      <c r="A206" s="64" t="s">
        <v>298</v>
      </c>
      <c r="B206" s="64" t="s">
        <v>298</v>
      </c>
      <c r="C206" s="65" t="s">
        <v>2812</v>
      </c>
      <c r="D206" s="66">
        <v>10</v>
      </c>
      <c r="E206" s="67" t="s">
        <v>136</v>
      </c>
      <c r="F206" s="68">
        <v>24.90909090909091</v>
      </c>
      <c r="G206" s="65"/>
      <c r="H206" s="69"/>
      <c r="I206" s="70"/>
      <c r="J206" s="70"/>
      <c r="K206" s="34" t="s">
        <v>65</v>
      </c>
      <c r="L206" s="77">
        <v>206</v>
      </c>
      <c r="M206" s="77"/>
      <c r="N206" s="72"/>
      <c r="O206" s="79" t="s">
        <v>176</v>
      </c>
      <c r="P206" s="81">
        <v>43515.49134259259</v>
      </c>
      <c r="Q206" s="79" t="s">
        <v>443</v>
      </c>
      <c r="R206" s="79"/>
      <c r="S206" s="79"/>
      <c r="T206" s="79" t="s">
        <v>530</v>
      </c>
      <c r="U206" s="82" t="s">
        <v>569</v>
      </c>
      <c r="V206" s="82" t="s">
        <v>569</v>
      </c>
      <c r="W206" s="81">
        <v>43515.49134259259</v>
      </c>
      <c r="X206" s="82" t="s">
        <v>822</v>
      </c>
      <c r="Y206" s="79"/>
      <c r="Z206" s="79"/>
      <c r="AA206" s="85" t="s">
        <v>980</v>
      </c>
      <c r="AB206" s="79"/>
      <c r="AC206" s="79" t="b">
        <v>0</v>
      </c>
      <c r="AD206" s="79">
        <v>6</v>
      </c>
      <c r="AE206" s="85" t="s">
        <v>995</v>
      </c>
      <c r="AF206" s="79" t="b">
        <v>0</v>
      </c>
      <c r="AG206" s="79" t="s">
        <v>1005</v>
      </c>
      <c r="AH206" s="79"/>
      <c r="AI206" s="85" t="s">
        <v>995</v>
      </c>
      <c r="AJ206" s="79" t="b">
        <v>0</v>
      </c>
      <c r="AK206" s="79">
        <v>2</v>
      </c>
      <c r="AL206" s="85" t="s">
        <v>995</v>
      </c>
      <c r="AM206" s="79" t="s">
        <v>1008</v>
      </c>
      <c r="AN206" s="79" t="b">
        <v>0</v>
      </c>
      <c r="AO206" s="85" t="s">
        <v>980</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3</v>
      </c>
      <c r="BK206" s="49">
        <v>100</v>
      </c>
      <c r="BL206" s="48">
        <v>3</v>
      </c>
    </row>
    <row r="207" spans="1:64" ht="15">
      <c r="A207" s="64" t="s">
        <v>298</v>
      </c>
      <c r="B207" s="64" t="s">
        <v>298</v>
      </c>
      <c r="C207" s="65" t="s">
        <v>2812</v>
      </c>
      <c r="D207" s="66">
        <v>10</v>
      </c>
      <c r="E207" s="67" t="s">
        <v>136</v>
      </c>
      <c r="F207" s="68">
        <v>24.90909090909091</v>
      </c>
      <c r="G207" s="65"/>
      <c r="H207" s="69"/>
      <c r="I207" s="70"/>
      <c r="J207" s="70"/>
      <c r="K207" s="34" t="s">
        <v>65</v>
      </c>
      <c r="L207" s="77">
        <v>207</v>
      </c>
      <c r="M207" s="77"/>
      <c r="N207" s="72"/>
      <c r="O207" s="79" t="s">
        <v>176</v>
      </c>
      <c r="P207" s="81">
        <v>43515.66079861111</v>
      </c>
      <c r="Q207" s="79" t="s">
        <v>444</v>
      </c>
      <c r="R207" s="79"/>
      <c r="S207" s="79"/>
      <c r="T207" s="79" t="s">
        <v>550</v>
      </c>
      <c r="U207" s="82" t="s">
        <v>596</v>
      </c>
      <c r="V207" s="82" t="s">
        <v>596</v>
      </c>
      <c r="W207" s="81">
        <v>43515.66079861111</v>
      </c>
      <c r="X207" s="82" t="s">
        <v>823</v>
      </c>
      <c r="Y207" s="79"/>
      <c r="Z207" s="79"/>
      <c r="AA207" s="85" t="s">
        <v>981</v>
      </c>
      <c r="AB207" s="79"/>
      <c r="AC207" s="79" t="b">
        <v>0</v>
      </c>
      <c r="AD207" s="79">
        <v>3</v>
      </c>
      <c r="AE207" s="85" t="s">
        <v>995</v>
      </c>
      <c r="AF207" s="79" t="b">
        <v>0</v>
      </c>
      <c r="AG207" s="79" t="s">
        <v>1000</v>
      </c>
      <c r="AH207" s="79"/>
      <c r="AI207" s="85" t="s">
        <v>995</v>
      </c>
      <c r="AJ207" s="79" t="b">
        <v>0</v>
      </c>
      <c r="AK207" s="79">
        <v>0</v>
      </c>
      <c r="AL207" s="85" t="s">
        <v>995</v>
      </c>
      <c r="AM207" s="79" t="s">
        <v>1008</v>
      </c>
      <c r="AN207" s="79" t="b">
        <v>0</v>
      </c>
      <c r="AO207" s="85" t="s">
        <v>981</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2</v>
      </c>
      <c r="BC207" s="78" t="str">
        <f>REPLACE(INDEX(GroupVertices[Group],MATCH(Edges[[#This Row],[Vertex 2]],GroupVertices[Vertex],0)),1,1,"")</f>
        <v>2</v>
      </c>
      <c r="BD207" s="48">
        <v>0</v>
      </c>
      <c r="BE207" s="49">
        <v>0</v>
      </c>
      <c r="BF207" s="48">
        <v>0</v>
      </c>
      <c r="BG207" s="49">
        <v>0</v>
      </c>
      <c r="BH207" s="48">
        <v>0</v>
      </c>
      <c r="BI207" s="49">
        <v>0</v>
      </c>
      <c r="BJ207" s="48">
        <v>22</v>
      </c>
      <c r="BK207" s="49">
        <v>100</v>
      </c>
      <c r="BL207" s="48">
        <v>22</v>
      </c>
    </row>
    <row r="208" spans="1:64" ht="15">
      <c r="A208" s="64" t="s">
        <v>298</v>
      </c>
      <c r="B208" s="64" t="s">
        <v>298</v>
      </c>
      <c r="C208" s="65" t="s">
        <v>2812</v>
      </c>
      <c r="D208" s="66">
        <v>10</v>
      </c>
      <c r="E208" s="67" t="s">
        <v>136</v>
      </c>
      <c r="F208" s="68">
        <v>24.90909090909091</v>
      </c>
      <c r="G208" s="65"/>
      <c r="H208" s="69"/>
      <c r="I208" s="70"/>
      <c r="J208" s="70"/>
      <c r="K208" s="34" t="s">
        <v>65</v>
      </c>
      <c r="L208" s="77">
        <v>208</v>
      </c>
      <c r="M208" s="77"/>
      <c r="N208" s="72"/>
      <c r="O208" s="79" t="s">
        <v>176</v>
      </c>
      <c r="P208" s="81">
        <v>43515.76771990741</v>
      </c>
      <c r="Q208" s="79" t="s">
        <v>445</v>
      </c>
      <c r="R208" s="79"/>
      <c r="S208" s="79"/>
      <c r="T208" s="79" t="s">
        <v>551</v>
      </c>
      <c r="U208" s="79"/>
      <c r="V208" s="82" t="s">
        <v>667</v>
      </c>
      <c r="W208" s="81">
        <v>43515.76771990741</v>
      </c>
      <c r="X208" s="82" t="s">
        <v>824</v>
      </c>
      <c r="Y208" s="79"/>
      <c r="Z208" s="79"/>
      <c r="AA208" s="85" t="s">
        <v>982</v>
      </c>
      <c r="AB208" s="79"/>
      <c r="AC208" s="79" t="b">
        <v>0</v>
      </c>
      <c r="AD208" s="79">
        <v>12</v>
      </c>
      <c r="AE208" s="85" t="s">
        <v>995</v>
      </c>
      <c r="AF208" s="79" t="b">
        <v>0</v>
      </c>
      <c r="AG208" s="79" t="s">
        <v>1000</v>
      </c>
      <c r="AH208" s="79"/>
      <c r="AI208" s="85" t="s">
        <v>995</v>
      </c>
      <c r="AJ208" s="79" t="b">
        <v>0</v>
      </c>
      <c r="AK208" s="79">
        <v>1</v>
      </c>
      <c r="AL208" s="85" t="s">
        <v>995</v>
      </c>
      <c r="AM208" s="79" t="s">
        <v>1008</v>
      </c>
      <c r="AN208" s="79" t="b">
        <v>0</v>
      </c>
      <c r="AO208" s="85" t="s">
        <v>982</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2</v>
      </c>
      <c r="BC208" s="78" t="str">
        <f>REPLACE(INDEX(GroupVertices[Group],MATCH(Edges[[#This Row],[Vertex 2]],GroupVertices[Vertex],0)),1,1,"")</f>
        <v>2</v>
      </c>
      <c r="BD208" s="48">
        <v>3</v>
      </c>
      <c r="BE208" s="49">
        <v>14.285714285714286</v>
      </c>
      <c r="BF208" s="48">
        <v>1</v>
      </c>
      <c r="BG208" s="49">
        <v>4.761904761904762</v>
      </c>
      <c r="BH208" s="48">
        <v>0</v>
      </c>
      <c r="BI208" s="49">
        <v>0</v>
      </c>
      <c r="BJ208" s="48">
        <v>17</v>
      </c>
      <c r="BK208" s="49">
        <v>80.95238095238095</v>
      </c>
      <c r="BL208" s="48">
        <v>21</v>
      </c>
    </row>
    <row r="209" spans="1:64" ht="15">
      <c r="A209" s="64" t="s">
        <v>303</v>
      </c>
      <c r="B209" s="64" t="s">
        <v>298</v>
      </c>
      <c r="C209" s="65" t="s">
        <v>2808</v>
      </c>
      <c r="D209" s="66">
        <v>5.333333333333334</v>
      </c>
      <c r="E209" s="67" t="s">
        <v>136</v>
      </c>
      <c r="F209" s="68">
        <v>29.636363636363637</v>
      </c>
      <c r="G209" s="65"/>
      <c r="H209" s="69"/>
      <c r="I209" s="70"/>
      <c r="J209" s="70"/>
      <c r="K209" s="34" t="s">
        <v>65</v>
      </c>
      <c r="L209" s="77">
        <v>209</v>
      </c>
      <c r="M209" s="77"/>
      <c r="N209" s="72"/>
      <c r="O209" s="79" t="s">
        <v>331</v>
      </c>
      <c r="P209" s="81">
        <v>43514.87541666667</v>
      </c>
      <c r="Q209" s="79" t="s">
        <v>446</v>
      </c>
      <c r="R209" s="79"/>
      <c r="S209" s="79"/>
      <c r="T209" s="79" t="s">
        <v>547</v>
      </c>
      <c r="U209" s="82" t="s">
        <v>597</v>
      </c>
      <c r="V209" s="82" t="s">
        <v>597</v>
      </c>
      <c r="W209" s="81">
        <v>43514.87541666667</v>
      </c>
      <c r="X209" s="82" t="s">
        <v>825</v>
      </c>
      <c r="Y209" s="79"/>
      <c r="Z209" s="79"/>
      <c r="AA209" s="85" t="s">
        <v>983</v>
      </c>
      <c r="AB209" s="79"/>
      <c r="AC209" s="79" t="b">
        <v>0</v>
      </c>
      <c r="AD209" s="79">
        <v>33</v>
      </c>
      <c r="AE209" s="85" t="s">
        <v>995</v>
      </c>
      <c r="AF209" s="79" t="b">
        <v>0</v>
      </c>
      <c r="AG209" s="79" t="s">
        <v>1000</v>
      </c>
      <c r="AH209" s="79"/>
      <c r="AI209" s="85" t="s">
        <v>995</v>
      </c>
      <c r="AJ209" s="79" t="b">
        <v>0</v>
      </c>
      <c r="AK209" s="79">
        <v>1</v>
      </c>
      <c r="AL209" s="85" t="s">
        <v>995</v>
      </c>
      <c r="AM209" s="79" t="s">
        <v>1008</v>
      </c>
      <c r="AN209" s="79" t="b">
        <v>0</v>
      </c>
      <c r="AO209" s="85" t="s">
        <v>983</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6</v>
      </c>
      <c r="BC209" s="78" t="str">
        <f>REPLACE(INDEX(GroupVertices[Group],MATCH(Edges[[#This Row],[Vertex 2]],GroupVertices[Vertex],0)),1,1,"")</f>
        <v>2</v>
      </c>
      <c r="BD209" s="48"/>
      <c r="BE209" s="49"/>
      <c r="BF209" s="48"/>
      <c r="BG209" s="49"/>
      <c r="BH209" s="48"/>
      <c r="BI209" s="49"/>
      <c r="BJ209" s="48"/>
      <c r="BK209" s="49"/>
      <c r="BL209" s="48"/>
    </row>
    <row r="210" spans="1:64" ht="15">
      <c r="A210" s="64" t="s">
        <v>303</v>
      </c>
      <c r="B210" s="64" t="s">
        <v>298</v>
      </c>
      <c r="C210" s="65" t="s">
        <v>2808</v>
      </c>
      <c r="D210" s="66">
        <v>5.333333333333334</v>
      </c>
      <c r="E210" s="67" t="s">
        <v>136</v>
      </c>
      <c r="F210" s="68">
        <v>29.636363636363637</v>
      </c>
      <c r="G210" s="65"/>
      <c r="H210" s="69"/>
      <c r="I210" s="70"/>
      <c r="J210" s="70"/>
      <c r="K210" s="34" t="s">
        <v>65</v>
      </c>
      <c r="L210" s="77">
        <v>210</v>
      </c>
      <c r="M210" s="77"/>
      <c r="N210" s="72"/>
      <c r="O210" s="79" t="s">
        <v>331</v>
      </c>
      <c r="P210" s="81">
        <v>43515.61002314815</v>
      </c>
      <c r="Q210" s="79" t="s">
        <v>393</v>
      </c>
      <c r="R210" s="79"/>
      <c r="S210" s="79"/>
      <c r="T210" s="79" t="s">
        <v>530</v>
      </c>
      <c r="U210" s="82" t="s">
        <v>569</v>
      </c>
      <c r="V210" s="82" t="s">
        <v>569</v>
      </c>
      <c r="W210" s="81">
        <v>43515.61002314815</v>
      </c>
      <c r="X210" s="82" t="s">
        <v>826</v>
      </c>
      <c r="Y210" s="79"/>
      <c r="Z210" s="79"/>
      <c r="AA210" s="85" t="s">
        <v>984</v>
      </c>
      <c r="AB210" s="79"/>
      <c r="AC210" s="79" t="b">
        <v>0</v>
      </c>
      <c r="AD210" s="79">
        <v>0</v>
      </c>
      <c r="AE210" s="85" t="s">
        <v>995</v>
      </c>
      <c r="AF210" s="79" t="b">
        <v>0</v>
      </c>
      <c r="AG210" s="79" t="s">
        <v>1005</v>
      </c>
      <c r="AH210" s="79"/>
      <c r="AI210" s="85" t="s">
        <v>995</v>
      </c>
      <c r="AJ210" s="79" t="b">
        <v>0</v>
      </c>
      <c r="AK210" s="79">
        <v>2</v>
      </c>
      <c r="AL210" s="85" t="s">
        <v>980</v>
      </c>
      <c r="AM210" s="79" t="s">
        <v>1008</v>
      </c>
      <c r="AN210" s="79" t="b">
        <v>0</v>
      </c>
      <c r="AO210" s="85" t="s">
        <v>980</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6</v>
      </c>
      <c r="BC210" s="78" t="str">
        <f>REPLACE(INDEX(GroupVertices[Group],MATCH(Edges[[#This Row],[Vertex 2]],GroupVertices[Vertex],0)),1,1,"")</f>
        <v>2</v>
      </c>
      <c r="BD210" s="48">
        <v>0</v>
      </c>
      <c r="BE210" s="49">
        <v>0</v>
      </c>
      <c r="BF210" s="48">
        <v>0</v>
      </c>
      <c r="BG210" s="49">
        <v>0</v>
      </c>
      <c r="BH210" s="48">
        <v>0</v>
      </c>
      <c r="BI210" s="49">
        <v>0</v>
      </c>
      <c r="BJ210" s="48">
        <v>5</v>
      </c>
      <c r="BK210" s="49">
        <v>100</v>
      </c>
      <c r="BL210" s="48">
        <v>5</v>
      </c>
    </row>
    <row r="211" spans="1:64" ht="15">
      <c r="A211" s="64" t="s">
        <v>306</v>
      </c>
      <c r="B211" s="64" t="s">
        <v>298</v>
      </c>
      <c r="C211" s="65" t="s">
        <v>2808</v>
      </c>
      <c r="D211" s="66">
        <v>5.333333333333334</v>
      </c>
      <c r="E211" s="67" t="s">
        <v>136</v>
      </c>
      <c r="F211" s="68">
        <v>29.636363636363637</v>
      </c>
      <c r="G211" s="65"/>
      <c r="H211" s="69"/>
      <c r="I211" s="70"/>
      <c r="J211" s="70"/>
      <c r="K211" s="34" t="s">
        <v>65</v>
      </c>
      <c r="L211" s="77">
        <v>211</v>
      </c>
      <c r="M211" s="77"/>
      <c r="N211" s="72"/>
      <c r="O211" s="79" t="s">
        <v>331</v>
      </c>
      <c r="P211" s="81">
        <v>43513.262337962966</v>
      </c>
      <c r="Q211" s="79" t="s">
        <v>447</v>
      </c>
      <c r="R211" s="82" t="s">
        <v>486</v>
      </c>
      <c r="S211" s="79" t="s">
        <v>491</v>
      </c>
      <c r="T211" s="79" t="s">
        <v>512</v>
      </c>
      <c r="U211" s="79"/>
      <c r="V211" s="82" t="s">
        <v>673</v>
      </c>
      <c r="W211" s="81">
        <v>43513.262337962966</v>
      </c>
      <c r="X211" s="82" t="s">
        <v>827</v>
      </c>
      <c r="Y211" s="79"/>
      <c r="Z211" s="79"/>
      <c r="AA211" s="85" t="s">
        <v>985</v>
      </c>
      <c r="AB211" s="79"/>
      <c r="AC211" s="79" t="b">
        <v>0</v>
      </c>
      <c r="AD211" s="79">
        <v>7</v>
      </c>
      <c r="AE211" s="85" t="s">
        <v>995</v>
      </c>
      <c r="AF211" s="79" t="b">
        <v>1</v>
      </c>
      <c r="AG211" s="79" t="s">
        <v>1000</v>
      </c>
      <c r="AH211" s="79"/>
      <c r="AI211" s="85" t="s">
        <v>979</v>
      </c>
      <c r="AJ211" s="79" t="b">
        <v>0</v>
      </c>
      <c r="AK211" s="79">
        <v>2</v>
      </c>
      <c r="AL211" s="85" t="s">
        <v>995</v>
      </c>
      <c r="AM211" s="79" t="s">
        <v>1011</v>
      </c>
      <c r="AN211" s="79" t="b">
        <v>0</v>
      </c>
      <c r="AO211" s="85" t="s">
        <v>985</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18</v>
      </c>
      <c r="BK211" s="49">
        <v>100</v>
      </c>
      <c r="BL211" s="48">
        <v>18</v>
      </c>
    </row>
    <row r="212" spans="1:64" ht="15">
      <c r="A212" s="64" t="s">
        <v>306</v>
      </c>
      <c r="B212" s="64" t="s">
        <v>298</v>
      </c>
      <c r="C212" s="65" t="s">
        <v>2808</v>
      </c>
      <c r="D212" s="66">
        <v>5.333333333333334</v>
      </c>
      <c r="E212" s="67" t="s">
        <v>136</v>
      </c>
      <c r="F212" s="68">
        <v>29.636363636363637</v>
      </c>
      <c r="G212" s="65"/>
      <c r="H212" s="69"/>
      <c r="I212" s="70"/>
      <c r="J212" s="70"/>
      <c r="K212" s="34" t="s">
        <v>65</v>
      </c>
      <c r="L212" s="77">
        <v>212</v>
      </c>
      <c r="M212" s="77"/>
      <c r="N212" s="72"/>
      <c r="O212" s="79" t="s">
        <v>331</v>
      </c>
      <c r="P212" s="81">
        <v>43515.82641203704</v>
      </c>
      <c r="Q212" s="79" t="s">
        <v>441</v>
      </c>
      <c r="R212" s="79"/>
      <c r="S212" s="79"/>
      <c r="T212" s="79"/>
      <c r="U212" s="79"/>
      <c r="V212" s="82" t="s">
        <v>673</v>
      </c>
      <c r="W212" s="81">
        <v>43515.82641203704</v>
      </c>
      <c r="X212" s="82" t="s">
        <v>820</v>
      </c>
      <c r="Y212" s="79"/>
      <c r="Z212" s="79"/>
      <c r="AA212" s="85" t="s">
        <v>978</v>
      </c>
      <c r="AB212" s="79"/>
      <c r="AC212" s="79" t="b">
        <v>0</v>
      </c>
      <c r="AD212" s="79">
        <v>0</v>
      </c>
      <c r="AE212" s="85" t="s">
        <v>995</v>
      </c>
      <c r="AF212" s="79" t="b">
        <v>0</v>
      </c>
      <c r="AG212" s="79" t="s">
        <v>1000</v>
      </c>
      <c r="AH212" s="79"/>
      <c r="AI212" s="85" t="s">
        <v>995</v>
      </c>
      <c r="AJ212" s="79" t="b">
        <v>0</v>
      </c>
      <c r="AK212" s="79">
        <v>1</v>
      </c>
      <c r="AL212" s="85" t="s">
        <v>977</v>
      </c>
      <c r="AM212" s="79" t="s">
        <v>1011</v>
      </c>
      <c r="AN212" s="79" t="b">
        <v>0</v>
      </c>
      <c r="AO212" s="85" t="s">
        <v>977</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306</v>
      </c>
      <c r="B213" s="64" t="s">
        <v>328</v>
      </c>
      <c r="C213" s="65" t="s">
        <v>2806</v>
      </c>
      <c r="D213" s="66">
        <v>3</v>
      </c>
      <c r="E213" s="67" t="s">
        <v>132</v>
      </c>
      <c r="F213" s="68">
        <v>32</v>
      </c>
      <c r="G213" s="65"/>
      <c r="H213" s="69"/>
      <c r="I213" s="70"/>
      <c r="J213" s="70"/>
      <c r="K213" s="34" t="s">
        <v>65</v>
      </c>
      <c r="L213" s="77">
        <v>213</v>
      </c>
      <c r="M213" s="77"/>
      <c r="N213" s="72"/>
      <c r="O213" s="79" t="s">
        <v>331</v>
      </c>
      <c r="P213" s="81">
        <v>43515.83106481482</v>
      </c>
      <c r="Q213" s="79" t="s">
        <v>448</v>
      </c>
      <c r="R213" s="82" t="s">
        <v>487</v>
      </c>
      <c r="S213" s="79" t="s">
        <v>507</v>
      </c>
      <c r="T213" s="79" t="s">
        <v>517</v>
      </c>
      <c r="U213" s="79"/>
      <c r="V213" s="82" t="s">
        <v>673</v>
      </c>
      <c r="W213" s="81">
        <v>43515.83106481482</v>
      </c>
      <c r="X213" s="82" t="s">
        <v>828</v>
      </c>
      <c r="Y213" s="79"/>
      <c r="Z213" s="79"/>
      <c r="AA213" s="85" t="s">
        <v>986</v>
      </c>
      <c r="AB213" s="79"/>
      <c r="AC213" s="79" t="b">
        <v>0</v>
      </c>
      <c r="AD213" s="79">
        <v>0</v>
      </c>
      <c r="AE213" s="85" t="s">
        <v>995</v>
      </c>
      <c r="AF213" s="79" t="b">
        <v>0</v>
      </c>
      <c r="AG213" s="79" t="s">
        <v>1000</v>
      </c>
      <c r="AH213" s="79"/>
      <c r="AI213" s="85" t="s">
        <v>995</v>
      </c>
      <c r="AJ213" s="79" t="b">
        <v>0</v>
      </c>
      <c r="AK213" s="79">
        <v>0</v>
      </c>
      <c r="AL213" s="85" t="s">
        <v>995</v>
      </c>
      <c r="AM213" s="79" t="s">
        <v>1011</v>
      </c>
      <c r="AN213" s="79" t="b">
        <v>0</v>
      </c>
      <c r="AO213" s="85" t="s">
        <v>986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v>1</v>
      </c>
      <c r="BE213" s="49">
        <v>4.166666666666667</v>
      </c>
      <c r="BF213" s="48">
        <v>0</v>
      </c>
      <c r="BG213" s="49">
        <v>0</v>
      </c>
      <c r="BH213" s="48">
        <v>0</v>
      </c>
      <c r="BI213" s="49">
        <v>0</v>
      </c>
      <c r="BJ213" s="48">
        <v>23</v>
      </c>
      <c r="BK213" s="49">
        <v>95.83333333333333</v>
      </c>
      <c r="BL213" s="48">
        <v>24</v>
      </c>
    </row>
    <row r="214" spans="1:64" ht="15">
      <c r="A214" s="64" t="s">
        <v>306</v>
      </c>
      <c r="B214" s="64" t="s">
        <v>241</v>
      </c>
      <c r="C214" s="65" t="s">
        <v>2806</v>
      </c>
      <c r="D214" s="66">
        <v>3</v>
      </c>
      <c r="E214" s="67" t="s">
        <v>132</v>
      </c>
      <c r="F214" s="68">
        <v>32</v>
      </c>
      <c r="G214" s="65"/>
      <c r="H214" s="69"/>
      <c r="I214" s="70"/>
      <c r="J214" s="70"/>
      <c r="K214" s="34" t="s">
        <v>65</v>
      </c>
      <c r="L214" s="77">
        <v>214</v>
      </c>
      <c r="M214" s="77"/>
      <c r="N214" s="72"/>
      <c r="O214" s="79" t="s">
        <v>331</v>
      </c>
      <c r="P214" s="81">
        <v>43514.871828703705</v>
      </c>
      <c r="Q214" s="79" t="s">
        <v>357</v>
      </c>
      <c r="R214" s="79"/>
      <c r="S214" s="79"/>
      <c r="T214" s="79" t="s">
        <v>508</v>
      </c>
      <c r="U214" s="79"/>
      <c r="V214" s="82" t="s">
        <v>673</v>
      </c>
      <c r="W214" s="81">
        <v>43514.871828703705</v>
      </c>
      <c r="X214" s="82" t="s">
        <v>829</v>
      </c>
      <c r="Y214" s="79"/>
      <c r="Z214" s="79"/>
      <c r="AA214" s="85" t="s">
        <v>987</v>
      </c>
      <c r="AB214" s="79"/>
      <c r="AC214" s="79" t="b">
        <v>0</v>
      </c>
      <c r="AD214" s="79">
        <v>0</v>
      </c>
      <c r="AE214" s="85" t="s">
        <v>995</v>
      </c>
      <c r="AF214" s="79" t="b">
        <v>0</v>
      </c>
      <c r="AG214" s="79" t="s">
        <v>1000</v>
      </c>
      <c r="AH214" s="79"/>
      <c r="AI214" s="85" t="s">
        <v>995</v>
      </c>
      <c r="AJ214" s="79" t="b">
        <v>0</v>
      </c>
      <c r="AK214" s="79">
        <v>3</v>
      </c>
      <c r="AL214" s="85" t="s">
        <v>867</v>
      </c>
      <c r="AM214" s="79" t="s">
        <v>1011</v>
      </c>
      <c r="AN214" s="79" t="b">
        <v>0</v>
      </c>
      <c r="AO214" s="85" t="s">
        <v>867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5</v>
      </c>
      <c r="BD214" s="48">
        <v>0</v>
      </c>
      <c r="BE214" s="49">
        <v>0</v>
      </c>
      <c r="BF214" s="48">
        <v>0</v>
      </c>
      <c r="BG214" s="49">
        <v>0</v>
      </c>
      <c r="BH214" s="48">
        <v>0</v>
      </c>
      <c r="BI214" s="49">
        <v>0</v>
      </c>
      <c r="BJ214" s="48">
        <v>21</v>
      </c>
      <c r="BK214" s="49">
        <v>100</v>
      </c>
      <c r="BL214" s="48">
        <v>21</v>
      </c>
    </row>
    <row r="215" spans="1:64" ht="15">
      <c r="A215" s="64" t="s">
        <v>307</v>
      </c>
      <c r="B215" s="64" t="s">
        <v>286</v>
      </c>
      <c r="C215" s="65" t="s">
        <v>2806</v>
      </c>
      <c r="D215" s="66">
        <v>3</v>
      </c>
      <c r="E215" s="67" t="s">
        <v>132</v>
      </c>
      <c r="F215" s="68">
        <v>32</v>
      </c>
      <c r="G215" s="65"/>
      <c r="H215" s="69"/>
      <c r="I215" s="70"/>
      <c r="J215" s="70"/>
      <c r="K215" s="34" t="s">
        <v>65</v>
      </c>
      <c r="L215" s="77">
        <v>215</v>
      </c>
      <c r="M215" s="77"/>
      <c r="N215" s="72"/>
      <c r="O215" s="79" t="s">
        <v>331</v>
      </c>
      <c r="P215" s="81">
        <v>43515.889386574076</v>
      </c>
      <c r="Q215" s="79" t="s">
        <v>449</v>
      </c>
      <c r="R215" s="79"/>
      <c r="S215" s="79"/>
      <c r="T215" s="79" t="s">
        <v>508</v>
      </c>
      <c r="U215" s="79"/>
      <c r="V215" s="82" t="s">
        <v>674</v>
      </c>
      <c r="W215" s="81">
        <v>43515.889386574076</v>
      </c>
      <c r="X215" s="82" t="s">
        <v>830</v>
      </c>
      <c r="Y215" s="79"/>
      <c r="Z215" s="79"/>
      <c r="AA215" s="85" t="s">
        <v>988</v>
      </c>
      <c r="AB215" s="85" t="s">
        <v>994</v>
      </c>
      <c r="AC215" s="79" t="b">
        <v>0</v>
      </c>
      <c r="AD215" s="79">
        <v>0</v>
      </c>
      <c r="AE215" s="85" t="s">
        <v>999</v>
      </c>
      <c r="AF215" s="79" t="b">
        <v>0</v>
      </c>
      <c r="AG215" s="79" t="s">
        <v>1000</v>
      </c>
      <c r="AH215" s="79"/>
      <c r="AI215" s="85" t="s">
        <v>995</v>
      </c>
      <c r="AJ215" s="79" t="b">
        <v>0</v>
      </c>
      <c r="AK215" s="79">
        <v>0</v>
      </c>
      <c r="AL215" s="85" t="s">
        <v>995</v>
      </c>
      <c r="AM215" s="79" t="s">
        <v>1008</v>
      </c>
      <c r="AN215" s="79" t="b">
        <v>0</v>
      </c>
      <c r="AO215" s="85" t="s">
        <v>994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6</v>
      </c>
      <c r="BC215" s="78" t="str">
        <f>REPLACE(INDEX(GroupVertices[Group],MATCH(Edges[[#This Row],[Vertex 2]],GroupVertices[Vertex],0)),1,1,"")</f>
        <v>6</v>
      </c>
      <c r="BD215" s="48"/>
      <c r="BE215" s="49"/>
      <c r="BF215" s="48"/>
      <c r="BG215" s="49"/>
      <c r="BH215" s="48"/>
      <c r="BI215" s="49"/>
      <c r="BJ215" s="48"/>
      <c r="BK215" s="49"/>
      <c r="BL215" s="48"/>
    </row>
    <row r="216" spans="1:64" ht="15">
      <c r="A216" s="64" t="s">
        <v>307</v>
      </c>
      <c r="B216" s="64" t="s">
        <v>241</v>
      </c>
      <c r="C216" s="65" t="s">
        <v>2806</v>
      </c>
      <c r="D216" s="66">
        <v>3</v>
      </c>
      <c r="E216" s="67" t="s">
        <v>132</v>
      </c>
      <c r="F216" s="68">
        <v>32</v>
      </c>
      <c r="G216" s="65"/>
      <c r="H216" s="69"/>
      <c r="I216" s="70"/>
      <c r="J216" s="70"/>
      <c r="K216" s="34" t="s">
        <v>65</v>
      </c>
      <c r="L216" s="77">
        <v>216</v>
      </c>
      <c r="M216" s="77"/>
      <c r="N216" s="72"/>
      <c r="O216" s="79" t="s">
        <v>331</v>
      </c>
      <c r="P216" s="81">
        <v>43515.889386574076</v>
      </c>
      <c r="Q216" s="79" t="s">
        <v>449</v>
      </c>
      <c r="R216" s="79"/>
      <c r="S216" s="79"/>
      <c r="T216" s="79" t="s">
        <v>508</v>
      </c>
      <c r="U216" s="79"/>
      <c r="V216" s="82" t="s">
        <v>674</v>
      </c>
      <c r="W216" s="81">
        <v>43515.889386574076</v>
      </c>
      <c r="X216" s="82" t="s">
        <v>830</v>
      </c>
      <c r="Y216" s="79"/>
      <c r="Z216" s="79"/>
      <c r="AA216" s="85" t="s">
        <v>988</v>
      </c>
      <c r="AB216" s="85" t="s">
        <v>994</v>
      </c>
      <c r="AC216" s="79" t="b">
        <v>0</v>
      </c>
      <c r="AD216" s="79">
        <v>0</v>
      </c>
      <c r="AE216" s="85" t="s">
        <v>999</v>
      </c>
      <c r="AF216" s="79" t="b">
        <v>0</v>
      </c>
      <c r="AG216" s="79" t="s">
        <v>1000</v>
      </c>
      <c r="AH216" s="79"/>
      <c r="AI216" s="85" t="s">
        <v>995</v>
      </c>
      <c r="AJ216" s="79" t="b">
        <v>0</v>
      </c>
      <c r="AK216" s="79">
        <v>0</v>
      </c>
      <c r="AL216" s="85" t="s">
        <v>995</v>
      </c>
      <c r="AM216" s="79" t="s">
        <v>1008</v>
      </c>
      <c r="AN216" s="79" t="b">
        <v>0</v>
      </c>
      <c r="AO216" s="85" t="s">
        <v>994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6</v>
      </c>
      <c r="BC216" s="78" t="str">
        <f>REPLACE(INDEX(GroupVertices[Group],MATCH(Edges[[#This Row],[Vertex 2]],GroupVertices[Vertex],0)),1,1,"")</f>
        <v>5</v>
      </c>
      <c r="BD216" s="48"/>
      <c r="BE216" s="49"/>
      <c r="BF216" s="48"/>
      <c r="BG216" s="49"/>
      <c r="BH216" s="48"/>
      <c r="BI216" s="49"/>
      <c r="BJ216" s="48"/>
      <c r="BK216" s="49"/>
      <c r="BL216" s="48"/>
    </row>
    <row r="217" spans="1:64" ht="15">
      <c r="A217" s="64" t="s">
        <v>303</v>
      </c>
      <c r="B217" s="64" t="s">
        <v>303</v>
      </c>
      <c r="C217" s="65" t="s">
        <v>2806</v>
      </c>
      <c r="D217" s="66">
        <v>3</v>
      </c>
      <c r="E217" s="67" t="s">
        <v>132</v>
      </c>
      <c r="F217" s="68">
        <v>32</v>
      </c>
      <c r="G217" s="65"/>
      <c r="H217" s="69"/>
      <c r="I217" s="70"/>
      <c r="J217" s="70"/>
      <c r="K217" s="34" t="s">
        <v>65</v>
      </c>
      <c r="L217" s="77">
        <v>217</v>
      </c>
      <c r="M217" s="77"/>
      <c r="N217" s="72"/>
      <c r="O217" s="79" t="s">
        <v>176</v>
      </c>
      <c r="P217" s="81">
        <v>43514.704872685186</v>
      </c>
      <c r="Q217" s="79" t="s">
        <v>450</v>
      </c>
      <c r="R217" s="79"/>
      <c r="S217" s="79"/>
      <c r="T217" s="79" t="s">
        <v>552</v>
      </c>
      <c r="U217" s="82" t="s">
        <v>598</v>
      </c>
      <c r="V217" s="82" t="s">
        <v>598</v>
      </c>
      <c r="W217" s="81">
        <v>43514.704872685186</v>
      </c>
      <c r="X217" s="82" t="s">
        <v>831</v>
      </c>
      <c r="Y217" s="79"/>
      <c r="Z217" s="79"/>
      <c r="AA217" s="85" t="s">
        <v>989</v>
      </c>
      <c r="AB217" s="79"/>
      <c r="AC217" s="79" t="b">
        <v>0</v>
      </c>
      <c r="AD217" s="79">
        <v>37</v>
      </c>
      <c r="AE217" s="85" t="s">
        <v>995</v>
      </c>
      <c r="AF217" s="79" t="b">
        <v>0</v>
      </c>
      <c r="AG217" s="79" t="s">
        <v>1000</v>
      </c>
      <c r="AH217" s="79"/>
      <c r="AI217" s="85" t="s">
        <v>995</v>
      </c>
      <c r="AJ217" s="79" t="b">
        <v>0</v>
      </c>
      <c r="AK217" s="79">
        <v>2</v>
      </c>
      <c r="AL217" s="85" t="s">
        <v>995</v>
      </c>
      <c r="AM217" s="79" t="s">
        <v>1008</v>
      </c>
      <c r="AN217" s="79" t="b">
        <v>0</v>
      </c>
      <c r="AO217" s="85" t="s">
        <v>989</v>
      </c>
      <c r="AP217" s="79" t="s">
        <v>176</v>
      </c>
      <c r="AQ217" s="79">
        <v>0</v>
      </c>
      <c r="AR217" s="79">
        <v>0</v>
      </c>
      <c r="AS217" s="79" t="s">
        <v>1030</v>
      </c>
      <c r="AT217" s="79" t="s">
        <v>1036</v>
      </c>
      <c r="AU217" s="79" t="s">
        <v>1042</v>
      </c>
      <c r="AV217" s="79" t="s">
        <v>1049</v>
      </c>
      <c r="AW217" s="79" t="s">
        <v>1056</v>
      </c>
      <c r="AX217" s="79" t="s">
        <v>1049</v>
      </c>
      <c r="AY217" s="79" t="s">
        <v>1064</v>
      </c>
      <c r="AZ217" s="82" t="s">
        <v>1071</v>
      </c>
      <c r="BA217">
        <v>1</v>
      </c>
      <c r="BB217" s="78" t="str">
        <f>REPLACE(INDEX(GroupVertices[Group],MATCH(Edges[[#This Row],[Vertex 1]],GroupVertices[Vertex],0)),1,1,"")</f>
        <v>6</v>
      </c>
      <c r="BC217" s="78" t="str">
        <f>REPLACE(INDEX(GroupVertices[Group],MATCH(Edges[[#This Row],[Vertex 2]],GroupVertices[Vertex],0)),1,1,"")</f>
        <v>6</v>
      </c>
      <c r="BD217" s="48">
        <v>2</v>
      </c>
      <c r="BE217" s="49">
        <v>5.405405405405405</v>
      </c>
      <c r="BF217" s="48">
        <v>1</v>
      </c>
      <c r="BG217" s="49">
        <v>2.7027027027027026</v>
      </c>
      <c r="BH217" s="48">
        <v>0</v>
      </c>
      <c r="BI217" s="49">
        <v>0</v>
      </c>
      <c r="BJ217" s="48">
        <v>34</v>
      </c>
      <c r="BK217" s="49">
        <v>91.89189189189189</v>
      </c>
      <c r="BL217" s="48">
        <v>37</v>
      </c>
    </row>
    <row r="218" spans="1:64" ht="15">
      <c r="A218" s="64" t="s">
        <v>303</v>
      </c>
      <c r="B218" s="64" t="s">
        <v>270</v>
      </c>
      <c r="C218" s="65" t="s">
        <v>2806</v>
      </c>
      <c r="D218" s="66">
        <v>3</v>
      </c>
      <c r="E218" s="67" t="s">
        <v>132</v>
      </c>
      <c r="F218" s="68">
        <v>32</v>
      </c>
      <c r="G218" s="65"/>
      <c r="H218" s="69"/>
      <c r="I218" s="70"/>
      <c r="J218" s="70"/>
      <c r="K218" s="34" t="s">
        <v>65</v>
      </c>
      <c r="L218" s="77">
        <v>218</v>
      </c>
      <c r="M218" s="77"/>
      <c r="N218" s="72"/>
      <c r="O218" s="79" t="s">
        <v>331</v>
      </c>
      <c r="P218" s="81">
        <v>43514.87541666667</v>
      </c>
      <c r="Q218" s="79" t="s">
        <v>446</v>
      </c>
      <c r="R218" s="79"/>
      <c r="S218" s="79"/>
      <c r="T218" s="79" t="s">
        <v>547</v>
      </c>
      <c r="U218" s="82" t="s">
        <v>597</v>
      </c>
      <c r="V218" s="82" t="s">
        <v>597</v>
      </c>
      <c r="W218" s="81">
        <v>43514.87541666667</v>
      </c>
      <c r="X218" s="82" t="s">
        <v>825</v>
      </c>
      <c r="Y218" s="79"/>
      <c r="Z218" s="79"/>
      <c r="AA218" s="85" t="s">
        <v>983</v>
      </c>
      <c r="AB218" s="79"/>
      <c r="AC218" s="79" t="b">
        <v>0</v>
      </c>
      <c r="AD218" s="79">
        <v>33</v>
      </c>
      <c r="AE218" s="85" t="s">
        <v>995</v>
      </c>
      <c r="AF218" s="79" t="b">
        <v>0</v>
      </c>
      <c r="AG218" s="79" t="s">
        <v>1000</v>
      </c>
      <c r="AH218" s="79"/>
      <c r="AI218" s="85" t="s">
        <v>995</v>
      </c>
      <c r="AJ218" s="79" t="b">
        <v>0</v>
      </c>
      <c r="AK218" s="79">
        <v>1</v>
      </c>
      <c r="AL218" s="85" t="s">
        <v>995</v>
      </c>
      <c r="AM218" s="79" t="s">
        <v>1008</v>
      </c>
      <c r="AN218" s="79" t="b">
        <v>0</v>
      </c>
      <c r="AO218" s="85" t="s">
        <v>983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6</v>
      </c>
      <c r="BC218" s="78" t="str">
        <f>REPLACE(INDEX(GroupVertices[Group],MATCH(Edges[[#This Row],[Vertex 2]],GroupVertices[Vertex],0)),1,1,"")</f>
        <v>4</v>
      </c>
      <c r="BD218" s="48">
        <v>2</v>
      </c>
      <c r="BE218" s="49">
        <v>13.333333333333334</v>
      </c>
      <c r="BF218" s="48">
        <v>0</v>
      </c>
      <c r="BG218" s="49">
        <v>0</v>
      </c>
      <c r="BH218" s="48">
        <v>0</v>
      </c>
      <c r="BI218" s="49">
        <v>0</v>
      </c>
      <c r="BJ218" s="48">
        <v>13</v>
      </c>
      <c r="BK218" s="49">
        <v>86.66666666666667</v>
      </c>
      <c r="BL218" s="48">
        <v>15</v>
      </c>
    </row>
    <row r="219" spans="1:64" ht="15">
      <c r="A219" s="64" t="s">
        <v>307</v>
      </c>
      <c r="B219" s="64" t="s">
        <v>303</v>
      </c>
      <c r="C219" s="65" t="s">
        <v>2806</v>
      </c>
      <c r="D219" s="66">
        <v>3</v>
      </c>
      <c r="E219" s="67" t="s">
        <v>132</v>
      </c>
      <c r="F219" s="68">
        <v>32</v>
      </c>
      <c r="G219" s="65"/>
      <c r="H219" s="69"/>
      <c r="I219" s="70"/>
      <c r="J219" s="70"/>
      <c r="K219" s="34" t="s">
        <v>65</v>
      </c>
      <c r="L219" s="77">
        <v>219</v>
      </c>
      <c r="M219" s="77"/>
      <c r="N219" s="72"/>
      <c r="O219" s="79" t="s">
        <v>331</v>
      </c>
      <c r="P219" s="81">
        <v>43515.889386574076</v>
      </c>
      <c r="Q219" s="79" t="s">
        <v>449</v>
      </c>
      <c r="R219" s="79"/>
      <c r="S219" s="79"/>
      <c r="T219" s="79" t="s">
        <v>508</v>
      </c>
      <c r="U219" s="79"/>
      <c r="V219" s="82" t="s">
        <v>674</v>
      </c>
      <c r="W219" s="81">
        <v>43515.889386574076</v>
      </c>
      <c r="X219" s="82" t="s">
        <v>830</v>
      </c>
      <c r="Y219" s="79"/>
      <c r="Z219" s="79"/>
      <c r="AA219" s="85" t="s">
        <v>988</v>
      </c>
      <c r="AB219" s="85" t="s">
        <v>994</v>
      </c>
      <c r="AC219" s="79" t="b">
        <v>0</v>
      </c>
      <c r="AD219" s="79">
        <v>0</v>
      </c>
      <c r="AE219" s="85" t="s">
        <v>999</v>
      </c>
      <c r="AF219" s="79" t="b">
        <v>0</v>
      </c>
      <c r="AG219" s="79" t="s">
        <v>1000</v>
      </c>
      <c r="AH219" s="79"/>
      <c r="AI219" s="85" t="s">
        <v>995</v>
      </c>
      <c r="AJ219" s="79" t="b">
        <v>0</v>
      </c>
      <c r="AK219" s="79">
        <v>0</v>
      </c>
      <c r="AL219" s="85" t="s">
        <v>995</v>
      </c>
      <c r="AM219" s="79" t="s">
        <v>1008</v>
      </c>
      <c r="AN219" s="79" t="b">
        <v>0</v>
      </c>
      <c r="AO219" s="85" t="s">
        <v>994</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6</v>
      </c>
      <c r="BC219" s="78" t="str">
        <f>REPLACE(INDEX(GroupVertices[Group],MATCH(Edges[[#This Row],[Vertex 2]],GroupVertices[Vertex],0)),1,1,"")</f>
        <v>6</v>
      </c>
      <c r="BD219" s="48"/>
      <c r="BE219" s="49"/>
      <c r="BF219" s="48"/>
      <c r="BG219" s="49"/>
      <c r="BH219" s="48"/>
      <c r="BI219" s="49"/>
      <c r="BJ219" s="48"/>
      <c r="BK219" s="49"/>
      <c r="BL219" s="48"/>
    </row>
    <row r="220" spans="1:64" ht="15">
      <c r="A220" s="64" t="s">
        <v>307</v>
      </c>
      <c r="B220" s="64" t="s">
        <v>329</v>
      </c>
      <c r="C220" s="65" t="s">
        <v>2806</v>
      </c>
      <c r="D220" s="66">
        <v>3</v>
      </c>
      <c r="E220" s="67" t="s">
        <v>132</v>
      </c>
      <c r="F220" s="68">
        <v>32</v>
      </c>
      <c r="G220" s="65"/>
      <c r="H220" s="69"/>
      <c r="I220" s="70"/>
      <c r="J220" s="70"/>
      <c r="K220" s="34" t="s">
        <v>65</v>
      </c>
      <c r="L220" s="77">
        <v>220</v>
      </c>
      <c r="M220" s="77"/>
      <c r="N220" s="72"/>
      <c r="O220" s="79" t="s">
        <v>331</v>
      </c>
      <c r="P220" s="81">
        <v>43515.889386574076</v>
      </c>
      <c r="Q220" s="79" t="s">
        <v>449</v>
      </c>
      <c r="R220" s="79"/>
      <c r="S220" s="79"/>
      <c r="T220" s="79" t="s">
        <v>508</v>
      </c>
      <c r="U220" s="79"/>
      <c r="V220" s="82" t="s">
        <v>674</v>
      </c>
      <c r="W220" s="81">
        <v>43515.889386574076</v>
      </c>
      <c r="X220" s="82" t="s">
        <v>830</v>
      </c>
      <c r="Y220" s="79"/>
      <c r="Z220" s="79"/>
      <c r="AA220" s="85" t="s">
        <v>988</v>
      </c>
      <c r="AB220" s="85" t="s">
        <v>994</v>
      </c>
      <c r="AC220" s="79" t="b">
        <v>0</v>
      </c>
      <c r="AD220" s="79">
        <v>0</v>
      </c>
      <c r="AE220" s="85" t="s">
        <v>999</v>
      </c>
      <c r="AF220" s="79" t="b">
        <v>0</v>
      </c>
      <c r="AG220" s="79" t="s">
        <v>1000</v>
      </c>
      <c r="AH220" s="79"/>
      <c r="AI220" s="85" t="s">
        <v>995</v>
      </c>
      <c r="AJ220" s="79" t="b">
        <v>0</v>
      </c>
      <c r="AK220" s="79">
        <v>0</v>
      </c>
      <c r="AL220" s="85" t="s">
        <v>995</v>
      </c>
      <c r="AM220" s="79" t="s">
        <v>1008</v>
      </c>
      <c r="AN220" s="79" t="b">
        <v>0</v>
      </c>
      <c r="AO220" s="85" t="s">
        <v>994</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6</v>
      </c>
      <c r="BC220" s="78" t="str">
        <f>REPLACE(INDEX(GroupVertices[Group],MATCH(Edges[[#This Row],[Vertex 2]],GroupVertices[Vertex],0)),1,1,"")</f>
        <v>6</v>
      </c>
      <c r="BD220" s="48"/>
      <c r="BE220" s="49"/>
      <c r="BF220" s="48"/>
      <c r="BG220" s="49"/>
      <c r="BH220" s="48"/>
      <c r="BI220" s="49"/>
      <c r="BJ220" s="48"/>
      <c r="BK220" s="49"/>
      <c r="BL220" s="48"/>
    </row>
    <row r="221" spans="1:64" ht="15">
      <c r="A221" s="64" t="s">
        <v>307</v>
      </c>
      <c r="B221" s="64" t="s">
        <v>270</v>
      </c>
      <c r="C221" s="65" t="s">
        <v>2806</v>
      </c>
      <c r="D221" s="66">
        <v>3</v>
      </c>
      <c r="E221" s="67" t="s">
        <v>132</v>
      </c>
      <c r="F221" s="68">
        <v>32</v>
      </c>
      <c r="G221" s="65"/>
      <c r="H221" s="69"/>
      <c r="I221" s="70"/>
      <c r="J221" s="70"/>
      <c r="K221" s="34" t="s">
        <v>65</v>
      </c>
      <c r="L221" s="77">
        <v>221</v>
      </c>
      <c r="M221" s="77"/>
      <c r="N221" s="72"/>
      <c r="O221" s="79" t="s">
        <v>331</v>
      </c>
      <c r="P221" s="81">
        <v>43515.889386574076</v>
      </c>
      <c r="Q221" s="79" t="s">
        <v>449</v>
      </c>
      <c r="R221" s="79"/>
      <c r="S221" s="79"/>
      <c r="T221" s="79" t="s">
        <v>508</v>
      </c>
      <c r="U221" s="79"/>
      <c r="V221" s="82" t="s">
        <v>674</v>
      </c>
      <c r="W221" s="81">
        <v>43515.889386574076</v>
      </c>
      <c r="X221" s="82" t="s">
        <v>830</v>
      </c>
      <c r="Y221" s="79"/>
      <c r="Z221" s="79"/>
      <c r="AA221" s="85" t="s">
        <v>988</v>
      </c>
      <c r="AB221" s="85" t="s">
        <v>994</v>
      </c>
      <c r="AC221" s="79" t="b">
        <v>0</v>
      </c>
      <c r="AD221" s="79">
        <v>0</v>
      </c>
      <c r="AE221" s="85" t="s">
        <v>999</v>
      </c>
      <c r="AF221" s="79" t="b">
        <v>0</v>
      </c>
      <c r="AG221" s="79" t="s">
        <v>1000</v>
      </c>
      <c r="AH221" s="79"/>
      <c r="AI221" s="85" t="s">
        <v>995</v>
      </c>
      <c r="AJ221" s="79" t="b">
        <v>0</v>
      </c>
      <c r="AK221" s="79">
        <v>0</v>
      </c>
      <c r="AL221" s="85" t="s">
        <v>995</v>
      </c>
      <c r="AM221" s="79" t="s">
        <v>1008</v>
      </c>
      <c r="AN221" s="79" t="b">
        <v>0</v>
      </c>
      <c r="AO221" s="85" t="s">
        <v>994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6</v>
      </c>
      <c r="BC221" s="78" t="str">
        <f>REPLACE(INDEX(GroupVertices[Group],MATCH(Edges[[#This Row],[Vertex 2]],GroupVertices[Vertex],0)),1,1,"")</f>
        <v>4</v>
      </c>
      <c r="BD221" s="48"/>
      <c r="BE221" s="49"/>
      <c r="BF221" s="48"/>
      <c r="BG221" s="49"/>
      <c r="BH221" s="48"/>
      <c r="BI221" s="49"/>
      <c r="BJ221" s="48"/>
      <c r="BK221" s="49"/>
      <c r="BL221" s="48"/>
    </row>
    <row r="222" spans="1:64" ht="15">
      <c r="A222" s="64" t="s">
        <v>308</v>
      </c>
      <c r="B222" s="64" t="s">
        <v>308</v>
      </c>
      <c r="C222" s="65" t="s">
        <v>2808</v>
      </c>
      <c r="D222" s="66">
        <v>5.333333333333334</v>
      </c>
      <c r="E222" s="67" t="s">
        <v>136</v>
      </c>
      <c r="F222" s="68">
        <v>29.636363636363637</v>
      </c>
      <c r="G222" s="65"/>
      <c r="H222" s="69"/>
      <c r="I222" s="70"/>
      <c r="J222" s="70"/>
      <c r="K222" s="34" t="s">
        <v>65</v>
      </c>
      <c r="L222" s="77">
        <v>222</v>
      </c>
      <c r="M222" s="77"/>
      <c r="N222" s="72"/>
      <c r="O222" s="79" t="s">
        <v>176</v>
      </c>
      <c r="P222" s="81">
        <v>43515.44431712963</v>
      </c>
      <c r="Q222" s="79" t="s">
        <v>451</v>
      </c>
      <c r="R222" s="82" t="s">
        <v>460</v>
      </c>
      <c r="S222" s="79" t="s">
        <v>491</v>
      </c>
      <c r="T222" s="79" t="s">
        <v>549</v>
      </c>
      <c r="U222" s="79"/>
      <c r="V222" s="82" t="s">
        <v>675</v>
      </c>
      <c r="W222" s="81">
        <v>43515.44431712963</v>
      </c>
      <c r="X222" s="82" t="s">
        <v>832</v>
      </c>
      <c r="Y222" s="79"/>
      <c r="Z222" s="79"/>
      <c r="AA222" s="85" t="s">
        <v>990</v>
      </c>
      <c r="AB222" s="79"/>
      <c r="AC222" s="79" t="b">
        <v>0</v>
      </c>
      <c r="AD222" s="79">
        <v>3</v>
      </c>
      <c r="AE222" s="85" t="s">
        <v>995</v>
      </c>
      <c r="AF222" s="79" t="b">
        <v>1</v>
      </c>
      <c r="AG222" s="79" t="s">
        <v>1000</v>
      </c>
      <c r="AH222" s="79"/>
      <c r="AI222" s="85" t="s">
        <v>967</v>
      </c>
      <c r="AJ222" s="79" t="b">
        <v>0</v>
      </c>
      <c r="AK222" s="79">
        <v>0</v>
      </c>
      <c r="AL222" s="85" t="s">
        <v>995</v>
      </c>
      <c r="AM222" s="79" t="s">
        <v>1009</v>
      </c>
      <c r="AN222" s="79" t="b">
        <v>0</v>
      </c>
      <c r="AO222" s="85" t="s">
        <v>990</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6</v>
      </c>
      <c r="BC222" s="78" t="str">
        <f>REPLACE(INDEX(GroupVertices[Group],MATCH(Edges[[#This Row],[Vertex 2]],GroupVertices[Vertex],0)),1,1,"")</f>
        <v>6</v>
      </c>
      <c r="BD222" s="48">
        <v>2</v>
      </c>
      <c r="BE222" s="49">
        <v>10</v>
      </c>
      <c r="BF222" s="48">
        <v>0</v>
      </c>
      <c r="BG222" s="49">
        <v>0</v>
      </c>
      <c r="BH222" s="48">
        <v>0</v>
      </c>
      <c r="BI222" s="49">
        <v>0</v>
      </c>
      <c r="BJ222" s="48">
        <v>18</v>
      </c>
      <c r="BK222" s="49">
        <v>90</v>
      </c>
      <c r="BL222" s="48">
        <v>20</v>
      </c>
    </row>
    <row r="223" spans="1:64" ht="15">
      <c r="A223" s="64" t="s">
        <v>308</v>
      </c>
      <c r="B223" s="64" t="s">
        <v>308</v>
      </c>
      <c r="C223" s="65" t="s">
        <v>2808</v>
      </c>
      <c r="D223" s="66">
        <v>5.333333333333334</v>
      </c>
      <c r="E223" s="67" t="s">
        <v>136</v>
      </c>
      <c r="F223" s="68">
        <v>29.636363636363637</v>
      </c>
      <c r="G223" s="65"/>
      <c r="H223" s="69"/>
      <c r="I223" s="70"/>
      <c r="J223" s="70"/>
      <c r="K223" s="34" t="s">
        <v>65</v>
      </c>
      <c r="L223" s="77">
        <v>223</v>
      </c>
      <c r="M223" s="77"/>
      <c r="N223" s="72"/>
      <c r="O223" s="79" t="s">
        <v>176</v>
      </c>
      <c r="P223" s="81">
        <v>43515.855844907404</v>
      </c>
      <c r="Q223" s="79" t="s">
        <v>452</v>
      </c>
      <c r="R223" s="79"/>
      <c r="S223" s="79"/>
      <c r="T223" s="79" t="s">
        <v>553</v>
      </c>
      <c r="U223" s="82" t="s">
        <v>599</v>
      </c>
      <c r="V223" s="82" t="s">
        <v>599</v>
      </c>
      <c r="W223" s="81">
        <v>43515.855844907404</v>
      </c>
      <c r="X223" s="82" t="s">
        <v>833</v>
      </c>
      <c r="Y223" s="79"/>
      <c r="Z223" s="79"/>
      <c r="AA223" s="85" t="s">
        <v>991</v>
      </c>
      <c r="AB223" s="79"/>
      <c r="AC223" s="79" t="b">
        <v>0</v>
      </c>
      <c r="AD223" s="79">
        <v>3</v>
      </c>
      <c r="AE223" s="85" t="s">
        <v>995</v>
      </c>
      <c r="AF223" s="79" t="b">
        <v>0</v>
      </c>
      <c r="AG223" s="79" t="s">
        <v>1000</v>
      </c>
      <c r="AH223" s="79"/>
      <c r="AI223" s="85" t="s">
        <v>995</v>
      </c>
      <c r="AJ223" s="79" t="b">
        <v>0</v>
      </c>
      <c r="AK223" s="79">
        <v>0</v>
      </c>
      <c r="AL223" s="85" t="s">
        <v>995</v>
      </c>
      <c r="AM223" s="79" t="s">
        <v>1009</v>
      </c>
      <c r="AN223" s="79" t="b">
        <v>0</v>
      </c>
      <c r="AO223" s="85" t="s">
        <v>991</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6</v>
      </c>
      <c r="BC223" s="78" t="str">
        <f>REPLACE(INDEX(GroupVertices[Group],MATCH(Edges[[#This Row],[Vertex 2]],GroupVertices[Vertex],0)),1,1,"")</f>
        <v>6</v>
      </c>
      <c r="BD223" s="48">
        <v>2</v>
      </c>
      <c r="BE223" s="49">
        <v>8.695652173913043</v>
      </c>
      <c r="BF223" s="48">
        <v>0</v>
      </c>
      <c r="BG223" s="49">
        <v>0</v>
      </c>
      <c r="BH223" s="48">
        <v>0</v>
      </c>
      <c r="BI223" s="49">
        <v>0</v>
      </c>
      <c r="BJ223" s="48">
        <v>21</v>
      </c>
      <c r="BK223" s="49">
        <v>91.30434782608695</v>
      </c>
      <c r="BL223" s="48">
        <v>23</v>
      </c>
    </row>
    <row r="224" spans="1:64" ht="15">
      <c r="A224" s="64" t="s">
        <v>307</v>
      </c>
      <c r="B224" s="64" t="s">
        <v>308</v>
      </c>
      <c r="C224" s="65" t="s">
        <v>2806</v>
      </c>
      <c r="D224" s="66">
        <v>3</v>
      </c>
      <c r="E224" s="67" t="s">
        <v>132</v>
      </c>
      <c r="F224" s="68">
        <v>32</v>
      </c>
      <c r="G224" s="65"/>
      <c r="H224" s="69"/>
      <c r="I224" s="70"/>
      <c r="J224" s="70"/>
      <c r="K224" s="34" t="s">
        <v>65</v>
      </c>
      <c r="L224" s="77">
        <v>224</v>
      </c>
      <c r="M224" s="77"/>
      <c r="N224" s="72"/>
      <c r="O224" s="79" t="s">
        <v>331</v>
      </c>
      <c r="P224" s="81">
        <v>43515.889386574076</v>
      </c>
      <c r="Q224" s="79" t="s">
        <v>449</v>
      </c>
      <c r="R224" s="79"/>
      <c r="S224" s="79"/>
      <c r="T224" s="79" t="s">
        <v>508</v>
      </c>
      <c r="U224" s="79"/>
      <c r="V224" s="82" t="s">
        <v>674</v>
      </c>
      <c r="W224" s="81">
        <v>43515.889386574076</v>
      </c>
      <c r="X224" s="82" t="s">
        <v>830</v>
      </c>
      <c r="Y224" s="79"/>
      <c r="Z224" s="79"/>
      <c r="AA224" s="85" t="s">
        <v>988</v>
      </c>
      <c r="AB224" s="85" t="s">
        <v>994</v>
      </c>
      <c r="AC224" s="79" t="b">
        <v>0</v>
      </c>
      <c r="AD224" s="79">
        <v>0</v>
      </c>
      <c r="AE224" s="85" t="s">
        <v>999</v>
      </c>
      <c r="AF224" s="79" t="b">
        <v>0</v>
      </c>
      <c r="AG224" s="79" t="s">
        <v>1000</v>
      </c>
      <c r="AH224" s="79"/>
      <c r="AI224" s="85" t="s">
        <v>995</v>
      </c>
      <c r="AJ224" s="79" t="b">
        <v>0</v>
      </c>
      <c r="AK224" s="79">
        <v>0</v>
      </c>
      <c r="AL224" s="85" t="s">
        <v>995</v>
      </c>
      <c r="AM224" s="79" t="s">
        <v>1008</v>
      </c>
      <c r="AN224" s="79" t="b">
        <v>0</v>
      </c>
      <c r="AO224" s="85" t="s">
        <v>994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6</v>
      </c>
      <c r="BC224" s="78" t="str">
        <f>REPLACE(INDEX(GroupVertices[Group],MATCH(Edges[[#This Row],[Vertex 2]],GroupVertices[Vertex],0)),1,1,"")</f>
        <v>6</v>
      </c>
      <c r="BD224" s="48"/>
      <c r="BE224" s="49"/>
      <c r="BF224" s="48"/>
      <c r="BG224" s="49"/>
      <c r="BH224" s="48"/>
      <c r="BI224" s="49"/>
      <c r="BJ224" s="48"/>
      <c r="BK224" s="49"/>
      <c r="BL224" s="48"/>
    </row>
    <row r="225" spans="1:64" ht="15">
      <c r="A225" s="64" t="s">
        <v>307</v>
      </c>
      <c r="B225" s="64" t="s">
        <v>330</v>
      </c>
      <c r="C225" s="65" t="s">
        <v>2806</v>
      </c>
      <c r="D225" s="66">
        <v>3</v>
      </c>
      <c r="E225" s="67" t="s">
        <v>132</v>
      </c>
      <c r="F225" s="68">
        <v>32</v>
      </c>
      <c r="G225" s="65"/>
      <c r="H225" s="69"/>
      <c r="I225" s="70"/>
      <c r="J225" s="70"/>
      <c r="K225" s="34" t="s">
        <v>65</v>
      </c>
      <c r="L225" s="77">
        <v>225</v>
      </c>
      <c r="M225" s="77"/>
      <c r="N225" s="72"/>
      <c r="O225" s="79" t="s">
        <v>332</v>
      </c>
      <c r="P225" s="81">
        <v>43515.889386574076</v>
      </c>
      <c r="Q225" s="79" t="s">
        <v>449</v>
      </c>
      <c r="R225" s="79"/>
      <c r="S225" s="79"/>
      <c r="T225" s="79" t="s">
        <v>508</v>
      </c>
      <c r="U225" s="79"/>
      <c r="V225" s="82" t="s">
        <v>674</v>
      </c>
      <c r="W225" s="81">
        <v>43515.889386574076</v>
      </c>
      <c r="X225" s="82" t="s">
        <v>830</v>
      </c>
      <c r="Y225" s="79"/>
      <c r="Z225" s="79"/>
      <c r="AA225" s="85" t="s">
        <v>988</v>
      </c>
      <c r="AB225" s="85" t="s">
        <v>994</v>
      </c>
      <c r="AC225" s="79" t="b">
        <v>0</v>
      </c>
      <c r="AD225" s="79">
        <v>0</v>
      </c>
      <c r="AE225" s="85" t="s">
        <v>999</v>
      </c>
      <c r="AF225" s="79" t="b">
        <v>0</v>
      </c>
      <c r="AG225" s="79" t="s">
        <v>1000</v>
      </c>
      <c r="AH225" s="79"/>
      <c r="AI225" s="85" t="s">
        <v>995</v>
      </c>
      <c r="AJ225" s="79" t="b">
        <v>0</v>
      </c>
      <c r="AK225" s="79">
        <v>0</v>
      </c>
      <c r="AL225" s="85" t="s">
        <v>995</v>
      </c>
      <c r="AM225" s="79" t="s">
        <v>1008</v>
      </c>
      <c r="AN225" s="79" t="b">
        <v>0</v>
      </c>
      <c r="AO225" s="85" t="s">
        <v>994</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6</v>
      </c>
      <c r="BC225" s="78" t="str">
        <f>REPLACE(INDEX(GroupVertices[Group],MATCH(Edges[[#This Row],[Vertex 2]],GroupVertices[Vertex],0)),1,1,"")</f>
        <v>6</v>
      </c>
      <c r="BD225" s="48">
        <v>0</v>
      </c>
      <c r="BE225" s="49">
        <v>0</v>
      </c>
      <c r="BF225" s="48">
        <v>0</v>
      </c>
      <c r="BG225" s="49">
        <v>0</v>
      </c>
      <c r="BH225" s="48">
        <v>0</v>
      </c>
      <c r="BI225" s="49">
        <v>0</v>
      </c>
      <c r="BJ225" s="48">
        <v>52</v>
      </c>
      <c r="BK225" s="49">
        <v>100</v>
      </c>
      <c r="BL225" s="48">
        <v>52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5"/>
    <dataValidation allowBlank="1" showErrorMessage="1" sqref="N2:N2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5"/>
    <dataValidation allowBlank="1" showInputMessage="1" promptTitle="Edge Color" prompt="To select an optional edge color, right-click and select Select Color on the right-click menu." sqref="C3:C225"/>
    <dataValidation allowBlank="1" showInputMessage="1" promptTitle="Edge Width" prompt="Enter an optional edge width between 1 and 10." errorTitle="Invalid Edge Width" error="The optional edge width must be a whole number between 1 and 10." sqref="D3:D225"/>
    <dataValidation allowBlank="1" showInputMessage="1" promptTitle="Edge Opacity" prompt="Enter an optional edge opacity between 0 (transparent) and 100 (opaque)." errorTitle="Invalid Edge Opacity" error="The optional edge opacity must be a whole number between 0 and 10." sqref="F3:F2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5">
      <formula1>ValidEdgeVisibilities</formula1>
    </dataValidation>
    <dataValidation allowBlank="1" showInputMessage="1" showErrorMessage="1" promptTitle="Vertex 1 Name" prompt="Enter the name of the edge's first vertex." sqref="A3:A225"/>
    <dataValidation allowBlank="1" showInputMessage="1" showErrorMessage="1" promptTitle="Vertex 2 Name" prompt="Enter the name of the edge's second vertex." sqref="B3:B225"/>
    <dataValidation allowBlank="1" showInputMessage="1" showErrorMessage="1" promptTitle="Edge Label" prompt="Enter an optional edge label." errorTitle="Invalid Edge Visibility" error="You have entered an unrecognized edge visibility.  Try selecting from the drop-down list instead." sqref="H3:H2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5"/>
  </dataValidations>
  <hyperlinks>
    <hyperlink ref="R15" r:id="rId1" display="https://www.blog.solargamescorp.com/blog/la-12eme-%C3%A9dition-du-attd-%C3%A0-berlin"/>
    <hyperlink ref="R16" r:id="rId2" display="https://www.blog.solargamescorp.com/blog/la-12eme-%C3%A9dition-du-attd-%C3%A0-berlin"/>
    <hyperlink ref="R17" r:id="rId3" display="https://www.blog.solargamescorp.com/blog/la-12eme-%C3%A9dition-du-attd-%C3%A0-berlin"/>
    <hyperlink ref="R30" r:id="rId4" display="https://lnkd.in/dqnmT_V"/>
    <hyperlink ref="R86" r:id="rId5" display="https://www.instagram.com/p/BuChGE6FmBSGTe_wfABRqzLe827Ze9mUi92TEc0/?utm_source=ig_twitter_share&amp;igshid=1pby1n2ow97f5"/>
    <hyperlink ref="R87" r:id="rId6" display="https://twitter.com/attdconf/status/1097542567816765442"/>
    <hyperlink ref="R90" r:id="rId7" display="https://attd.kenes.com/2019#.XGqOZOhKjb1"/>
    <hyperlink ref="R95" r:id="rId8" display="https://defymed.com/defymed-at-attd2019-in-berlin-germany/"/>
    <hyperlink ref="R96" r:id="rId9" display="https://twitter.com/ATTDconf/status/1097180148695252992"/>
    <hyperlink ref="R97" r:id="rId10" display="https://twitter.com/ATTDconf/status/1097485203906404354"/>
    <hyperlink ref="R98" r:id="rId11" display="https://www.ciberdem.org/agenda/12th-international-conference-on-advanced-technologies-treatments-for-diabetes-attd-2019"/>
    <hyperlink ref="R102" r:id="rId12" display="https://lnkd.in/dqnmT_V"/>
    <hyperlink ref="R104" r:id="rId13" display="https://www.b3cnewswire.com/201902191887/rsp-systems-to-exhibit-its-cutting-edge-non-invasive-glucose-monitor-glucobeam-at-attd-2019.html"/>
    <hyperlink ref="R105" r:id="rId14" display="https://www.b3cnewswire.com/201902191887/rsp-systems-to-exhibit-its-cutting-edge-non-invasive-glucose-monitor-glucobeam-at-attd-2019.html"/>
    <hyperlink ref="R106" r:id="rId15" display="https://www.b3cnewswire.com/201902191887/rsp-systems-to-exhibit-its-cutting-edge-non-invasive-glucose-monitor-glucobeam-at-attd-2019.html"/>
    <hyperlink ref="R107" r:id="rId16" display="https://www.glooko.com/resource/2018-annual-diabetes-report-1/"/>
    <hyperlink ref="R109" r:id="rId17" display="https://www.insulclock.com/en/"/>
    <hyperlink ref="R114" r:id="rId18" display="https://diyps.org/2018/06/08/getting-ready-for-2018ada-danamlewis-preparing-to-encourage-photography/"/>
    <hyperlink ref="R119" r:id="rId19" display="https://diyps.org/2018/06/08/getting-ready-for-2018ada-danamlewis-preparing-to-encourage-photography/"/>
    <hyperlink ref="R123" r:id="rId20" display="https://diabetes.medicinematters.com/attd-2019/16464998"/>
    <hyperlink ref="R125" r:id="rId21" display="https://diabetes.medicinematters.com/attd-2019/16464998"/>
    <hyperlink ref="R143" r:id="rId22" display="https://twitter.com/ATTDconf/status/1097485203906404354"/>
    <hyperlink ref="R148" r:id="rId23" display="https://twitter.com/ATTDconf/status/1096455400201830400"/>
    <hyperlink ref="R150" r:id="rId24" display="https://home.liebertpub.com/publications/diabetes-technology-and-therapeutics/11"/>
    <hyperlink ref="R151" r:id="rId25" display="https://home.liebertpub.com/publications/diabetes-technology-and-therapeutics/11"/>
    <hyperlink ref="R152" r:id="rId26" display="https://home.liebertpub.com/publications/diabetes-technology-and-therapeutics/11"/>
    <hyperlink ref="R154" r:id="rId27" display="https://diabetes.medicinematters.com/attd-2019/16464998"/>
    <hyperlink ref="R163" r:id="rId28" display="https://lfacinternational.org/sparearose/"/>
    <hyperlink ref="R166" r:id="rId29" display="https://lfacinternational.org/sparearose/"/>
    <hyperlink ref="R170" r:id="rId30" display="https://lfacinternational.org/sparearose/"/>
    <hyperlink ref="R178" r:id="rId31" display="https://www.jdrf.org/blog/2019/02/19/attd-conference-brings-together-top-minds-in-diabetes-research/?utm_source=hootsuite"/>
    <hyperlink ref="R182" r:id="rId32" display="https://bit.ly/2E3cbYj?utm_source=hootsuite&amp;utm_medium=twitter&amp;utm_term=organic&amp;utm_content=&amp;utm_campaign="/>
    <hyperlink ref="R183" r:id="rId33" display="https://twitter.com/SolarGames/status/1095563274144354304"/>
    <hyperlink ref="R184" r:id="rId34" display="https://bit.ly/2BovcCC?utm_source=hootsuite&amp;utm_medium=twitter&amp;utm_term=organic&amp;utm_content=&amp;utm_campaign="/>
    <hyperlink ref="R185" r:id="rId35" display="http://ht.ly/rDGp30jwFXy?fbclid=IwAR0TNblZ7WR-MFsPZLYdaAMMHF097HG2BVjheSSu7eqffnxB0n7T5AG2JNA"/>
    <hyperlink ref="R186" r:id="rId36" display="https://bit.ly/2SwK3Vr?utm_source=hootsuite&amp;utm_medium=twitter&amp;utm_term=organic&amp;utm_content=&amp;utm_campaign="/>
    <hyperlink ref="R187" r:id="rId37" display="https://attd.kenes.com/2019/congress-information/berlin-on-a-budget#.XFwVCFwzaUk"/>
    <hyperlink ref="R188" r:id="rId38" display="https://bit.ly/2RLAsFU?utm_source=hootsuite&amp;utm_medium=twitter&amp;utm_term=organic&amp;utm_content=&amp;utm_campaign="/>
    <hyperlink ref="R189" r:id="rId39" display="https://attd.kenes.com/2019/scientific-information/preliminary-program#.XGqwJ1wzaUk"/>
    <hyperlink ref="R190" r:id="rId40" display="https://bit.ly/2DZ6xWZ?utm_source=hootsuite&amp;utm_medium=twitter&amp;utm_term=organic&amp;utm_content=&amp;utm_campaign="/>
    <hyperlink ref="R195" r:id="rId41" display="https://bit.ly/2S5b3qP?utm_source=hootsuite&amp;utm_medium=twitter&amp;utm_term=organic&amp;utm_content=&amp;utm_campaign="/>
    <hyperlink ref="R196" r:id="rId42" display="https://bit.ly/2UUd1Mu?utm_source=hootsuite&amp;utm_medium=twitter&amp;utm_term=organic&amp;utm_content=&amp;utm_campaign="/>
    <hyperlink ref="R197" r:id="rId43" display="https://bit.ly/2Djko9b?utm_source=hootsuite&amp;utm_medium=twitter&amp;utm_term=organic&amp;utm_content=&amp;utm_campaign="/>
    <hyperlink ref="R200" r:id="rId44" display="https://twitter.com/dr_kevinlee/status/1097017239482490885"/>
    <hyperlink ref="R211" r:id="rId45" display="https://twitter.com/RenzaS/status/1097016108089933831"/>
    <hyperlink ref="R213" r:id="rId46" display="http://diabetesqld.org/get-involved/what's-on/2019/mar/live-your-life-brisbane.aspx"/>
    <hyperlink ref="R222" r:id="rId47" display="https://twitter.com/ATTDconf/status/1097485203906404354"/>
    <hyperlink ref="U8" r:id="rId48" display="https://pbs.twimg.com/media/DzItRV5XgAEyaLa.jpg"/>
    <hyperlink ref="U11" r:id="rId49" display="https://pbs.twimg.com/media/DzNcPNRX4AE-CBR.jpg"/>
    <hyperlink ref="U20" r:id="rId50" display="https://pbs.twimg.com/media/DzNcJL5W0AAUtbA.jpg"/>
    <hyperlink ref="U32" r:id="rId51" display="https://pbs.twimg.com/media/DzliVH4UYAEIX94.jpg"/>
    <hyperlink ref="U38" r:id="rId52" display="https://pbs.twimg.com/media/Dyt_PIeX0AAhLcX.jpg"/>
    <hyperlink ref="U40" r:id="rId53" display="https://pbs.twimg.com/media/DzliVH4UYAEIX94.jpg"/>
    <hyperlink ref="U45" r:id="rId54" display="https://pbs.twimg.com/media/Dzq8eWlXQAAIpb0.jpg"/>
    <hyperlink ref="U46" r:id="rId55" display="https://pbs.twimg.com/media/Dzq8eWlXQAAIpb0.jpg"/>
    <hyperlink ref="U47" r:id="rId56" display="https://pbs.twimg.com/media/Dzq8eWlXQAAIpb0.jpg"/>
    <hyperlink ref="U48" r:id="rId57" display="https://pbs.twimg.com/media/Dzq8eWlXQAAIpb0.jpg"/>
    <hyperlink ref="U49" r:id="rId58" display="https://pbs.twimg.com/media/Dzq8eWlXQAAIpb0.jpg"/>
    <hyperlink ref="U50" r:id="rId59" display="https://pbs.twimg.com/media/Dzq8eWlXQAAIpb0.jpg"/>
    <hyperlink ref="U51" r:id="rId60" display="https://pbs.twimg.com/media/Dzq8eWlXQAAIpb0.jpg"/>
    <hyperlink ref="U58" r:id="rId61" display="https://pbs.twimg.com/media/DzrSl2sX4AApLlX.jpg"/>
    <hyperlink ref="U98" r:id="rId62" display="https://pbs.twimg.com/media/DzrzTSRXcAAQliq.jpg"/>
    <hyperlink ref="U100" r:id="rId63" display="https://pbs.twimg.com/media/DzwLmDaX0AAgUhu.png"/>
    <hyperlink ref="U107" r:id="rId64" display="https://pbs.twimg.com/media/DzwaEh1WkAA0hri.jpg"/>
    <hyperlink ref="U108" r:id="rId65" display="https://pbs.twimg.com/media/DztV2tsX4AAtLL6.jpg"/>
    <hyperlink ref="U109" r:id="rId66" display="https://pbs.twimg.com/media/DzwxpHBXQAAro4v.jpg"/>
    <hyperlink ref="U111" r:id="rId67" display="https://pbs.twimg.com/media/Dzw3qJDUwAAest7.jpg"/>
    <hyperlink ref="U112" r:id="rId68" display="https://pbs.twimg.com/media/Dzw3qJDUwAAest7.jpg"/>
    <hyperlink ref="U115" r:id="rId69" display="https://pbs.twimg.com/media/Dzq8eWlXQAAIpb0.jpg"/>
    <hyperlink ref="U116" r:id="rId70" display="https://pbs.twimg.com/media/Dzw3qJDUwAAest7.jpg"/>
    <hyperlink ref="U122" r:id="rId71" display="https://pbs.twimg.com/media/DzxXckyX0AEthEn.jpg"/>
    <hyperlink ref="U123" r:id="rId72" display="https://pbs.twimg.com/media/DzxPHRSXQAEWBS8.jpg"/>
    <hyperlink ref="U126" r:id="rId73" display="https://pbs.twimg.com/media/DzxCAZ7XcAIEZM7.jpg"/>
    <hyperlink ref="U134" r:id="rId74" display="https://pbs.twimg.com/media/DzEyPzQX4AEnKnZ.jpg"/>
    <hyperlink ref="U135" r:id="rId75" display="https://pbs.twimg.com/media/DzEqQhMWoAEVKfs.jpg"/>
    <hyperlink ref="U136" r:id="rId76" display="https://pbs.twimg.com/media/DzEsgvQWoAMlAtI.jpg"/>
    <hyperlink ref="U137" r:id="rId77" display="https://pbs.twimg.com/media/DzEr1hBWoAE2j8X.jpg"/>
    <hyperlink ref="U138" r:id="rId78" display="https://pbs.twimg.com/media/DzEuWh9XgAAT0fi.jpg"/>
    <hyperlink ref="U139" r:id="rId79" display="https://pbs.twimg.com/media/DzDtg0GWsAADcRU.jpg"/>
    <hyperlink ref="U140" r:id="rId80" display="https://pbs.twimg.com/media/DzYuQ6XWwAEiz2T.jpg"/>
    <hyperlink ref="U141" r:id="rId81" display="https://pbs.twimg.com/media/DzdUVJbW0AErnCb.jpg"/>
    <hyperlink ref="U142" r:id="rId82" display="https://pbs.twimg.com/media/DzoOLAGWwAAFlYU.jpg"/>
    <hyperlink ref="U144" r:id="rId83" display="https://pbs.twimg.com/media/DztUnlzWsAQO58r.jpg"/>
    <hyperlink ref="U150" r:id="rId84" display="https://pbs.twimg.com/media/DzsW17VWkAAGFGu.jpg"/>
    <hyperlink ref="U151" r:id="rId85" display="https://pbs.twimg.com/media/Dzwb25RWsAAxnU0.jpg"/>
    <hyperlink ref="U152" r:id="rId86" display="https://pbs.twimg.com/media/DzxFBy2WwAUu3cX.jpg"/>
    <hyperlink ref="U158" r:id="rId87" display="https://pbs.twimg.com/media/DzyXOPbWsAUOR8I.jpg"/>
    <hyperlink ref="U176" r:id="rId88" display="https://pbs.twimg.com/media/DzliVH4UYAEIX94.jpg"/>
    <hyperlink ref="U182" r:id="rId89" display="https://pbs.twimg.com/media/DzI9_xzWkAE5k3r.jpg"/>
    <hyperlink ref="U184" r:id="rId90" display="https://pbs.twimg.com/media/DzW2DWZWwAA1Ll7.jpg"/>
    <hyperlink ref="U185" r:id="rId91" display="https://pbs.twimg.com/media/Dzb_LvwWkAAQVHb.jpg"/>
    <hyperlink ref="U186" r:id="rId92" display="https://pbs.twimg.com/media/DzdkYBXWsAEWd2V.jpg"/>
    <hyperlink ref="U187" r:id="rId93" display="https://pbs.twimg.com/media/DzhpRXpX0AA29GS.jpg"/>
    <hyperlink ref="U188" r:id="rId94" display="https://pbs.twimg.com/media/Dzn3h8NWoAEDCT-.jpg"/>
    <hyperlink ref="U189" r:id="rId95" display="https://pbs.twimg.com/tweet_video_thumb/DzsMY_7WsAEZxjz.jpg"/>
    <hyperlink ref="U190" r:id="rId96" display="https://pbs.twimg.com/media/DztBJf4WkAAvZgh.jpg"/>
    <hyperlink ref="U195" r:id="rId97" display="https://pbs.twimg.com/media/DzxHs9oWsAErjd9.jpg"/>
    <hyperlink ref="U196" r:id="rId98" display="https://pbs.twimg.com/media/DzxWEvlWoAAUTRd.jpg"/>
    <hyperlink ref="U197" r:id="rId99" display="https://pbs.twimg.com/media/DzyKvTDXQAE3YV7.jpg"/>
    <hyperlink ref="U199" r:id="rId100" display="https://pbs.twimg.com/media/DzyuyESWwAEPmGI.jpg"/>
    <hyperlink ref="U205" r:id="rId101" display="https://pbs.twimg.com/media/DzliVH4UYAEIX94.jpg"/>
    <hyperlink ref="U206" r:id="rId102" display="https://pbs.twimg.com/media/DzxCAZ7XcAIEZM7.jpg"/>
    <hyperlink ref="U207" r:id="rId103" display="https://pbs.twimg.com/media/Dzx53MkVYAEPP-w.jpg"/>
    <hyperlink ref="U209" r:id="rId104" display="https://pbs.twimg.com/media/Dzt2_TZUwAAzYCl.jpg"/>
    <hyperlink ref="U210" r:id="rId105" display="https://pbs.twimg.com/media/DzxCAZ7XcAIEZM7.jpg"/>
    <hyperlink ref="U217" r:id="rId106" display="https://pbs.twimg.com/media/Dzs-y76WsAADWwR.jpg"/>
    <hyperlink ref="U218" r:id="rId107" display="https://pbs.twimg.com/media/Dzt2_TZUwAAzYCl.jpg"/>
    <hyperlink ref="U223" r:id="rId108" display="https://pbs.twimg.com/media/Dzy5QwkX4AEtHW5.jpg"/>
    <hyperlink ref="V3" r:id="rId109" display="http://abs.twimg.com/sticky/default_profile_images/default_profile_normal.png"/>
    <hyperlink ref="V4" r:id="rId110" display="http://pbs.twimg.com/profile_images/1093663360669937669/WG81_3Y2_normal.jpg"/>
    <hyperlink ref="V5" r:id="rId111" display="http://pbs.twimg.com/profile_images/1093663360669937669/WG81_3Y2_normal.jpg"/>
    <hyperlink ref="V6" r:id="rId112" display="http://pbs.twimg.com/profile_images/981791453159608320/cPg6P8W-_normal.jpg"/>
    <hyperlink ref="V7" r:id="rId113" display="http://pbs.twimg.com/profile_images/981791453159608320/cPg6P8W-_normal.jpg"/>
    <hyperlink ref="V8" r:id="rId114" display="https://pbs.twimg.com/media/DzItRV5XgAEyaLa.jpg"/>
    <hyperlink ref="V9" r:id="rId115" display="http://pbs.twimg.com/profile_images/1018442618538164224/g1L1JpGd_normal.jpg"/>
    <hyperlink ref="V10" r:id="rId116" display="http://pbs.twimg.com/profile_images/1018442618538164224/g1L1JpGd_normal.jpg"/>
    <hyperlink ref="V11" r:id="rId117" display="https://pbs.twimg.com/media/DzNcPNRX4AE-CBR.jpg"/>
    <hyperlink ref="V12" r:id="rId118" display="http://pbs.twimg.com/profile_images/882964010714443776/dlB6nmoo_normal.jpg"/>
    <hyperlink ref="V13" r:id="rId119" display="http://pbs.twimg.com/profile_images/777430844738826240/uh2C1fEO_normal.jpg"/>
    <hyperlink ref="V14" r:id="rId120" display="http://pbs.twimg.com/profile_images/777430844738826240/uh2C1fEO_normal.jpg"/>
    <hyperlink ref="V15" r:id="rId121" display="http://pbs.twimg.com/profile_images/1055378605587472384/FAfVg3cv_normal.jpg"/>
    <hyperlink ref="V16" r:id="rId122" display="http://pbs.twimg.com/profile_images/1137240270/41676_1058911699_2533_n_normal.jpg"/>
    <hyperlink ref="V17" r:id="rId123" display="http://pbs.twimg.com/profile_images/1137240270/41676_1058911699_2533_n_normal.jpg"/>
    <hyperlink ref="V18" r:id="rId124" display="http://pbs.twimg.com/profile_images/1095821256761462784/iIY0X3Jb_normal.jpg"/>
    <hyperlink ref="V19" r:id="rId125" display="http://pbs.twimg.com/profile_images/1095821256761462784/iIY0X3Jb_normal.jpg"/>
    <hyperlink ref="V20" r:id="rId126" display="https://pbs.twimg.com/media/DzNcJL5W0AAUtbA.jpg"/>
    <hyperlink ref="V21" r:id="rId127" display="http://pbs.twimg.com/profile_images/1050341090975309824/GvdUbRk7_normal.jpg"/>
    <hyperlink ref="V22" r:id="rId128" display="http://pbs.twimg.com/profile_images/1050341090975309824/GvdUbRk7_normal.jpg"/>
    <hyperlink ref="V23" r:id="rId129" display="http://abs.twimg.com/sticky/default_profile_images/default_profile_normal.png"/>
    <hyperlink ref="V24" r:id="rId130" display="http://abs.twimg.com/sticky/default_profile_images/default_profile_normal.png"/>
    <hyperlink ref="V25" r:id="rId131" display="http://abs.twimg.com/sticky/default_profile_images/default_profile_normal.png"/>
    <hyperlink ref="V26" r:id="rId132" display="http://abs.twimg.com/sticky/default_profile_images/default_profile_normal.png"/>
    <hyperlink ref="V27" r:id="rId133" display="http://abs.twimg.com/sticky/default_profile_images/default_profile_normal.png"/>
    <hyperlink ref="V28" r:id="rId134" display="http://pbs.twimg.com/profile_images/1059878646633062401/mNILSxa9_normal.jpg"/>
    <hyperlink ref="V29" r:id="rId135" display="http://pbs.twimg.com/profile_images/1080029599592038401/gYzRQxGu_normal.jpg"/>
    <hyperlink ref="V30" r:id="rId136" display="http://pbs.twimg.com/profile_images/936514537800458240/e9U6vz6T_normal.jpg"/>
    <hyperlink ref="V31" r:id="rId137" display="http://pbs.twimg.com/profile_images/1096114353412149250/z9ttGbo1_normal.jpg"/>
    <hyperlink ref="V32" r:id="rId138" display="https://pbs.twimg.com/media/DzliVH4UYAEIX94.jpg"/>
    <hyperlink ref="V33" r:id="rId139" display="http://pbs.twimg.com/profile_images/781418952467570688/0h-pDN5T_normal.jpg"/>
    <hyperlink ref="V34" r:id="rId140" display="http://pbs.twimg.com/profile_images/937096424910671873/JdXlScX__normal.jpg"/>
    <hyperlink ref="V35" r:id="rId141" display="http://pbs.twimg.com/profile_images/1082437958739918848/eWuqhpSg_normal.jpg"/>
    <hyperlink ref="V36" r:id="rId142" display="http://pbs.twimg.com/profile_images/1090654291088560134/PXz3sabT_normal.jpg"/>
    <hyperlink ref="V37" r:id="rId143" display="http://pbs.twimg.com/profile_images/1090654291088560134/PXz3sabT_normal.jpg"/>
    <hyperlink ref="V38" r:id="rId144" display="https://pbs.twimg.com/media/Dyt_PIeX0AAhLcX.jpg"/>
    <hyperlink ref="V39" r:id="rId145" display="http://pbs.twimg.com/profile_images/747254159443824641/cYyt30-4_normal.jpg"/>
    <hyperlink ref="V40" r:id="rId146" display="https://pbs.twimg.com/media/DzliVH4UYAEIX94.jpg"/>
    <hyperlink ref="V41" r:id="rId147" display="http://pbs.twimg.com/profile_images/796309473568571392/LBmSxj30_normal.jpg"/>
    <hyperlink ref="V42" r:id="rId148" display="http://pbs.twimg.com/profile_images/796309473568571392/LBmSxj30_normal.jpg"/>
    <hyperlink ref="V43" r:id="rId149" display="http://pbs.twimg.com/profile_images/563197526925275136/NSF0BbN8_normal.jpeg"/>
    <hyperlink ref="V44" r:id="rId150" display="http://pbs.twimg.com/profile_images/548012812476239872/vKceixg5_normal.jpeg"/>
    <hyperlink ref="V45" r:id="rId151" display="https://pbs.twimg.com/media/Dzq8eWlXQAAIpb0.jpg"/>
    <hyperlink ref="V46" r:id="rId152" display="https://pbs.twimg.com/media/Dzq8eWlXQAAIpb0.jpg"/>
    <hyperlink ref="V47" r:id="rId153" display="https://pbs.twimg.com/media/Dzq8eWlXQAAIpb0.jpg"/>
    <hyperlink ref="V48" r:id="rId154" display="https://pbs.twimg.com/media/Dzq8eWlXQAAIpb0.jpg"/>
    <hyperlink ref="V49" r:id="rId155" display="https://pbs.twimg.com/media/Dzq8eWlXQAAIpb0.jpg"/>
    <hyperlink ref="V50" r:id="rId156" display="https://pbs.twimg.com/media/Dzq8eWlXQAAIpb0.jpg"/>
    <hyperlink ref="V51" r:id="rId157" display="https://pbs.twimg.com/media/Dzq8eWlXQAAIpb0.jpg"/>
    <hyperlink ref="V52" r:id="rId158" display="http://pbs.twimg.com/profile_images/1059517936342327296/PL6qVC68_normal.jpg"/>
    <hyperlink ref="V53" r:id="rId159" display="http://pbs.twimg.com/profile_images/937353780068257792/x9iB2eGY_normal.jpg"/>
    <hyperlink ref="V54" r:id="rId160" display="http://pbs.twimg.com/profile_images/937353780068257792/x9iB2eGY_normal.jpg"/>
    <hyperlink ref="V55" r:id="rId161" display="http://pbs.twimg.com/profile_images/1026738483963088896/hvUxfcie_normal.jpg"/>
    <hyperlink ref="V56" r:id="rId162" display="http://pbs.twimg.com/profile_images/1026738483963088896/hvUxfcie_normal.jpg"/>
    <hyperlink ref="V57" r:id="rId163" display="http://pbs.twimg.com/profile_images/1026738483963088896/hvUxfcie_normal.jpg"/>
    <hyperlink ref="V58" r:id="rId164" display="https://pbs.twimg.com/media/DzrSl2sX4AApLlX.jpg"/>
    <hyperlink ref="V59" r:id="rId165" display="http://pbs.twimg.com/profile_images/691639057915449345/susX7VGk_normal.jpg"/>
    <hyperlink ref="V60" r:id="rId166" display="http://pbs.twimg.com/profile_images/727239253529350144/Syga1r2Z_normal.jpg"/>
    <hyperlink ref="V61" r:id="rId167" display="http://pbs.twimg.com/profile_images/1010063917240942592/BDESU8UZ_normal.jpg"/>
    <hyperlink ref="V62" r:id="rId168" display="http://pbs.twimg.com/profile_images/880729647457206273/51peWihT_normal.jpg"/>
    <hyperlink ref="V63" r:id="rId169" display="http://pbs.twimg.com/profile_images/564043726109302786/v7FS8VOc_normal.jpeg"/>
    <hyperlink ref="V64" r:id="rId170" display="http://pbs.twimg.com/profile_images/836180416721747968/hDoDJ2Zg_normal.jpg"/>
    <hyperlink ref="V65" r:id="rId171" display="http://pbs.twimg.com/profile_images/836180416721747968/hDoDJ2Zg_normal.jpg"/>
    <hyperlink ref="V66" r:id="rId172" display="http://pbs.twimg.com/profile_images/2535233521/IMG00002-20120823-1609_normal.jpg"/>
    <hyperlink ref="V67" r:id="rId173" display="http://pbs.twimg.com/profile_images/1069210517913391104/tG_mqEX5_normal.jpg"/>
    <hyperlink ref="V68" r:id="rId174" display="http://pbs.twimg.com/profile_images/90810244/Martin_Haeberli_normal.jpg"/>
    <hyperlink ref="V69" r:id="rId175" display="http://pbs.twimg.com/profile_images/1046868358732427264/Lfc2aA4r_normal.jpg"/>
    <hyperlink ref="V70" r:id="rId176" display="http://pbs.twimg.com/profile_images/1046868358732427264/Lfc2aA4r_normal.jpg"/>
    <hyperlink ref="V71" r:id="rId177" display="http://pbs.twimg.com/profile_images/999546843397636096/OzTF149X_normal.jpg"/>
    <hyperlink ref="V72" r:id="rId178" display="http://abs.twimg.com/sticky/default_profile_images/default_profile_normal.png"/>
    <hyperlink ref="V73" r:id="rId179" display="http://pbs.twimg.com/profile_images/966039518993354754/ypWsITWy_normal.jpg"/>
    <hyperlink ref="V74" r:id="rId180" display="http://pbs.twimg.com/profile_images/999546843397636096/OzTF149X_normal.jpg"/>
    <hyperlink ref="V75" r:id="rId181" display="http://abs.twimg.com/sticky/default_profile_images/default_profile_normal.png"/>
    <hyperlink ref="V76" r:id="rId182" display="http://abs.twimg.com/sticky/default_profile_images/default_profile_normal.png"/>
    <hyperlink ref="V77" r:id="rId183" display="http://abs.twimg.com/sticky/default_profile_images/default_profile_normal.png"/>
    <hyperlink ref="V78" r:id="rId184" display="http://abs.twimg.com/sticky/default_profile_images/default_profile_normal.png"/>
    <hyperlink ref="V79" r:id="rId185" display="http://pbs.twimg.com/profile_images/966039518993354754/ypWsITWy_normal.jpg"/>
    <hyperlink ref="V80" r:id="rId186" display="http://pbs.twimg.com/profile_images/999546843397636096/OzTF149X_normal.jpg"/>
    <hyperlink ref="V81" r:id="rId187" display="http://pbs.twimg.com/profile_images/966039518993354754/ypWsITWy_normal.jpg"/>
    <hyperlink ref="V82" r:id="rId188" display="http://pbs.twimg.com/profile_images/999546843397636096/OzTF149X_normal.jpg"/>
    <hyperlink ref="V83" r:id="rId189" display="http://pbs.twimg.com/profile_images/999546843397636096/OzTF149X_normal.jpg"/>
    <hyperlink ref="V84" r:id="rId190" display="http://pbs.twimg.com/profile_images/966039518993354754/ypWsITWy_normal.jpg"/>
    <hyperlink ref="V85" r:id="rId191" display="http://pbs.twimg.com/profile_images/966039518993354754/ypWsITWy_normal.jpg"/>
    <hyperlink ref="V86" r:id="rId192" display="http://pbs.twimg.com/profile_images/534519525/DSC07344_normal.JPG"/>
    <hyperlink ref="V87" r:id="rId193" display="http://pbs.twimg.com/profile_images/1058239464974106631/nYGAE3BC_normal.jpg"/>
    <hyperlink ref="V88" r:id="rId194" display="http://pbs.twimg.com/profile_images/1075987006273044480/yjRdqPhP_normal.jpg"/>
    <hyperlink ref="V89" r:id="rId195" display="http://pbs.twimg.com/profile_images/1075987006273044480/yjRdqPhP_normal.jpg"/>
    <hyperlink ref="V90" r:id="rId196" display="http://pbs.twimg.com/profile_images/1082253194229616640/HxPtu4i2_normal.jpg"/>
    <hyperlink ref="V91" r:id="rId197" display="http://pbs.twimg.com/profile_images/826941480723943424/l8TRfyMZ_normal.jpg"/>
    <hyperlink ref="V92" r:id="rId198" display="http://pbs.twimg.com/profile_images/758532942733844480/lsC4cTgw_normal.jpg"/>
    <hyperlink ref="V93" r:id="rId199" display="http://pbs.twimg.com/profile_images/758532942733844480/lsC4cTgw_normal.jpg"/>
    <hyperlink ref="V94" r:id="rId200" display="http://pbs.twimg.com/profile_images/758350219620683776/LcrjkVYI_normal.jpg"/>
    <hyperlink ref="V95" r:id="rId201" display="http://pbs.twimg.com/profile_images/882941283647598594/LrwcgH6f_normal.jpg"/>
    <hyperlink ref="V96" r:id="rId202" display="http://pbs.twimg.com/profile_images/882941283647598594/LrwcgH6f_normal.jpg"/>
    <hyperlink ref="V97" r:id="rId203" display="http://pbs.twimg.com/profile_images/882941283647598594/LrwcgH6f_normal.jpg"/>
    <hyperlink ref="V98" r:id="rId204" display="https://pbs.twimg.com/media/DzrzTSRXcAAQliq.jpg"/>
    <hyperlink ref="V99" r:id="rId205" display="http://abs.twimg.com/sticky/default_profile_images/default_profile_normal.png"/>
    <hyperlink ref="V100" r:id="rId206" display="https://pbs.twimg.com/media/DzwLmDaX0AAgUhu.png"/>
    <hyperlink ref="V101" r:id="rId207" display="http://pbs.twimg.com/profile_images/901170317749571585/wdLRMqgZ_normal.jpg"/>
    <hyperlink ref="V102" r:id="rId208" display="http://pbs.twimg.com/profile_images/936514647082991616/lyVSY3jF_normal.jpg"/>
    <hyperlink ref="V103" r:id="rId209" display="http://pbs.twimg.com/profile_images/901170317749571585/wdLRMqgZ_normal.jpg"/>
    <hyperlink ref="V104" r:id="rId210" display="http://pbs.twimg.com/profile_images/378800000575185208/ed1350b5f84ad4b374ec8e5a89b3bf22_normal.jpeg"/>
    <hyperlink ref="V105" r:id="rId211" display="http://pbs.twimg.com/profile_images/378800000575185208/ed1350b5f84ad4b374ec8e5a89b3bf22_normal.jpeg"/>
    <hyperlink ref="V106" r:id="rId212" display="http://pbs.twimg.com/profile_images/378800000575185208/ed1350b5f84ad4b374ec8e5a89b3bf22_normal.jpeg"/>
    <hyperlink ref="V107" r:id="rId213" display="https://pbs.twimg.com/media/DzwaEh1WkAA0hri.jpg"/>
    <hyperlink ref="V108" r:id="rId214" display="https://pbs.twimg.com/media/DztV2tsX4AAtLL6.jpg"/>
    <hyperlink ref="V109" r:id="rId215" display="https://pbs.twimg.com/media/DzwxpHBXQAAro4v.jpg"/>
    <hyperlink ref="V110" r:id="rId216" display="http://pbs.twimg.com/profile_images/1070296680191459329/ToNyRl97_normal.jpg"/>
    <hyperlink ref="V111" r:id="rId217" display="https://pbs.twimg.com/media/Dzw3qJDUwAAest7.jpg"/>
    <hyperlink ref="V112" r:id="rId218" display="https://pbs.twimg.com/media/Dzw3qJDUwAAest7.jpg"/>
    <hyperlink ref="V113" r:id="rId219" display="http://pbs.twimg.com/profile_images/747254159443824641/cYyt30-4_normal.jpg"/>
    <hyperlink ref="V114" r:id="rId220" display="http://pbs.twimg.com/profile_images/760410100028833792/CGlH9bol_normal.jpg"/>
    <hyperlink ref="V115" r:id="rId221" display="https://pbs.twimg.com/media/Dzq8eWlXQAAIpb0.jpg"/>
    <hyperlink ref="V116" r:id="rId222" display="https://pbs.twimg.com/media/Dzw3qJDUwAAest7.jpg"/>
    <hyperlink ref="V117" r:id="rId223" display="http://pbs.twimg.com/profile_images/760410100028833792/CGlH9bol_normal.jpg"/>
    <hyperlink ref="V118" r:id="rId224" display="http://pbs.twimg.com/profile_images/747254159443824641/cYyt30-4_normal.jpg"/>
    <hyperlink ref="V119" r:id="rId225" display="http://pbs.twimg.com/profile_images/760410100028833792/CGlH9bol_normal.jpg"/>
    <hyperlink ref="V120" r:id="rId226" display="http://pbs.twimg.com/profile_images/894949060213395456/Fu-R4Hlv_normal.jpg"/>
    <hyperlink ref="V121" r:id="rId227" display="http://pbs.twimg.com/profile_images/3377930549/d83ff960768435fefcdaad6ac8ec9cc2_normal.jpeg"/>
    <hyperlink ref="V122" r:id="rId228" display="https://pbs.twimg.com/media/DzxXckyX0AEthEn.jpg"/>
    <hyperlink ref="V123" r:id="rId229" display="https://pbs.twimg.com/media/DzxPHRSXQAEWBS8.jpg"/>
    <hyperlink ref="V124" r:id="rId230" display="http://pbs.twimg.com/profile_images/979303776036286470/OTCKd0gD_normal.jpg"/>
    <hyperlink ref="V125" r:id="rId231" display="http://pbs.twimg.com/profile_images/979303776036286470/OTCKd0gD_normal.jpg"/>
    <hyperlink ref="V126" r:id="rId232" display="https://pbs.twimg.com/media/DzxCAZ7XcAIEZM7.jpg"/>
    <hyperlink ref="V127" r:id="rId233" display="http://pbs.twimg.com/profile_images/928585683316432896/bVpMIYgG_normal.jpg"/>
    <hyperlink ref="V128" r:id="rId234" display="http://pbs.twimg.com/profile_images/928585683316432896/bVpMIYgG_normal.jpg"/>
    <hyperlink ref="V129" r:id="rId235" display="http://pbs.twimg.com/profile_images/1001778693344301056/TaHF_J5Q_normal.jpg"/>
    <hyperlink ref="V130" r:id="rId236" display="http://pbs.twimg.com/profile_images/811890779777970177/4ZDhD6vZ_normal.jpg"/>
    <hyperlink ref="V131" r:id="rId237" display="http://pbs.twimg.com/profile_images/811890779777970177/4ZDhD6vZ_normal.jpg"/>
    <hyperlink ref="V132" r:id="rId238" display="http://pbs.twimg.com/profile_images/811890779777970177/4ZDhD6vZ_normal.jpg"/>
    <hyperlink ref="V133" r:id="rId239" display="http://pbs.twimg.com/profile_images/804801390631669764/qMLXAJR1_normal.jpg"/>
    <hyperlink ref="V134" r:id="rId240" display="https://pbs.twimg.com/media/DzEyPzQX4AEnKnZ.jpg"/>
    <hyperlink ref="V135" r:id="rId241" display="https://pbs.twimg.com/media/DzEqQhMWoAEVKfs.jpg"/>
    <hyperlink ref="V136" r:id="rId242" display="https://pbs.twimg.com/media/DzEsgvQWoAMlAtI.jpg"/>
    <hyperlink ref="V137" r:id="rId243" display="https://pbs.twimg.com/media/DzEr1hBWoAE2j8X.jpg"/>
    <hyperlink ref="V138" r:id="rId244" display="https://pbs.twimg.com/media/DzEuWh9XgAAT0fi.jpg"/>
    <hyperlink ref="V139" r:id="rId245" display="https://pbs.twimg.com/media/DzDtg0GWsAADcRU.jpg"/>
    <hyperlink ref="V140" r:id="rId246" display="https://pbs.twimg.com/media/DzYuQ6XWwAEiz2T.jpg"/>
    <hyperlink ref="V141" r:id="rId247" display="https://pbs.twimg.com/media/DzdUVJbW0AErnCb.jpg"/>
    <hyperlink ref="V142" r:id="rId248" display="https://pbs.twimg.com/media/DzoOLAGWwAAFlYU.jpg"/>
    <hyperlink ref="V143" r:id="rId249" display="http://pbs.twimg.com/profile_images/952624619969810438/JpPb_-Xm_normal.jpg"/>
    <hyperlink ref="V144" r:id="rId250" display="https://pbs.twimg.com/media/DztUnlzWsAQO58r.jpg"/>
    <hyperlink ref="V145" r:id="rId251" display="http://pbs.twimg.com/profile_images/1095698115284402177/9jXyJLpl_normal.jpg"/>
    <hyperlink ref="V146" r:id="rId252" display="http://pbs.twimg.com/profile_images/747426088415035396/Qkj745TT_normal.jpg"/>
    <hyperlink ref="V147" r:id="rId253" display="http://pbs.twimg.com/profile_images/842425815505768448/EECMfDAP_normal.jpg"/>
    <hyperlink ref="V148" r:id="rId254" display="http://pbs.twimg.com/profile_images/1043264009569357824/kbRLhAJn_normal.jpg"/>
    <hyperlink ref="V149" r:id="rId255" display="http://pbs.twimg.com/profile_images/965848780611432449/RGOp5fSn_normal.jpg"/>
    <hyperlink ref="V150" r:id="rId256" display="https://pbs.twimg.com/media/DzsW17VWkAAGFGu.jpg"/>
    <hyperlink ref="V151" r:id="rId257" display="https://pbs.twimg.com/media/Dzwb25RWsAAxnU0.jpg"/>
    <hyperlink ref="V152" r:id="rId258" display="https://pbs.twimg.com/media/DzxFBy2WwAUu3cX.jpg"/>
    <hyperlink ref="V153" r:id="rId259" display="http://pbs.twimg.com/profile_images/965848780611432449/RGOp5fSn_normal.jpg"/>
    <hyperlink ref="V154" r:id="rId260" display="http://pbs.twimg.com/profile_images/720295541171691520/MfzDfktd_normal.jpg"/>
    <hyperlink ref="V155" r:id="rId261" display="http://pbs.twimg.com/profile_images/969350195308875776/ASMcJ1WD_normal.jpg"/>
    <hyperlink ref="V156" r:id="rId262" display="http://pbs.twimg.com/profile_images/969350195308875776/ASMcJ1WD_normal.jpg"/>
    <hyperlink ref="V157" r:id="rId263" display="http://pbs.twimg.com/profile_images/969350195308875776/ASMcJ1WD_normal.jpg"/>
    <hyperlink ref="V158" r:id="rId264" display="https://pbs.twimg.com/media/DzyXOPbWsAUOR8I.jpg"/>
    <hyperlink ref="V159" r:id="rId265" display="http://pbs.twimg.com/profile_images/803736809683304449/V1pcLzz5_normal.jpg"/>
    <hyperlink ref="V160" r:id="rId266" display="http://pbs.twimg.com/profile_images/803736809683304449/V1pcLzz5_normal.jpg"/>
    <hyperlink ref="V161" r:id="rId267" display="http://pbs.twimg.com/profile_images/1031855092796817408/3ON3YRsS_normal.jpg"/>
    <hyperlink ref="V162" r:id="rId268" display="http://pbs.twimg.com/profile_images/1068493065675976704/Z5ukqtm9_normal.jpg"/>
    <hyperlink ref="V163" r:id="rId269" display="http://pbs.twimg.com/profile_images/747254159443824641/cYyt30-4_normal.jpg"/>
    <hyperlink ref="V164" r:id="rId270" display="http://pbs.twimg.com/profile_images/901170317749571585/wdLRMqgZ_normal.jpg"/>
    <hyperlink ref="V165" r:id="rId271" display="http://pbs.twimg.com/profile_images/1068493065675976704/Z5ukqtm9_normal.jpg"/>
    <hyperlink ref="V166" r:id="rId272" display="http://pbs.twimg.com/profile_images/747254159443824641/cYyt30-4_normal.jpg"/>
    <hyperlink ref="V167" r:id="rId273" display="http://pbs.twimg.com/profile_images/901170317749571585/wdLRMqgZ_normal.jpg"/>
    <hyperlink ref="V168" r:id="rId274" display="http://pbs.twimg.com/profile_images/1068493065675976704/Z5ukqtm9_normal.jpg"/>
    <hyperlink ref="V169" r:id="rId275" display="http://pbs.twimg.com/profile_images/1077228314803216384/DYFHRv_s_normal.jpg"/>
    <hyperlink ref="V170" r:id="rId276" display="http://pbs.twimg.com/profile_images/747254159443824641/cYyt30-4_normal.jpg"/>
    <hyperlink ref="V171" r:id="rId277" display="http://pbs.twimg.com/profile_images/901170317749571585/wdLRMqgZ_normal.jpg"/>
    <hyperlink ref="V172" r:id="rId278" display="http://pbs.twimg.com/profile_images/1068493065675976704/Z5ukqtm9_normal.jpg"/>
    <hyperlink ref="V173" r:id="rId279" display="http://pbs.twimg.com/profile_images/747254159443824641/cYyt30-4_normal.jpg"/>
    <hyperlink ref="V174" r:id="rId280" display="http://pbs.twimg.com/profile_images/901170317749571585/wdLRMqgZ_normal.jpg"/>
    <hyperlink ref="V175" r:id="rId281" display="http://pbs.twimg.com/profile_images/1068493065675976704/Z5ukqtm9_normal.jpg"/>
    <hyperlink ref="V176" r:id="rId282" display="https://pbs.twimg.com/media/DzliVH4UYAEIX94.jpg"/>
    <hyperlink ref="V177" r:id="rId283" display="http://pbs.twimg.com/profile_images/1084149571389935616/Qs-zEW4Q_normal.jpg"/>
    <hyperlink ref="V178" r:id="rId284" display="http://pbs.twimg.com/profile_images/971508861290078208/ECaPt13H_normal.jpg"/>
    <hyperlink ref="V179" r:id="rId285" display="http://pbs.twimg.com/profile_images/660631025651982336/eYQNqkaR_normal.png"/>
    <hyperlink ref="V180" r:id="rId286" display="http://pbs.twimg.com/profile_images/660631025651982336/eYQNqkaR_normal.png"/>
    <hyperlink ref="V181" r:id="rId287" display="http://pbs.twimg.com/profile_images/901170317749571585/wdLRMqgZ_normal.jpg"/>
    <hyperlink ref="V182" r:id="rId288" display="https://pbs.twimg.com/media/DzI9_xzWkAE5k3r.jpg"/>
    <hyperlink ref="V183" r:id="rId289" display="http://pbs.twimg.com/profile_images/965848780611432449/RGOp5fSn_normal.jpg"/>
    <hyperlink ref="V184" r:id="rId290" display="https://pbs.twimg.com/media/DzW2DWZWwAA1Ll7.jpg"/>
    <hyperlink ref="V185" r:id="rId291" display="https://pbs.twimg.com/media/Dzb_LvwWkAAQVHb.jpg"/>
    <hyperlink ref="V186" r:id="rId292" display="https://pbs.twimg.com/media/DzdkYBXWsAEWd2V.jpg"/>
    <hyperlink ref="V187" r:id="rId293" display="https://pbs.twimg.com/media/DzhpRXpX0AA29GS.jpg"/>
    <hyperlink ref="V188" r:id="rId294" display="https://pbs.twimg.com/media/Dzn3h8NWoAEDCT-.jpg"/>
    <hyperlink ref="V189" r:id="rId295" display="https://pbs.twimg.com/tweet_video_thumb/DzsMY_7WsAEZxjz.jpg"/>
    <hyperlink ref="V190" r:id="rId296" display="https://pbs.twimg.com/media/DztBJf4WkAAvZgh.jpg"/>
    <hyperlink ref="V191" r:id="rId297" display="http://pbs.twimg.com/profile_images/965848780611432449/RGOp5fSn_normal.jpg"/>
    <hyperlink ref="V192" r:id="rId298" display="http://pbs.twimg.com/profile_images/965848780611432449/RGOp5fSn_normal.jpg"/>
    <hyperlink ref="V193" r:id="rId299" display="http://pbs.twimg.com/profile_images/965848780611432449/RGOp5fSn_normal.jpg"/>
    <hyperlink ref="V194" r:id="rId300" display="http://pbs.twimg.com/profile_images/965848780611432449/RGOp5fSn_normal.jpg"/>
    <hyperlink ref="V195" r:id="rId301" display="https://pbs.twimg.com/media/DzxHs9oWsAErjd9.jpg"/>
    <hyperlink ref="V196" r:id="rId302" display="https://pbs.twimg.com/media/DzxWEvlWoAAUTRd.jpg"/>
    <hyperlink ref="V197" r:id="rId303" display="https://pbs.twimg.com/media/DzyKvTDXQAE3YV7.jpg"/>
    <hyperlink ref="V198" r:id="rId304" display="http://pbs.twimg.com/profile_images/660631025651982336/eYQNqkaR_normal.png"/>
    <hyperlink ref="V199" r:id="rId305" display="https://pbs.twimg.com/media/DzyuyESWwAEPmGI.jpg"/>
    <hyperlink ref="V200" r:id="rId306" display="http://pbs.twimg.com/profile_images/506441481364594689/WfaAsiFb_normal.jpeg"/>
    <hyperlink ref="V201" r:id="rId307" display="http://pbs.twimg.com/profile_images/1068493065675976704/Z5ukqtm9_normal.jpg"/>
    <hyperlink ref="V202" r:id="rId308" display="http://pbs.twimg.com/profile_images/1003159790854463489/Z90uzm9n_normal.jpg"/>
    <hyperlink ref="V203" r:id="rId309" display="http://pbs.twimg.com/profile_images/1068493065675976704/Z5ukqtm9_normal.jpg"/>
    <hyperlink ref="V204" r:id="rId310" display="http://pbs.twimg.com/profile_images/1003159790854463489/Z90uzm9n_normal.jpg"/>
    <hyperlink ref="V205" r:id="rId311" display="https://pbs.twimg.com/media/DzliVH4UYAEIX94.jpg"/>
    <hyperlink ref="V206" r:id="rId312" display="https://pbs.twimg.com/media/DzxCAZ7XcAIEZM7.jpg"/>
    <hyperlink ref="V207" r:id="rId313" display="https://pbs.twimg.com/media/Dzx53MkVYAEPP-w.jpg"/>
    <hyperlink ref="V208" r:id="rId314" display="http://pbs.twimg.com/profile_images/1068493065675976704/Z5ukqtm9_normal.jpg"/>
    <hyperlink ref="V209" r:id="rId315" display="https://pbs.twimg.com/media/Dzt2_TZUwAAzYCl.jpg"/>
    <hyperlink ref="V210" r:id="rId316" display="https://pbs.twimg.com/media/DzxCAZ7XcAIEZM7.jpg"/>
    <hyperlink ref="V211" r:id="rId317" display="http://pbs.twimg.com/profile_images/1003159790854463489/Z90uzm9n_normal.jpg"/>
    <hyperlink ref="V212" r:id="rId318" display="http://pbs.twimg.com/profile_images/1003159790854463489/Z90uzm9n_normal.jpg"/>
    <hyperlink ref="V213" r:id="rId319" display="http://pbs.twimg.com/profile_images/1003159790854463489/Z90uzm9n_normal.jpg"/>
    <hyperlink ref="V214" r:id="rId320" display="http://pbs.twimg.com/profile_images/1003159790854463489/Z90uzm9n_normal.jpg"/>
    <hyperlink ref="V215" r:id="rId321" display="http://pbs.twimg.com/profile_images/1051233324927279106/qzus7xui_normal.jpg"/>
    <hyperlink ref="V216" r:id="rId322" display="http://pbs.twimg.com/profile_images/1051233324927279106/qzus7xui_normal.jpg"/>
    <hyperlink ref="V217" r:id="rId323" display="https://pbs.twimg.com/media/Dzs-y76WsAADWwR.jpg"/>
    <hyperlink ref="V218" r:id="rId324" display="https://pbs.twimg.com/media/Dzt2_TZUwAAzYCl.jpg"/>
    <hyperlink ref="V219" r:id="rId325" display="http://pbs.twimg.com/profile_images/1051233324927279106/qzus7xui_normal.jpg"/>
    <hyperlink ref="V220" r:id="rId326" display="http://pbs.twimg.com/profile_images/1051233324927279106/qzus7xui_normal.jpg"/>
    <hyperlink ref="V221" r:id="rId327" display="http://pbs.twimg.com/profile_images/1051233324927279106/qzus7xui_normal.jpg"/>
    <hyperlink ref="V222" r:id="rId328" display="http://pbs.twimg.com/profile_images/1063078812504768514/sf3G4roN_normal.jpg"/>
    <hyperlink ref="V223" r:id="rId329" display="https://pbs.twimg.com/media/Dzy5QwkX4AEtHW5.jpg"/>
    <hyperlink ref="V224" r:id="rId330" display="http://pbs.twimg.com/profile_images/1051233324927279106/qzus7xui_normal.jpg"/>
    <hyperlink ref="V225" r:id="rId331" display="http://pbs.twimg.com/profile_images/1051233324927279106/qzus7xui_normal.jpg"/>
    <hyperlink ref="X3" r:id="rId332" display="https://twitter.com/#!/lionsylvia/status/1094589717256065024"/>
    <hyperlink ref="X4" r:id="rId333" display="https://twitter.com/#!/sotondsn/status/1094988611290836992"/>
    <hyperlink ref="X5" r:id="rId334" display="https://twitter.com/#!/sotondsn/status/1094988611290836992"/>
    <hyperlink ref="X6" r:id="rId335" display="https://twitter.com/#!/dsnforumuk/status/1094991346597838848"/>
    <hyperlink ref="X7" r:id="rId336" display="https://twitter.com/#!/dsnforumuk/status/1094991346597838848"/>
    <hyperlink ref="X8" r:id="rId337" display="https://twitter.com/#!/chris_magz/status/1094987442862673923"/>
    <hyperlink ref="X9" r:id="rId338" display="https://twitter.com/#!/drpatrickholmes/status/1095004263384793089"/>
    <hyperlink ref="X10" r:id="rId339" display="https://twitter.com/#!/drpatrickholmes/status/1095004263384793089"/>
    <hyperlink ref="X11" r:id="rId340" display="https://twitter.com/#!/innovationzed/status/1095320559800537088"/>
    <hyperlink ref="X12" r:id="rId341" display="https://twitter.com/#!/richard_bouaoun/status/1095342439093555203"/>
    <hyperlink ref="X13" r:id="rId342" display="https://twitter.com/#!/javidurio/status/1095636443458883589"/>
    <hyperlink ref="X14" r:id="rId343" display="https://twitter.com/#!/javidurio/status/1095636443458883589"/>
    <hyperlink ref="X15" r:id="rId344" display="https://twitter.com/#!/solargames/status/1095563274144354304"/>
    <hyperlink ref="X16" r:id="rId345" display="https://twitter.com/#!/a_e_bullock/status/1095764105519075328"/>
    <hyperlink ref="X17" r:id="rId346" display="https://twitter.com/#!/a_e_bullock/status/1095764105519075328"/>
    <hyperlink ref="X18" r:id="rId347" display="https://twitter.com/#!/hpillminster/status/1095807376022597632"/>
    <hyperlink ref="X19" r:id="rId348" display="https://twitter.com/#!/hpillminster/status/1095807376022597632"/>
    <hyperlink ref="X20" r:id="rId349" display="https://twitter.com/#!/insulcheck/status/1095320455102283776"/>
    <hyperlink ref="X21" r:id="rId350" display="https://twitter.com/#!/pharmrj/status/1095807992610594818"/>
    <hyperlink ref="X22" r:id="rId351" display="https://twitter.com/#!/pharmrj/status/1095807992610594818"/>
    <hyperlink ref="X23" r:id="rId352" display="https://twitter.com/#!/blakelyadrian/status/1094744884626378752"/>
    <hyperlink ref="X24" r:id="rId353" display="https://twitter.com/#!/blakelyadrian/status/1094963755820101632"/>
    <hyperlink ref="X25" r:id="rId354" display="https://twitter.com/#!/blakelyadrian/status/1095312418769530880"/>
    <hyperlink ref="X26" r:id="rId355" display="https://twitter.com/#!/blakelyadrian/status/1095700042126569472"/>
    <hyperlink ref="X27" r:id="rId356" display="https://twitter.com/#!/blakelyadrian/status/1096034974338174977"/>
    <hyperlink ref="X28" r:id="rId357" display="https://twitter.com/#!/lifescandi/status/1096471282873454595"/>
    <hyperlink ref="X29" r:id="rId358" display="https://twitter.com/#!/susannepathuis/status/1096524489914023936"/>
    <hyperlink ref="X30" r:id="rId359" display="https://twitter.com/#!/tandemjobs/status/1096596905063272448"/>
    <hyperlink ref="X31" r:id="rId360" display="https://twitter.com/#!/jicristi/status/1096916207003947010"/>
    <hyperlink ref="X32" r:id="rId361" display="https://twitter.com/#!/56mimihoward/status/1097090024556900352"/>
    <hyperlink ref="X33" r:id="rId362" display="https://twitter.com/#!/gaynorb1/status/1097095496060026880"/>
    <hyperlink ref="X34" r:id="rId363" display="https://twitter.com/#!/jberian/status/1097100450619363328"/>
    <hyperlink ref="X35" r:id="rId364" display="https://twitter.com/#!/sweetercherise/status/1097120575405858826"/>
    <hyperlink ref="X36" r:id="rId365" display="https://twitter.com/#!/cesconmarzia/status/1097206339472973827"/>
    <hyperlink ref="X37" r:id="rId366" display="https://twitter.com/#!/cesconmarzia/status/1097206339472973827"/>
    <hyperlink ref="X38" r:id="rId367" display="https://twitter.com/#!/ispad_org/status/1093107301618208768"/>
    <hyperlink ref="X39" r:id="rId368" display="https://twitter.com/#!/kellyclose/status/1097070963194249216"/>
    <hyperlink ref="X40" r:id="rId369" display="https://twitter.com/#!/diabetescamping/status/1097225291297116161"/>
    <hyperlink ref="X41" r:id="rId370" display="https://twitter.com/#!/sstrumello/status/1097320218999820289"/>
    <hyperlink ref="X42" r:id="rId371" display="https://twitter.com/#!/sstrumello/status/1097320218999820289"/>
    <hyperlink ref="X43" r:id="rId372" display="https://twitter.com/#!/openaps/status/1097353825877352448"/>
    <hyperlink ref="X44" r:id="rId373" display="https://twitter.com/#!/rtwernotwaiting/status/1097353825956970497"/>
    <hyperlink ref="X45" r:id="rId374" display="https://twitter.com/#!/othmar_moser/status/1097396696089284608"/>
    <hyperlink ref="X46" r:id="rId375" display="https://twitter.com/#!/othmar_moser/status/1097396696089284608"/>
    <hyperlink ref="X47" r:id="rId376" display="https://twitter.com/#!/othmar_moser/status/1097396696089284608"/>
    <hyperlink ref="X48" r:id="rId377" display="https://twitter.com/#!/othmar_moser/status/1097396696089284608"/>
    <hyperlink ref="X49" r:id="rId378" display="https://twitter.com/#!/othmar_moser/status/1097396696089284608"/>
    <hyperlink ref="X50" r:id="rId379" display="https://twitter.com/#!/othmar_moser/status/1097396696089284608"/>
    <hyperlink ref="X51" r:id="rId380" display="https://twitter.com/#!/othmar_moser/status/1097396696089284608"/>
    <hyperlink ref="X52" r:id="rId381" display="https://twitter.com/#!/ommccarthy/status/1097410759498313728"/>
    <hyperlink ref="X53" r:id="rId382" display="https://twitter.com/#!/mydiabetemarket/status/1097421386841292800"/>
    <hyperlink ref="X54" r:id="rId383" display="https://twitter.com/#!/mydiabetemarket/status/1097421386841292800"/>
    <hyperlink ref="X55" r:id="rId384" display="https://twitter.com/#!/freevees/status/1094752773093109761"/>
    <hyperlink ref="X56" r:id="rId385" display="https://twitter.com/#!/freevees/status/1097425043431264256"/>
    <hyperlink ref="X57" r:id="rId386" display="https://twitter.com/#!/freevees/status/1097425043431264256"/>
    <hyperlink ref="X58" r:id="rId387" display="https://twitter.com/#!/messeberlin/status/1097425307081027584"/>
    <hyperlink ref="X59" r:id="rId388" display="https://twitter.com/#!/monamonaelise/status/1097429732105351169"/>
    <hyperlink ref="X60" r:id="rId389" display="https://twitter.com/#!/caring_mobile/status/1097460096496529415"/>
    <hyperlink ref="X61" r:id="rId390" display="https://twitter.com/#!/datadrivencare/status/1097463854831816704"/>
    <hyperlink ref="X62" r:id="rId391" display="https://twitter.com/#!/dkipractice/status/1097471363533672449"/>
    <hyperlink ref="X63" r:id="rId392" display="https://twitter.com/#!/dr_zhenya/status/1097503853220630528"/>
    <hyperlink ref="X64" r:id="rId393" display="https://twitter.com/#!/diabetesetnous/status/1097504352443469825"/>
    <hyperlink ref="X65" r:id="rId394" display="https://twitter.com/#!/diabetesetnous/status/1097504352443469825"/>
    <hyperlink ref="X66" r:id="rId395" display="https://twitter.com/#!/tinytiernan/status/1097527507853721600"/>
    <hyperlink ref="X67" r:id="rId396" display="https://twitter.com/#!/patrici49625372/status/1097540045521764352"/>
    <hyperlink ref="X68" r:id="rId397" display="https://twitter.com/#!/mhaeberli/status/1097551159534018561"/>
    <hyperlink ref="X69" r:id="rId398" display="https://twitter.com/#!/johnnosta/status/1097558678226505728"/>
    <hyperlink ref="X70" r:id="rId399" display="https://twitter.com/#!/johnnosta/status/1097558678226505728"/>
    <hyperlink ref="X71" r:id="rId400" display="https://twitter.com/#!/diabeloop/status/1097431486561701888"/>
    <hyperlink ref="X72" r:id="rId401" display="https://twitter.com/#!/marc_diabeloop/status/1097571408882864129"/>
    <hyperlink ref="X73" r:id="rId402" display="https://twitter.com/#!/marlenemonnot/status/1097583291971092480"/>
    <hyperlink ref="X74" r:id="rId403" display="https://twitter.com/#!/diabeloop/status/1097431486561701888"/>
    <hyperlink ref="X75" r:id="rId404" display="https://twitter.com/#!/marc_diabeloop/status/1097571408882864129"/>
    <hyperlink ref="X76" r:id="rId405" display="https://twitter.com/#!/marc_diabeloop/status/1097571408882864129"/>
    <hyperlink ref="X77" r:id="rId406" display="https://twitter.com/#!/marc_diabeloop/status/1097571408882864129"/>
    <hyperlink ref="X78" r:id="rId407" display="https://twitter.com/#!/marc_diabeloop/status/1097571408882864129"/>
    <hyperlink ref="X79" r:id="rId408" display="https://twitter.com/#!/marlenemonnot/status/1097583291971092480"/>
    <hyperlink ref="X80" r:id="rId409" display="https://twitter.com/#!/diabeloop/status/1097431486561701888"/>
    <hyperlink ref="X81" r:id="rId410" display="https://twitter.com/#!/marlenemonnot/status/1097583291971092480"/>
    <hyperlink ref="X82" r:id="rId411" display="https://twitter.com/#!/diabeloop/status/1097431486561701888"/>
    <hyperlink ref="X83" r:id="rId412" display="https://twitter.com/#!/diabeloop/status/1097431486561701888"/>
    <hyperlink ref="X84" r:id="rId413" display="https://twitter.com/#!/marlenemonnot/status/1097583291971092480"/>
    <hyperlink ref="X85" r:id="rId414" display="https://twitter.com/#!/marlenemonnot/status/1097583291971092480"/>
    <hyperlink ref="X86" r:id="rId415" display="https://twitter.com/#!/andvianna/status/1097619092775653376"/>
    <hyperlink ref="X87" r:id="rId416" display="https://twitter.com/#!/antillonendop/status/1097621287508287488"/>
    <hyperlink ref="X88" r:id="rId417" display="https://twitter.com/#!/miguelunavaz/status/1097633709069606914"/>
    <hyperlink ref="X89" r:id="rId418" display="https://twitter.com/#!/miguelunavaz/status/1097633709069606914"/>
    <hyperlink ref="X90" r:id="rId419" display="https://twitter.com/#!/socialdiabetes/status/1097457880578564096"/>
    <hyperlink ref="X91" r:id="rId420" display="https://twitter.com/#!/odilas/status/1097654508946022401"/>
    <hyperlink ref="X92" r:id="rId421" display="https://twitter.com/#!/dulcesitosmios/status/1097677412169646081"/>
    <hyperlink ref="X93" r:id="rId422" display="https://twitter.com/#!/dulcesitosmios/status/1097677412169646081"/>
    <hyperlink ref="X94" r:id="rId423" display="https://twitter.com/#!/horrzitou/status/1097695903505412096"/>
    <hyperlink ref="X95" r:id="rId424" display="https://twitter.com/#!/defymed_/status/1095255343557423104"/>
    <hyperlink ref="X96" r:id="rId425" display="https://twitter.com/#!/defymed_/status/1097399785202565120"/>
    <hyperlink ref="X97" r:id="rId426" display="https://twitter.com/#!/defymed_/status/1097750308468543489"/>
    <hyperlink ref="X98" r:id="rId427" display="https://twitter.com/#!/ciberdem/status/1097456973296140289"/>
    <hyperlink ref="X99" r:id="rId428" display="https://twitter.com/#!/isabelramis1/status/1097757439309565952"/>
    <hyperlink ref="X100" r:id="rId429" display="https://twitter.com/#!/thejohnbernard/status/1097765737949745152"/>
    <hyperlink ref="X101" r:id="rId430" display="https://twitter.com/#!/grumpy_pumper/status/1097767713898971137"/>
    <hyperlink ref="X102" r:id="rId431" display="https://twitter.com/#!/tandemdiabetes/status/1096596785156575232"/>
    <hyperlink ref="X103" r:id="rId432" display="https://twitter.com/#!/grumpy_pumper/status/1097768124093476864"/>
    <hyperlink ref="X104" r:id="rId433" display="https://twitter.com/#!/hotmilkmedia/status/1097780495402876930"/>
    <hyperlink ref="X105" r:id="rId434" display="https://twitter.com/#!/hotmilkmedia/status/1097780495402876930"/>
    <hyperlink ref="X106" r:id="rId435" display="https://twitter.com/#!/hotmilkmedia/status/1097780495402876930"/>
    <hyperlink ref="X107" r:id="rId436" display="https://twitter.com/#!/diasend/status/1097781378790449153"/>
    <hyperlink ref="X108" r:id="rId437" display="https://twitter.com/#!/insulclock/status/1097565464887205888"/>
    <hyperlink ref="X109" r:id="rId438" display="https://twitter.com/#!/insulclock/status/1097807112741314561"/>
    <hyperlink ref="X110" r:id="rId439" display="https://twitter.com/#!/insulclock/status/1097810630831206400"/>
    <hyperlink ref="X111" r:id="rId440" display="https://twitter.com/#!/5dess/status/1097813612649795586"/>
    <hyperlink ref="X112" r:id="rId441" display="https://twitter.com/#!/5dess/status/1097813612649795586"/>
    <hyperlink ref="X113" r:id="rId442" display="https://twitter.com/#!/kellyclose/status/1097071096791289856"/>
    <hyperlink ref="X114" r:id="rId443" display="https://twitter.com/#!/dcarbohydrated/status/1093491722909290496"/>
    <hyperlink ref="X115" r:id="rId444" display="https://twitter.com/#!/othmar_moser/status/1097396696089284608"/>
    <hyperlink ref="X116" r:id="rId445" display="https://twitter.com/#!/5dess/status/1097813612649795586"/>
    <hyperlink ref="X117" r:id="rId446" display="https://twitter.com/#!/dcarbohydrated/status/1097819706713616384"/>
    <hyperlink ref="X118" r:id="rId447" display="https://twitter.com/#!/kellyclose/status/1097071096791289856"/>
    <hyperlink ref="X119" r:id="rId448" display="https://twitter.com/#!/dcarbohydrated/status/1093491722909290496"/>
    <hyperlink ref="X120" r:id="rId449" display="https://twitter.com/#!/spkingdiabetes/status/1097847376503549957"/>
    <hyperlink ref="X121" r:id="rId450" display="https://twitter.com/#!/saludhealthinfo/status/1097848312042942465"/>
    <hyperlink ref="X122" r:id="rId451" display="https://twitter.com/#!/admetsys/status/1097849438599561216"/>
    <hyperlink ref="X123" r:id="rId452" display="https://twitter.com/#!/diab_matters/status/1097839744392810496"/>
    <hyperlink ref="X124" r:id="rId453" display="https://twitter.com/#!/prof_k_barnard/status/1097784585000226816"/>
    <hyperlink ref="X125" r:id="rId454" display="https://twitter.com/#!/prof_k_barnard/status/1097856849905414145"/>
    <hyperlink ref="X126" r:id="rId455" display="https://twitter.com/#!/accuchek_us/status/1097868449886412800"/>
    <hyperlink ref="X127" r:id="rId456" display="https://twitter.com/#!/gavbew/status/1097889078157238273"/>
    <hyperlink ref="X128" r:id="rId457" display="https://twitter.com/#!/gavbew/status/1097889078157238273"/>
    <hyperlink ref="X129" r:id="rId458" display="https://twitter.com/#!/anitatatatoton4/status/1097889471243173888"/>
    <hyperlink ref="X130" r:id="rId459" display="https://twitter.com/#!/diabnext/status/1097889216367939584"/>
    <hyperlink ref="X131" r:id="rId460" display="https://twitter.com/#!/diabnext/status/1097889806858760192"/>
    <hyperlink ref="X132" r:id="rId461" display="https://twitter.com/#!/diabnext/status/1097889901046104065"/>
    <hyperlink ref="X133" r:id="rId462" display="https://twitter.com/#!/drhja/status/1094680693530083329"/>
    <hyperlink ref="X134" r:id="rId463" display="https://twitter.com/#!/dreameddiabetes/status/1094711584839077888"/>
    <hyperlink ref="X135" r:id="rId464" display="https://twitter.com/#!/dreameddiabetes/status/1094708838127861760"/>
    <hyperlink ref="X136" r:id="rId465" display="https://twitter.com/#!/dreameddiabetes/status/1094708838165565440"/>
    <hyperlink ref="X137" r:id="rId466" display="https://twitter.com/#!/dreameddiabetes/status/1094708837943336962"/>
    <hyperlink ref="X138" r:id="rId467" display="https://twitter.com/#!/dreameddiabetes/status/1094710096167424001"/>
    <hyperlink ref="X139" r:id="rId468" display="https://twitter.com/#!/dreameddiabetes/status/1094635860421763072"/>
    <hyperlink ref="X140" r:id="rId469" display="https://twitter.com/#!/dreameddiabetes/status/1096114430318968832"/>
    <hyperlink ref="X141" r:id="rId470" display="https://twitter.com/#!/dreameddiabetes/status/1096437759525486592"/>
    <hyperlink ref="X142" r:id="rId471" display="https://twitter.com/#!/dreameddiabetes/status/1097205043844079618"/>
    <hyperlink ref="X143" r:id="rId472" display="https://twitter.com/#!/dreameddiabetes/status/1097497571919048704"/>
    <hyperlink ref="X144" r:id="rId473" display="https://twitter.com/#!/dreameddiabetes/status/1097563976022528001"/>
    <hyperlink ref="X145" r:id="rId474" display="https://twitter.com/#!/recoverygal21/status/1097899429045198848"/>
    <hyperlink ref="X146" r:id="rId475" display="https://twitter.com/#!/maximilianhuebl/status/1097899725678919680"/>
    <hyperlink ref="X147" r:id="rId476" display="https://twitter.com/#!/chitraendocrine/status/1097902302306947073"/>
    <hyperlink ref="X148" r:id="rId477" display="https://twitter.com/#!/janespeight/status/1097322630019899393"/>
    <hyperlink ref="X149" r:id="rId478" display="https://twitter.com/#!/attdconf/status/1097778048005488640"/>
    <hyperlink ref="X150" r:id="rId479" display="https://twitter.com/#!/liebertpub/status/1097496051903283201"/>
    <hyperlink ref="X151" r:id="rId480" display="https://twitter.com/#!/liebertpub/status/1097783041064398851"/>
    <hyperlink ref="X152" r:id="rId481" display="https://twitter.com/#!/liebertpub/status/1097828308081917953"/>
    <hyperlink ref="X153" r:id="rId482" display="https://twitter.com/#!/attdconf/status/1097783664295989248"/>
    <hyperlink ref="X154" r:id="rId483" display="https://twitter.com/#!/springerime/status/1097911777042546689"/>
    <hyperlink ref="X155" r:id="rId484" display="https://twitter.com/#!/marcelogonzalez/status/1096756470157328384"/>
    <hyperlink ref="X156" r:id="rId485" display="https://twitter.com/#!/marcelogonzalez/status/1096762727878529025"/>
    <hyperlink ref="X157" r:id="rId486" display="https://twitter.com/#!/marcelogonzalez/status/1097190887275286528"/>
    <hyperlink ref="X158" r:id="rId487" display="https://twitter.com/#!/marcelogonzalez/status/1097918686239825921"/>
    <hyperlink ref="X159" r:id="rId488" display="https://twitter.com/#!/jhallrecruiter/status/1097920837091553281"/>
    <hyperlink ref="X160" r:id="rId489" display="https://twitter.com/#!/jhallrecruiter/status/1097920837091553281"/>
    <hyperlink ref="X161" r:id="rId490" display="https://twitter.com/#!/t1bionic/status/1097353590149009408"/>
    <hyperlink ref="X162" r:id="rId491" display="https://twitter.com/#!/renzas/status/1097434704058277889"/>
    <hyperlink ref="X163" r:id="rId492" display="https://twitter.com/#!/kellyclose/status/1097224419179749378"/>
    <hyperlink ref="X164" r:id="rId493" display="https://twitter.com/#!/grumpy_pumper/status/1097470901052940290"/>
    <hyperlink ref="X165" r:id="rId494" display="https://twitter.com/#!/renzas/status/1097434784408711172"/>
    <hyperlink ref="X166" r:id="rId495" display="https://twitter.com/#!/kellyclose/status/1097224419179749378"/>
    <hyperlink ref="X167" r:id="rId496" display="https://twitter.com/#!/grumpy_pumper/status/1097470901052940290"/>
    <hyperlink ref="X168" r:id="rId497" display="https://twitter.com/#!/renzas/status/1097434784408711172"/>
    <hyperlink ref="X169" r:id="rId498" display="https://twitter.com/#!/parthaskar/status/1097047489570590720"/>
    <hyperlink ref="X170" r:id="rId499" display="https://twitter.com/#!/kellyclose/status/1097224419179749378"/>
    <hyperlink ref="X171" r:id="rId500" display="https://twitter.com/#!/grumpy_pumper/status/1097470901052940290"/>
    <hyperlink ref="X172" r:id="rId501" display="https://twitter.com/#!/renzas/status/1097434784408711172"/>
    <hyperlink ref="X173" r:id="rId502" display="https://twitter.com/#!/kellyclose/status/1097071096791289856"/>
    <hyperlink ref="X174" r:id="rId503" display="https://twitter.com/#!/grumpy_pumper/status/1097470901052940290"/>
    <hyperlink ref="X175" r:id="rId504" display="https://twitter.com/#!/renzas/status/1097434784408711172"/>
    <hyperlink ref="X176" r:id="rId505" display="https://twitter.com/#!/tbattelino/status/1097928184102821895"/>
    <hyperlink ref="X177" r:id="rId506" display="https://twitter.com/#!/bsugrtrampoline/status/1097928294538899456"/>
    <hyperlink ref="X178" r:id="rId507" display="https://twitter.com/#!/jdrfresearch/status/1097879720413270016"/>
    <hyperlink ref="X179" r:id="rId508" display="https://twitter.com/#!/aaronjkowalski/status/1097894337671823367"/>
    <hyperlink ref="X180" r:id="rId509" display="https://twitter.com/#!/aaronjkowalski/status/1097894337671823367"/>
    <hyperlink ref="X181" r:id="rId510" display="https://twitter.com/#!/grumpy_pumper/status/1097768124093476864"/>
    <hyperlink ref="X182" r:id="rId511" display="https://twitter.com/#!/attdconf/status/1095005827096821761"/>
    <hyperlink ref="X183" r:id="rId512" display="https://twitter.com/#!/attdconf/status/1095589718643929088"/>
    <hyperlink ref="X184" r:id="rId513" display="https://twitter.com/#!/attdconf/status/1095982255313424384"/>
    <hyperlink ref="X185" r:id="rId514" display="https://twitter.com/#!/attdconf/status/1096344162134343681"/>
    <hyperlink ref="X186" r:id="rId515" display="https://twitter.com/#!/attdconf/status/1096455400201830400"/>
    <hyperlink ref="X187" r:id="rId516" display="https://twitter.com/#!/attdconf/status/1096742258395791360"/>
    <hyperlink ref="X188" r:id="rId517" display="https://twitter.com/#!/attdconf/status/1097180148695252992"/>
    <hyperlink ref="X189" r:id="rId518" display="https://twitter.com/#!/attdconf/status/1097485203906404354"/>
    <hyperlink ref="X190" r:id="rId519" display="https://twitter.com/#!/attdconf/status/1097542567816765442"/>
    <hyperlink ref="X191" r:id="rId520" display="https://twitter.com/#!/attdconf/status/1097777518394990592"/>
    <hyperlink ref="X192" r:id="rId521" display="https://twitter.com/#!/attdconf/status/1097777767247171584"/>
    <hyperlink ref="X193" r:id="rId522" display="https://twitter.com/#!/attdconf/status/1097777767247171584"/>
    <hyperlink ref="X194" r:id="rId523" display="https://twitter.com/#!/attdconf/status/1097777767247171584"/>
    <hyperlink ref="X195" r:id="rId524" display="https://twitter.com/#!/attdconf/status/1097831255217975297"/>
    <hyperlink ref="X196" r:id="rId525" display="https://twitter.com/#!/attdconf/status/1097847050237022208"/>
    <hyperlink ref="X197" r:id="rId526" display="https://twitter.com/#!/attdconf/status/1097904956399669250"/>
    <hyperlink ref="X198" r:id="rId527" display="https://twitter.com/#!/aaronjkowalski/status/1097928552933216258"/>
    <hyperlink ref="X199" r:id="rId528" display="https://twitter.com/#!/grattonilab/status/1097944590114570240"/>
    <hyperlink ref="X200" r:id="rId529" display="https://twitter.com/#!/aminfiberlin/status/1097580569888727041"/>
    <hyperlink ref="X201" r:id="rId530" display="https://twitter.com/#!/renzas/status/1097893811945037824"/>
    <hyperlink ref="X202" r:id="rId531" display="https://twitter.com/#!/dr_kevinlee/status/1097946431770390528"/>
    <hyperlink ref="X203" r:id="rId532" display="https://twitter.com/#!/renzas/status/1097893811945037824"/>
    <hyperlink ref="X204" r:id="rId533" display="https://twitter.com/#!/dr_kevinlee/status/1097946431770390528"/>
    <hyperlink ref="X205" r:id="rId534" display="https://twitter.com/#!/renzas/status/1097016108089933831"/>
    <hyperlink ref="X206" r:id="rId535" display="https://twitter.com/#!/renzas/status/1097825006434828288"/>
    <hyperlink ref="X207" r:id="rId536" display="https://twitter.com/#!/renzas/status/1097886415449337856"/>
    <hyperlink ref="X208" r:id="rId537" display="https://twitter.com/#!/renzas/status/1097925162844938241"/>
    <hyperlink ref="X209" r:id="rId538" display="https://twitter.com/#!/aaronjkowalski/status/1097601801627398145"/>
    <hyperlink ref="X210" r:id="rId539" display="https://twitter.com/#!/aaronjkowalski/status/1097868013582340096"/>
    <hyperlink ref="X211" r:id="rId540" display="https://twitter.com/#!/dr_kevinlee/status/1097017239482490885"/>
    <hyperlink ref="X212" r:id="rId541" display="https://twitter.com/#!/dr_kevinlee/status/1097946431770390528"/>
    <hyperlink ref="X213" r:id="rId542" display="https://twitter.com/#!/dr_kevinlee/status/1097948117217947648"/>
    <hyperlink ref="X214" r:id="rId543" display="https://twitter.com/#!/dr_kevinlee/status/1097600500541796353"/>
    <hyperlink ref="X215" r:id="rId544" display="https://twitter.com/#!/nerdabetic/status/1097969250847858689"/>
    <hyperlink ref="X216" r:id="rId545" display="https://twitter.com/#!/nerdabetic/status/1097969250847858689"/>
    <hyperlink ref="X217" r:id="rId546" display="https://twitter.com/#!/aaronjkowalski/status/1097539996049911808"/>
    <hyperlink ref="X218" r:id="rId547" display="https://twitter.com/#!/aaronjkowalski/status/1097601801627398145"/>
    <hyperlink ref="X219" r:id="rId548" display="https://twitter.com/#!/nerdabetic/status/1097969250847858689"/>
    <hyperlink ref="X220" r:id="rId549" display="https://twitter.com/#!/nerdabetic/status/1097969250847858689"/>
    <hyperlink ref="X221" r:id="rId550" display="https://twitter.com/#!/nerdabetic/status/1097969250847858689"/>
    <hyperlink ref="X222" r:id="rId551" display="https://twitter.com/#!/heykaleido/status/1097807962872184832"/>
    <hyperlink ref="X223" r:id="rId552" display="https://twitter.com/#!/heykaleido/status/1097957096124043264"/>
    <hyperlink ref="X224" r:id="rId553" display="https://twitter.com/#!/nerdabetic/status/1097969250847858689"/>
    <hyperlink ref="X225" r:id="rId554" display="https://twitter.com/#!/nerdabetic/status/1097969250847858689"/>
    <hyperlink ref="AZ86" r:id="rId555" display="https://api.twitter.com/1.1/geo/id/7116b0fe9c89e2bf.json"/>
    <hyperlink ref="AZ87" r:id="rId556" display="https://api.twitter.com/1.1/geo/id/088bd1671a2e601a.json"/>
    <hyperlink ref="AZ148" r:id="rId557" display="https://api.twitter.com/1.1/geo/id/01864a8a64df9dc4.json"/>
    <hyperlink ref="AZ156" r:id="rId558" display="https://api.twitter.com/1.1/geo/id/019f2f4e187ace41.json"/>
    <hyperlink ref="AZ163" r:id="rId559" display="https://api.twitter.com/1.1/geo/id/936b83f20956cd4c.json"/>
    <hyperlink ref="AZ166" r:id="rId560" display="https://api.twitter.com/1.1/geo/id/936b83f20956cd4c.json"/>
    <hyperlink ref="AZ170" r:id="rId561" display="https://api.twitter.com/1.1/geo/id/936b83f20956cd4c.json"/>
    <hyperlink ref="AZ200" r:id="rId562" display="https://api.twitter.com/1.1/geo/id/3078869807f9dd36.json"/>
    <hyperlink ref="AZ217" r:id="rId563" display="https://api.twitter.com/1.1/geo/id/0952ae31ae562000.json"/>
  </hyperlinks>
  <printOptions/>
  <pageMargins left="0.7" right="0.7" top="0.75" bottom="0.75" header="0.3" footer="0.3"/>
  <pageSetup horizontalDpi="600" verticalDpi="600" orientation="portrait" r:id="rId567"/>
  <legacyDrawing r:id="rId565"/>
  <tableParts>
    <tablePart r:id="rId5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2492</v>
      </c>
      <c r="B1" s="13" t="s">
        <v>2778</v>
      </c>
      <c r="C1" s="13" t="s">
        <v>2779</v>
      </c>
      <c r="D1" s="13" t="s">
        <v>144</v>
      </c>
      <c r="E1" s="13" t="s">
        <v>2781</v>
      </c>
      <c r="F1" s="13" t="s">
        <v>2782</v>
      </c>
      <c r="G1" s="13" t="s">
        <v>2783</v>
      </c>
    </row>
    <row r="2" spans="1:7" ht="15">
      <c r="A2" s="78" t="s">
        <v>2044</v>
      </c>
      <c r="B2" s="78">
        <v>112</v>
      </c>
      <c r="C2" s="122">
        <v>0.02938861191288376</v>
      </c>
      <c r="D2" s="78" t="s">
        <v>2780</v>
      </c>
      <c r="E2" s="78"/>
      <c r="F2" s="78"/>
      <c r="G2" s="78"/>
    </row>
    <row r="3" spans="1:7" ht="15">
      <c r="A3" s="78" t="s">
        <v>2045</v>
      </c>
      <c r="B3" s="78">
        <v>18</v>
      </c>
      <c r="C3" s="122">
        <v>0.0047231697717134615</v>
      </c>
      <c r="D3" s="78" t="s">
        <v>2780</v>
      </c>
      <c r="E3" s="78"/>
      <c r="F3" s="78"/>
      <c r="G3" s="78"/>
    </row>
    <row r="4" spans="1:7" ht="15">
      <c r="A4" s="78" t="s">
        <v>2046</v>
      </c>
      <c r="B4" s="78">
        <v>0</v>
      </c>
      <c r="C4" s="122">
        <v>0</v>
      </c>
      <c r="D4" s="78" t="s">
        <v>2780</v>
      </c>
      <c r="E4" s="78"/>
      <c r="F4" s="78"/>
      <c r="G4" s="78"/>
    </row>
    <row r="5" spans="1:7" ht="15">
      <c r="A5" s="78" t="s">
        <v>2047</v>
      </c>
      <c r="B5" s="78">
        <v>3681</v>
      </c>
      <c r="C5" s="122">
        <v>0.9658882183154027</v>
      </c>
      <c r="D5" s="78" t="s">
        <v>2780</v>
      </c>
      <c r="E5" s="78"/>
      <c r="F5" s="78"/>
      <c r="G5" s="78"/>
    </row>
    <row r="6" spans="1:7" ht="15">
      <c r="A6" s="78" t="s">
        <v>2048</v>
      </c>
      <c r="B6" s="78">
        <v>3811</v>
      </c>
      <c r="C6" s="122">
        <v>1</v>
      </c>
      <c r="D6" s="78" t="s">
        <v>2780</v>
      </c>
      <c r="E6" s="78"/>
      <c r="F6" s="78"/>
      <c r="G6" s="78"/>
    </row>
    <row r="7" spans="1:7" ht="15">
      <c r="A7" s="84" t="s">
        <v>508</v>
      </c>
      <c r="B7" s="84">
        <v>126</v>
      </c>
      <c r="C7" s="123">
        <v>0.005445956143994865</v>
      </c>
      <c r="D7" s="84" t="s">
        <v>2780</v>
      </c>
      <c r="E7" s="84" t="b">
        <v>0</v>
      </c>
      <c r="F7" s="84" t="b">
        <v>0</v>
      </c>
      <c r="G7" s="84" t="b">
        <v>0</v>
      </c>
    </row>
    <row r="8" spans="1:7" ht="15">
      <c r="A8" s="84" t="s">
        <v>1994</v>
      </c>
      <c r="B8" s="84">
        <v>59</v>
      </c>
      <c r="C8" s="123">
        <v>0.011292223619216198</v>
      </c>
      <c r="D8" s="84" t="s">
        <v>2780</v>
      </c>
      <c r="E8" s="84" t="b">
        <v>0</v>
      </c>
      <c r="F8" s="84" t="b">
        <v>0</v>
      </c>
      <c r="G8" s="84" t="b">
        <v>0</v>
      </c>
    </row>
    <row r="9" spans="1:7" ht="15">
      <c r="A9" s="84" t="s">
        <v>510</v>
      </c>
      <c r="B9" s="84">
        <v>54</v>
      </c>
      <c r="C9" s="123">
        <v>0.012504045016275321</v>
      </c>
      <c r="D9" s="84" t="s">
        <v>2780</v>
      </c>
      <c r="E9" s="84" t="b">
        <v>0</v>
      </c>
      <c r="F9" s="84" t="b">
        <v>0</v>
      </c>
      <c r="G9" s="84" t="b">
        <v>0</v>
      </c>
    </row>
    <row r="10" spans="1:7" ht="15">
      <c r="A10" s="84" t="s">
        <v>292</v>
      </c>
      <c r="B10" s="84">
        <v>44</v>
      </c>
      <c r="C10" s="123">
        <v>0.01074274145145222</v>
      </c>
      <c r="D10" s="84" t="s">
        <v>2780</v>
      </c>
      <c r="E10" s="84" t="b">
        <v>0</v>
      </c>
      <c r="F10" s="84" t="b">
        <v>0</v>
      </c>
      <c r="G10" s="84" t="b">
        <v>0</v>
      </c>
    </row>
    <row r="11" spans="1:7" ht="15">
      <c r="A11" s="84" t="s">
        <v>511</v>
      </c>
      <c r="B11" s="84">
        <v>40</v>
      </c>
      <c r="C11" s="123">
        <v>0.010687642566893992</v>
      </c>
      <c r="D11" s="84" t="s">
        <v>2780</v>
      </c>
      <c r="E11" s="84" t="b">
        <v>0</v>
      </c>
      <c r="F11" s="84" t="b">
        <v>0</v>
      </c>
      <c r="G11" s="84" t="b">
        <v>0</v>
      </c>
    </row>
    <row r="12" spans="1:7" ht="15">
      <c r="A12" s="84" t="s">
        <v>2051</v>
      </c>
      <c r="B12" s="84">
        <v>35</v>
      </c>
      <c r="C12" s="123">
        <v>0.011105432774061832</v>
      </c>
      <c r="D12" s="84" t="s">
        <v>2780</v>
      </c>
      <c r="E12" s="84" t="b">
        <v>0</v>
      </c>
      <c r="F12" s="84" t="b">
        <v>0</v>
      </c>
      <c r="G12" s="84" t="b">
        <v>0</v>
      </c>
    </row>
    <row r="13" spans="1:7" ht="15">
      <c r="A13" s="84" t="s">
        <v>2053</v>
      </c>
      <c r="B13" s="84">
        <v>24</v>
      </c>
      <c r="C13" s="123">
        <v>0.009036774734904657</v>
      </c>
      <c r="D13" s="84" t="s">
        <v>2780</v>
      </c>
      <c r="E13" s="84" t="b">
        <v>0</v>
      </c>
      <c r="F13" s="84" t="b">
        <v>0</v>
      </c>
      <c r="G13" s="84" t="b">
        <v>0</v>
      </c>
    </row>
    <row r="14" spans="1:7" ht="15">
      <c r="A14" s="84" t="s">
        <v>2057</v>
      </c>
      <c r="B14" s="84">
        <v>22</v>
      </c>
      <c r="C14" s="123">
        <v>0.008283710173662603</v>
      </c>
      <c r="D14" s="84" t="s">
        <v>2780</v>
      </c>
      <c r="E14" s="84" t="b">
        <v>0</v>
      </c>
      <c r="F14" s="84" t="b">
        <v>0</v>
      </c>
      <c r="G14" s="84" t="b">
        <v>0</v>
      </c>
    </row>
    <row r="15" spans="1:7" ht="15">
      <c r="A15" s="84" t="s">
        <v>2076</v>
      </c>
      <c r="B15" s="84">
        <v>21</v>
      </c>
      <c r="C15" s="123">
        <v>0.008093752698606231</v>
      </c>
      <c r="D15" s="84" t="s">
        <v>2780</v>
      </c>
      <c r="E15" s="84" t="b">
        <v>0</v>
      </c>
      <c r="F15" s="84" t="b">
        <v>0</v>
      </c>
      <c r="G15" s="84" t="b">
        <v>0</v>
      </c>
    </row>
    <row r="16" spans="1:7" ht="15">
      <c r="A16" s="84" t="s">
        <v>2077</v>
      </c>
      <c r="B16" s="84">
        <v>21</v>
      </c>
      <c r="C16" s="123">
        <v>0.008093752698606231</v>
      </c>
      <c r="D16" s="84" t="s">
        <v>2780</v>
      </c>
      <c r="E16" s="84" t="b">
        <v>0</v>
      </c>
      <c r="F16" s="84" t="b">
        <v>0</v>
      </c>
      <c r="G16" s="84" t="b">
        <v>0</v>
      </c>
    </row>
    <row r="17" spans="1:7" ht="15">
      <c r="A17" s="84" t="s">
        <v>2062</v>
      </c>
      <c r="B17" s="84">
        <v>19</v>
      </c>
      <c r="C17" s="123">
        <v>0.007686088933170747</v>
      </c>
      <c r="D17" s="84" t="s">
        <v>2780</v>
      </c>
      <c r="E17" s="84" t="b">
        <v>0</v>
      </c>
      <c r="F17" s="84" t="b">
        <v>0</v>
      </c>
      <c r="G17" s="84" t="b">
        <v>0</v>
      </c>
    </row>
    <row r="18" spans="1:7" ht="15">
      <c r="A18" s="84" t="s">
        <v>287</v>
      </c>
      <c r="B18" s="84">
        <v>18</v>
      </c>
      <c r="C18" s="123">
        <v>0.007467424130747626</v>
      </c>
      <c r="D18" s="84" t="s">
        <v>2780</v>
      </c>
      <c r="E18" s="84" t="b">
        <v>0</v>
      </c>
      <c r="F18" s="84" t="b">
        <v>0</v>
      </c>
      <c r="G18" s="84" t="b">
        <v>0</v>
      </c>
    </row>
    <row r="19" spans="1:7" ht="15">
      <c r="A19" s="84" t="s">
        <v>2050</v>
      </c>
      <c r="B19" s="84">
        <v>17</v>
      </c>
      <c r="C19" s="123">
        <v>0.007238143718027497</v>
      </c>
      <c r="D19" s="84" t="s">
        <v>2780</v>
      </c>
      <c r="E19" s="84" t="b">
        <v>0</v>
      </c>
      <c r="F19" s="84" t="b">
        <v>0</v>
      </c>
      <c r="G19" s="84" t="b">
        <v>0</v>
      </c>
    </row>
    <row r="20" spans="1:7" ht="15">
      <c r="A20" s="84" t="s">
        <v>2493</v>
      </c>
      <c r="B20" s="84">
        <v>16</v>
      </c>
      <c r="C20" s="123">
        <v>0.006997622545635869</v>
      </c>
      <c r="D20" s="84" t="s">
        <v>2780</v>
      </c>
      <c r="E20" s="84" t="b">
        <v>0</v>
      </c>
      <c r="F20" s="84" t="b">
        <v>0</v>
      </c>
      <c r="G20" s="84" t="b">
        <v>0</v>
      </c>
    </row>
    <row r="21" spans="1:7" ht="15">
      <c r="A21" s="84" t="s">
        <v>2097</v>
      </c>
      <c r="B21" s="84">
        <v>14</v>
      </c>
      <c r="C21" s="123">
        <v>0.006479950183758393</v>
      </c>
      <c r="D21" s="84" t="s">
        <v>2780</v>
      </c>
      <c r="E21" s="84" t="b">
        <v>0</v>
      </c>
      <c r="F21" s="84" t="b">
        <v>0</v>
      </c>
      <c r="G21" s="84" t="b">
        <v>0</v>
      </c>
    </row>
    <row r="22" spans="1:7" ht="15">
      <c r="A22" s="84" t="s">
        <v>2060</v>
      </c>
      <c r="B22" s="84">
        <v>14</v>
      </c>
      <c r="C22" s="123">
        <v>0.0066780968711812674</v>
      </c>
      <c r="D22" s="84" t="s">
        <v>2780</v>
      </c>
      <c r="E22" s="84" t="b">
        <v>0</v>
      </c>
      <c r="F22" s="84" t="b">
        <v>0</v>
      </c>
      <c r="G22" s="84" t="b">
        <v>0</v>
      </c>
    </row>
    <row r="23" spans="1:7" ht="15">
      <c r="A23" s="84" t="s">
        <v>2063</v>
      </c>
      <c r="B23" s="84">
        <v>14</v>
      </c>
      <c r="C23" s="123">
        <v>0.006479950183758393</v>
      </c>
      <c r="D23" s="84" t="s">
        <v>2780</v>
      </c>
      <c r="E23" s="84" t="b">
        <v>0</v>
      </c>
      <c r="F23" s="84" t="b">
        <v>0</v>
      </c>
      <c r="G23" s="84" t="b">
        <v>0</v>
      </c>
    </row>
    <row r="24" spans="1:7" ht="15">
      <c r="A24" s="84" t="s">
        <v>2064</v>
      </c>
      <c r="B24" s="84">
        <v>13</v>
      </c>
      <c r="C24" s="123">
        <v>0.0062010899518111775</v>
      </c>
      <c r="D24" s="84" t="s">
        <v>2780</v>
      </c>
      <c r="E24" s="84" t="b">
        <v>0</v>
      </c>
      <c r="F24" s="84" t="b">
        <v>0</v>
      </c>
      <c r="G24" s="84" t="b">
        <v>0</v>
      </c>
    </row>
    <row r="25" spans="1:7" ht="15">
      <c r="A25" s="84" t="s">
        <v>2494</v>
      </c>
      <c r="B25" s="84">
        <v>13</v>
      </c>
      <c r="C25" s="123">
        <v>0.0062010899518111775</v>
      </c>
      <c r="D25" s="84" t="s">
        <v>2780</v>
      </c>
      <c r="E25" s="84" t="b">
        <v>0</v>
      </c>
      <c r="F25" s="84" t="b">
        <v>0</v>
      </c>
      <c r="G25" s="84" t="b">
        <v>0</v>
      </c>
    </row>
    <row r="26" spans="1:7" ht="15">
      <c r="A26" s="84" t="s">
        <v>298</v>
      </c>
      <c r="B26" s="84">
        <v>12</v>
      </c>
      <c r="C26" s="123">
        <v>0.005907524226421096</v>
      </c>
      <c r="D26" s="84" t="s">
        <v>2780</v>
      </c>
      <c r="E26" s="84" t="b">
        <v>0</v>
      </c>
      <c r="F26" s="84" t="b">
        <v>0</v>
      </c>
      <c r="G26" s="84" t="b">
        <v>0</v>
      </c>
    </row>
    <row r="27" spans="1:7" ht="15">
      <c r="A27" s="84" t="s">
        <v>2052</v>
      </c>
      <c r="B27" s="84">
        <v>12</v>
      </c>
      <c r="C27" s="123">
        <v>0.0061069361572358705</v>
      </c>
      <c r="D27" s="84" t="s">
        <v>2780</v>
      </c>
      <c r="E27" s="84" t="b">
        <v>0</v>
      </c>
      <c r="F27" s="84" t="b">
        <v>0</v>
      </c>
      <c r="G27" s="84" t="b">
        <v>0</v>
      </c>
    </row>
    <row r="28" spans="1:7" ht="15">
      <c r="A28" s="84" t="s">
        <v>2495</v>
      </c>
      <c r="B28" s="84">
        <v>12</v>
      </c>
      <c r="C28" s="123">
        <v>0.005907524226421096</v>
      </c>
      <c r="D28" s="84" t="s">
        <v>2780</v>
      </c>
      <c r="E28" s="84" t="b">
        <v>0</v>
      </c>
      <c r="F28" s="84" t="b">
        <v>0</v>
      </c>
      <c r="G28" s="84" t="b">
        <v>0</v>
      </c>
    </row>
    <row r="29" spans="1:7" ht="15">
      <c r="A29" s="84" t="s">
        <v>2058</v>
      </c>
      <c r="B29" s="84">
        <v>11</v>
      </c>
      <c r="C29" s="123">
        <v>0.005598024810799547</v>
      </c>
      <c r="D29" s="84" t="s">
        <v>2780</v>
      </c>
      <c r="E29" s="84" t="b">
        <v>0</v>
      </c>
      <c r="F29" s="84" t="b">
        <v>0</v>
      </c>
      <c r="G29" s="84" t="b">
        <v>0</v>
      </c>
    </row>
    <row r="30" spans="1:7" ht="15">
      <c r="A30" s="84" t="s">
        <v>2496</v>
      </c>
      <c r="B30" s="84">
        <v>11</v>
      </c>
      <c r="C30" s="123">
        <v>0.005598024810799547</v>
      </c>
      <c r="D30" s="84" t="s">
        <v>2780</v>
      </c>
      <c r="E30" s="84" t="b">
        <v>1</v>
      </c>
      <c r="F30" s="84" t="b">
        <v>0</v>
      </c>
      <c r="G30" s="84" t="b">
        <v>0</v>
      </c>
    </row>
    <row r="31" spans="1:7" ht="15">
      <c r="A31" s="84" t="s">
        <v>2497</v>
      </c>
      <c r="B31" s="84">
        <v>11</v>
      </c>
      <c r="C31" s="123">
        <v>0.005598024810799547</v>
      </c>
      <c r="D31" s="84" t="s">
        <v>2780</v>
      </c>
      <c r="E31" s="84" t="b">
        <v>0</v>
      </c>
      <c r="F31" s="84" t="b">
        <v>0</v>
      </c>
      <c r="G31" s="84" t="b">
        <v>0</v>
      </c>
    </row>
    <row r="32" spans="1:7" ht="15">
      <c r="A32" s="84" t="s">
        <v>2498</v>
      </c>
      <c r="B32" s="84">
        <v>11</v>
      </c>
      <c r="C32" s="123">
        <v>0.005598024810799547</v>
      </c>
      <c r="D32" s="84" t="s">
        <v>2780</v>
      </c>
      <c r="E32" s="84" t="b">
        <v>0</v>
      </c>
      <c r="F32" s="84" t="b">
        <v>0</v>
      </c>
      <c r="G32" s="84" t="b">
        <v>0</v>
      </c>
    </row>
    <row r="33" spans="1:7" ht="15">
      <c r="A33" s="84" t="s">
        <v>2056</v>
      </c>
      <c r="B33" s="84">
        <v>11</v>
      </c>
      <c r="C33" s="123">
        <v>0.006547559154064126</v>
      </c>
      <c r="D33" s="84" t="s">
        <v>2780</v>
      </c>
      <c r="E33" s="84" t="b">
        <v>0</v>
      </c>
      <c r="F33" s="84" t="b">
        <v>0</v>
      </c>
      <c r="G33" s="84" t="b">
        <v>0</v>
      </c>
    </row>
    <row r="34" spans="1:7" ht="15">
      <c r="A34" s="84" t="s">
        <v>2017</v>
      </c>
      <c r="B34" s="84">
        <v>11</v>
      </c>
      <c r="C34" s="123">
        <v>0.005598024810799547</v>
      </c>
      <c r="D34" s="84" t="s">
        <v>2780</v>
      </c>
      <c r="E34" s="84" t="b">
        <v>0</v>
      </c>
      <c r="F34" s="84" t="b">
        <v>0</v>
      </c>
      <c r="G34" s="84" t="b">
        <v>0</v>
      </c>
    </row>
    <row r="35" spans="1:7" ht="15">
      <c r="A35" s="84" t="s">
        <v>2499</v>
      </c>
      <c r="B35" s="84">
        <v>11</v>
      </c>
      <c r="C35" s="123">
        <v>0.005598024810799547</v>
      </c>
      <c r="D35" s="84" t="s">
        <v>2780</v>
      </c>
      <c r="E35" s="84" t="b">
        <v>0</v>
      </c>
      <c r="F35" s="84" t="b">
        <v>0</v>
      </c>
      <c r="G35" s="84" t="b">
        <v>0</v>
      </c>
    </row>
    <row r="36" spans="1:7" ht="15">
      <c r="A36" s="84" t="s">
        <v>2066</v>
      </c>
      <c r="B36" s="84">
        <v>11</v>
      </c>
      <c r="C36" s="123">
        <v>0.005598024810799547</v>
      </c>
      <c r="D36" s="84" t="s">
        <v>2780</v>
      </c>
      <c r="E36" s="84" t="b">
        <v>0</v>
      </c>
      <c r="F36" s="84" t="b">
        <v>0</v>
      </c>
      <c r="G36" s="84" t="b">
        <v>0</v>
      </c>
    </row>
    <row r="37" spans="1:7" ht="15">
      <c r="A37" s="84" t="s">
        <v>2500</v>
      </c>
      <c r="B37" s="84">
        <v>10</v>
      </c>
      <c r="C37" s="123">
        <v>0.005271139344566503</v>
      </c>
      <c r="D37" s="84" t="s">
        <v>2780</v>
      </c>
      <c r="E37" s="84" t="b">
        <v>0</v>
      </c>
      <c r="F37" s="84" t="b">
        <v>0</v>
      </c>
      <c r="G37" s="84" t="b">
        <v>0</v>
      </c>
    </row>
    <row r="38" spans="1:7" ht="15">
      <c r="A38" s="84" t="s">
        <v>2054</v>
      </c>
      <c r="B38" s="84">
        <v>10</v>
      </c>
      <c r="C38" s="123">
        <v>0.005271139344566503</v>
      </c>
      <c r="D38" s="84" t="s">
        <v>2780</v>
      </c>
      <c r="E38" s="84" t="b">
        <v>0</v>
      </c>
      <c r="F38" s="84" t="b">
        <v>0</v>
      </c>
      <c r="G38" s="84" t="b">
        <v>0</v>
      </c>
    </row>
    <row r="39" spans="1:7" ht="15">
      <c r="A39" s="84" t="s">
        <v>2073</v>
      </c>
      <c r="B39" s="84">
        <v>10</v>
      </c>
      <c r="C39" s="123">
        <v>0.005271139344566503</v>
      </c>
      <c r="D39" s="84" t="s">
        <v>2780</v>
      </c>
      <c r="E39" s="84" t="b">
        <v>0</v>
      </c>
      <c r="F39" s="84" t="b">
        <v>0</v>
      </c>
      <c r="G39" s="84" t="b">
        <v>0</v>
      </c>
    </row>
    <row r="40" spans="1:7" ht="15">
      <c r="A40" s="84" t="s">
        <v>1993</v>
      </c>
      <c r="B40" s="84">
        <v>10</v>
      </c>
      <c r="C40" s="123">
        <v>0.005271139344566503</v>
      </c>
      <c r="D40" s="84" t="s">
        <v>2780</v>
      </c>
      <c r="E40" s="84" t="b">
        <v>0</v>
      </c>
      <c r="F40" s="84" t="b">
        <v>0</v>
      </c>
      <c r="G40" s="84" t="b">
        <v>0</v>
      </c>
    </row>
    <row r="41" spans="1:7" ht="15">
      <c r="A41" s="84" t="s">
        <v>2501</v>
      </c>
      <c r="B41" s="84">
        <v>10</v>
      </c>
      <c r="C41" s="123">
        <v>0.005271139344566503</v>
      </c>
      <c r="D41" s="84" t="s">
        <v>2780</v>
      </c>
      <c r="E41" s="84" t="b">
        <v>1</v>
      </c>
      <c r="F41" s="84" t="b">
        <v>0</v>
      </c>
      <c r="G41" s="84" t="b">
        <v>0</v>
      </c>
    </row>
    <row r="42" spans="1:7" ht="15">
      <c r="A42" s="84" t="s">
        <v>2065</v>
      </c>
      <c r="B42" s="84">
        <v>10</v>
      </c>
      <c r="C42" s="123">
        <v>0.005271139344566503</v>
      </c>
      <c r="D42" s="84" t="s">
        <v>2780</v>
      </c>
      <c r="E42" s="84" t="b">
        <v>0</v>
      </c>
      <c r="F42" s="84" t="b">
        <v>0</v>
      </c>
      <c r="G42" s="84" t="b">
        <v>0</v>
      </c>
    </row>
    <row r="43" spans="1:7" ht="15">
      <c r="A43" s="84" t="s">
        <v>2100</v>
      </c>
      <c r="B43" s="84">
        <v>10</v>
      </c>
      <c r="C43" s="123">
        <v>0.005271139344566503</v>
      </c>
      <c r="D43" s="84" t="s">
        <v>2780</v>
      </c>
      <c r="E43" s="84" t="b">
        <v>0</v>
      </c>
      <c r="F43" s="84" t="b">
        <v>0</v>
      </c>
      <c r="G43" s="84" t="b">
        <v>0</v>
      </c>
    </row>
    <row r="44" spans="1:7" ht="15">
      <c r="A44" s="84" t="s">
        <v>2103</v>
      </c>
      <c r="B44" s="84">
        <v>10</v>
      </c>
      <c r="C44" s="123">
        <v>0.005271139344566503</v>
      </c>
      <c r="D44" s="84" t="s">
        <v>2780</v>
      </c>
      <c r="E44" s="84" t="b">
        <v>0</v>
      </c>
      <c r="F44" s="84" t="b">
        <v>0</v>
      </c>
      <c r="G44" s="84" t="b">
        <v>0</v>
      </c>
    </row>
    <row r="45" spans="1:7" ht="15">
      <c r="A45" s="84" t="s">
        <v>2067</v>
      </c>
      <c r="B45" s="84">
        <v>10</v>
      </c>
      <c r="C45" s="123">
        <v>0.005271139344566503</v>
      </c>
      <c r="D45" s="84" t="s">
        <v>2780</v>
      </c>
      <c r="E45" s="84" t="b">
        <v>1</v>
      </c>
      <c r="F45" s="84" t="b">
        <v>0</v>
      </c>
      <c r="G45" s="84" t="b">
        <v>0</v>
      </c>
    </row>
    <row r="46" spans="1:7" ht="15">
      <c r="A46" s="84" t="s">
        <v>2089</v>
      </c>
      <c r="B46" s="84">
        <v>9</v>
      </c>
      <c r="C46" s="123">
        <v>0.00562205476215348</v>
      </c>
      <c r="D46" s="84" t="s">
        <v>2780</v>
      </c>
      <c r="E46" s="84" t="b">
        <v>0</v>
      </c>
      <c r="F46" s="84" t="b">
        <v>0</v>
      </c>
      <c r="G46" s="84" t="b">
        <v>0</v>
      </c>
    </row>
    <row r="47" spans="1:7" ht="15">
      <c r="A47" s="84" t="s">
        <v>2502</v>
      </c>
      <c r="B47" s="84">
        <v>9</v>
      </c>
      <c r="C47" s="123">
        <v>0.005357093853325195</v>
      </c>
      <c r="D47" s="84" t="s">
        <v>2780</v>
      </c>
      <c r="E47" s="84" t="b">
        <v>0</v>
      </c>
      <c r="F47" s="84" t="b">
        <v>0</v>
      </c>
      <c r="G47" s="84" t="b">
        <v>0</v>
      </c>
    </row>
    <row r="48" spans="1:7" ht="15">
      <c r="A48" s="84" t="s">
        <v>2503</v>
      </c>
      <c r="B48" s="84">
        <v>9</v>
      </c>
      <c r="C48" s="123">
        <v>0.0049251236577114695</v>
      </c>
      <c r="D48" s="84" t="s">
        <v>2780</v>
      </c>
      <c r="E48" s="84" t="b">
        <v>0</v>
      </c>
      <c r="F48" s="84" t="b">
        <v>0</v>
      </c>
      <c r="G48" s="84" t="b">
        <v>0</v>
      </c>
    </row>
    <row r="49" spans="1:7" ht="15">
      <c r="A49" s="84" t="s">
        <v>2504</v>
      </c>
      <c r="B49" s="84">
        <v>9</v>
      </c>
      <c r="C49" s="123">
        <v>0.0049251236577114695</v>
      </c>
      <c r="D49" s="84" t="s">
        <v>2780</v>
      </c>
      <c r="E49" s="84" t="b">
        <v>0</v>
      </c>
      <c r="F49" s="84" t="b">
        <v>0</v>
      </c>
      <c r="G49" s="84" t="b">
        <v>0</v>
      </c>
    </row>
    <row r="50" spans="1:7" ht="15">
      <c r="A50" s="84" t="s">
        <v>2505</v>
      </c>
      <c r="B50" s="84">
        <v>9</v>
      </c>
      <c r="C50" s="123">
        <v>0.0049251236577114695</v>
      </c>
      <c r="D50" s="84" t="s">
        <v>2780</v>
      </c>
      <c r="E50" s="84" t="b">
        <v>0</v>
      </c>
      <c r="F50" s="84" t="b">
        <v>0</v>
      </c>
      <c r="G50" s="84" t="b">
        <v>0</v>
      </c>
    </row>
    <row r="51" spans="1:7" ht="15">
      <c r="A51" s="84" t="s">
        <v>2506</v>
      </c>
      <c r="B51" s="84">
        <v>8</v>
      </c>
      <c r="C51" s="123">
        <v>0.004557843799340296</v>
      </c>
      <c r="D51" s="84" t="s">
        <v>2780</v>
      </c>
      <c r="E51" s="84" t="b">
        <v>0</v>
      </c>
      <c r="F51" s="84" t="b">
        <v>0</v>
      </c>
      <c r="G51" s="84" t="b">
        <v>0</v>
      </c>
    </row>
    <row r="52" spans="1:7" ht="15">
      <c r="A52" s="84" t="s">
        <v>2079</v>
      </c>
      <c r="B52" s="84">
        <v>8</v>
      </c>
      <c r="C52" s="123">
        <v>0.004557843799340296</v>
      </c>
      <c r="D52" s="84" t="s">
        <v>2780</v>
      </c>
      <c r="E52" s="84" t="b">
        <v>0</v>
      </c>
      <c r="F52" s="84" t="b">
        <v>0</v>
      </c>
      <c r="G52" s="84" t="b">
        <v>0</v>
      </c>
    </row>
    <row r="53" spans="1:7" ht="15">
      <c r="A53" s="84" t="s">
        <v>2507</v>
      </c>
      <c r="B53" s="84">
        <v>8</v>
      </c>
      <c r="C53" s="123">
        <v>0.004557843799340296</v>
      </c>
      <c r="D53" s="84" t="s">
        <v>2780</v>
      </c>
      <c r="E53" s="84" t="b">
        <v>0</v>
      </c>
      <c r="F53" s="84" t="b">
        <v>0</v>
      </c>
      <c r="G53" s="84" t="b">
        <v>0</v>
      </c>
    </row>
    <row r="54" spans="1:7" ht="15">
      <c r="A54" s="84" t="s">
        <v>223</v>
      </c>
      <c r="B54" s="84">
        <v>8</v>
      </c>
      <c r="C54" s="123">
        <v>0.005275944002175564</v>
      </c>
      <c r="D54" s="84" t="s">
        <v>2780</v>
      </c>
      <c r="E54" s="84" t="b">
        <v>0</v>
      </c>
      <c r="F54" s="84" t="b">
        <v>0</v>
      </c>
      <c r="G54" s="84" t="b">
        <v>0</v>
      </c>
    </row>
    <row r="55" spans="1:7" ht="15">
      <c r="A55" s="84" t="s">
        <v>2508</v>
      </c>
      <c r="B55" s="84">
        <v>7</v>
      </c>
      <c r="C55" s="123">
        <v>0.004166628552586262</v>
      </c>
      <c r="D55" s="84" t="s">
        <v>2780</v>
      </c>
      <c r="E55" s="84" t="b">
        <v>0</v>
      </c>
      <c r="F55" s="84" t="b">
        <v>0</v>
      </c>
      <c r="G55" s="84" t="b">
        <v>0</v>
      </c>
    </row>
    <row r="56" spans="1:7" ht="15">
      <c r="A56" s="84" t="s">
        <v>2070</v>
      </c>
      <c r="B56" s="84">
        <v>7</v>
      </c>
      <c r="C56" s="123">
        <v>0.004166628552586262</v>
      </c>
      <c r="D56" s="84" t="s">
        <v>2780</v>
      </c>
      <c r="E56" s="84" t="b">
        <v>0</v>
      </c>
      <c r="F56" s="84" t="b">
        <v>0</v>
      </c>
      <c r="G56" s="84" t="b">
        <v>0</v>
      </c>
    </row>
    <row r="57" spans="1:7" ht="15">
      <c r="A57" s="84" t="s">
        <v>2509</v>
      </c>
      <c r="B57" s="84">
        <v>7</v>
      </c>
      <c r="C57" s="123">
        <v>0.004166628552586262</v>
      </c>
      <c r="D57" s="84" t="s">
        <v>2780</v>
      </c>
      <c r="E57" s="84" t="b">
        <v>0</v>
      </c>
      <c r="F57" s="84" t="b">
        <v>0</v>
      </c>
      <c r="G57" s="84" t="b">
        <v>0</v>
      </c>
    </row>
    <row r="58" spans="1:7" ht="15">
      <c r="A58" s="84" t="s">
        <v>2510</v>
      </c>
      <c r="B58" s="84">
        <v>7</v>
      </c>
      <c r="C58" s="123">
        <v>0.004166628552586262</v>
      </c>
      <c r="D58" s="84" t="s">
        <v>2780</v>
      </c>
      <c r="E58" s="84" t="b">
        <v>0</v>
      </c>
      <c r="F58" s="84" t="b">
        <v>0</v>
      </c>
      <c r="G58" s="84" t="b">
        <v>0</v>
      </c>
    </row>
    <row r="59" spans="1:7" ht="15">
      <c r="A59" s="84" t="s">
        <v>2085</v>
      </c>
      <c r="B59" s="84">
        <v>7</v>
      </c>
      <c r="C59" s="123">
        <v>0.004166628552586262</v>
      </c>
      <c r="D59" s="84" t="s">
        <v>2780</v>
      </c>
      <c r="E59" s="84" t="b">
        <v>0</v>
      </c>
      <c r="F59" s="84" t="b">
        <v>0</v>
      </c>
      <c r="G59" s="84" t="b">
        <v>0</v>
      </c>
    </row>
    <row r="60" spans="1:7" ht="15">
      <c r="A60" s="84" t="s">
        <v>2511</v>
      </c>
      <c r="B60" s="84">
        <v>7</v>
      </c>
      <c r="C60" s="123">
        <v>0.004166628552586262</v>
      </c>
      <c r="D60" s="84" t="s">
        <v>2780</v>
      </c>
      <c r="E60" s="84" t="b">
        <v>0</v>
      </c>
      <c r="F60" s="84" t="b">
        <v>0</v>
      </c>
      <c r="G60" s="84" t="b">
        <v>0</v>
      </c>
    </row>
    <row r="61" spans="1:7" ht="15">
      <c r="A61" s="84" t="s">
        <v>2512</v>
      </c>
      <c r="B61" s="84">
        <v>7</v>
      </c>
      <c r="C61" s="123">
        <v>0.004166628552586262</v>
      </c>
      <c r="D61" s="84" t="s">
        <v>2780</v>
      </c>
      <c r="E61" s="84" t="b">
        <v>0</v>
      </c>
      <c r="F61" s="84" t="b">
        <v>0</v>
      </c>
      <c r="G61" s="84" t="b">
        <v>0</v>
      </c>
    </row>
    <row r="62" spans="1:7" ht="15">
      <c r="A62" s="84" t="s">
        <v>2513</v>
      </c>
      <c r="B62" s="84">
        <v>7</v>
      </c>
      <c r="C62" s="123">
        <v>0.004166628552586262</v>
      </c>
      <c r="D62" s="84" t="s">
        <v>2780</v>
      </c>
      <c r="E62" s="84" t="b">
        <v>0</v>
      </c>
      <c r="F62" s="84" t="b">
        <v>0</v>
      </c>
      <c r="G62" s="84" t="b">
        <v>0</v>
      </c>
    </row>
    <row r="63" spans="1:7" ht="15">
      <c r="A63" s="84" t="s">
        <v>2514</v>
      </c>
      <c r="B63" s="84">
        <v>7</v>
      </c>
      <c r="C63" s="123">
        <v>0.004166628552586262</v>
      </c>
      <c r="D63" s="84" t="s">
        <v>2780</v>
      </c>
      <c r="E63" s="84" t="b">
        <v>0</v>
      </c>
      <c r="F63" s="84" t="b">
        <v>0</v>
      </c>
      <c r="G63" s="84" t="b">
        <v>0</v>
      </c>
    </row>
    <row r="64" spans="1:7" ht="15">
      <c r="A64" s="84" t="s">
        <v>2515</v>
      </c>
      <c r="B64" s="84">
        <v>7</v>
      </c>
      <c r="C64" s="123">
        <v>0.004166628552586262</v>
      </c>
      <c r="D64" s="84" t="s">
        <v>2780</v>
      </c>
      <c r="E64" s="84" t="b">
        <v>0</v>
      </c>
      <c r="F64" s="84" t="b">
        <v>0</v>
      </c>
      <c r="G64" s="84" t="b">
        <v>0</v>
      </c>
    </row>
    <row r="65" spans="1:7" ht="15">
      <c r="A65" s="84" t="s">
        <v>2516</v>
      </c>
      <c r="B65" s="84">
        <v>7</v>
      </c>
      <c r="C65" s="123">
        <v>0.004616451001903618</v>
      </c>
      <c r="D65" s="84" t="s">
        <v>2780</v>
      </c>
      <c r="E65" s="84" t="b">
        <v>0</v>
      </c>
      <c r="F65" s="84" t="b">
        <v>0</v>
      </c>
      <c r="G65" s="84" t="b">
        <v>0</v>
      </c>
    </row>
    <row r="66" spans="1:7" ht="15">
      <c r="A66" s="84" t="s">
        <v>2517</v>
      </c>
      <c r="B66" s="84">
        <v>6</v>
      </c>
      <c r="C66" s="123">
        <v>0.003748036508102319</v>
      </c>
      <c r="D66" s="84" t="s">
        <v>2780</v>
      </c>
      <c r="E66" s="84" t="b">
        <v>0</v>
      </c>
      <c r="F66" s="84" t="b">
        <v>0</v>
      </c>
      <c r="G66" s="84" t="b">
        <v>0</v>
      </c>
    </row>
    <row r="67" spans="1:7" ht="15">
      <c r="A67" s="84" t="s">
        <v>2518</v>
      </c>
      <c r="B67" s="84">
        <v>6</v>
      </c>
      <c r="C67" s="123">
        <v>0.003748036508102319</v>
      </c>
      <c r="D67" s="84" t="s">
        <v>2780</v>
      </c>
      <c r="E67" s="84" t="b">
        <v>0</v>
      </c>
      <c r="F67" s="84" t="b">
        <v>0</v>
      </c>
      <c r="G67" s="84" t="b">
        <v>0</v>
      </c>
    </row>
    <row r="68" spans="1:7" ht="15">
      <c r="A68" s="84" t="s">
        <v>2519</v>
      </c>
      <c r="B68" s="84">
        <v>6</v>
      </c>
      <c r="C68" s="123">
        <v>0.003748036508102319</v>
      </c>
      <c r="D68" s="84" t="s">
        <v>2780</v>
      </c>
      <c r="E68" s="84" t="b">
        <v>0</v>
      </c>
      <c r="F68" s="84" t="b">
        <v>0</v>
      </c>
      <c r="G68" s="84" t="b">
        <v>0</v>
      </c>
    </row>
    <row r="69" spans="1:7" ht="15">
      <c r="A69" s="84" t="s">
        <v>2072</v>
      </c>
      <c r="B69" s="84">
        <v>6</v>
      </c>
      <c r="C69" s="123">
        <v>0.00454231090299409</v>
      </c>
      <c r="D69" s="84" t="s">
        <v>2780</v>
      </c>
      <c r="E69" s="84" t="b">
        <v>0</v>
      </c>
      <c r="F69" s="84" t="b">
        <v>0</v>
      </c>
      <c r="G69" s="84" t="b">
        <v>0</v>
      </c>
    </row>
    <row r="70" spans="1:7" ht="15">
      <c r="A70" s="84" t="s">
        <v>2084</v>
      </c>
      <c r="B70" s="84">
        <v>6</v>
      </c>
      <c r="C70" s="123">
        <v>0.003748036508102319</v>
      </c>
      <c r="D70" s="84" t="s">
        <v>2780</v>
      </c>
      <c r="E70" s="84" t="b">
        <v>0</v>
      </c>
      <c r="F70" s="84" t="b">
        <v>0</v>
      </c>
      <c r="G70" s="84" t="b">
        <v>0</v>
      </c>
    </row>
    <row r="71" spans="1:7" ht="15">
      <c r="A71" s="84" t="s">
        <v>2520</v>
      </c>
      <c r="B71" s="84">
        <v>6</v>
      </c>
      <c r="C71" s="123">
        <v>0.003748036508102319</v>
      </c>
      <c r="D71" s="84" t="s">
        <v>2780</v>
      </c>
      <c r="E71" s="84" t="b">
        <v>0</v>
      </c>
      <c r="F71" s="84" t="b">
        <v>0</v>
      </c>
      <c r="G71" s="84" t="b">
        <v>0</v>
      </c>
    </row>
    <row r="72" spans="1:7" ht="15">
      <c r="A72" s="84" t="s">
        <v>2078</v>
      </c>
      <c r="B72" s="84">
        <v>6</v>
      </c>
      <c r="C72" s="123">
        <v>0.003748036508102319</v>
      </c>
      <c r="D72" s="84" t="s">
        <v>2780</v>
      </c>
      <c r="E72" s="84" t="b">
        <v>0</v>
      </c>
      <c r="F72" s="84" t="b">
        <v>0</v>
      </c>
      <c r="G72" s="84" t="b">
        <v>0</v>
      </c>
    </row>
    <row r="73" spans="1:7" ht="15">
      <c r="A73" s="84" t="s">
        <v>309</v>
      </c>
      <c r="B73" s="84">
        <v>6</v>
      </c>
      <c r="C73" s="123">
        <v>0.003748036508102319</v>
      </c>
      <c r="D73" s="84" t="s">
        <v>2780</v>
      </c>
      <c r="E73" s="84" t="b">
        <v>0</v>
      </c>
      <c r="F73" s="84" t="b">
        <v>0</v>
      </c>
      <c r="G73" s="84" t="b">
        <v>0</v>
      </c>
    </row>
    <row r="74" spans="1:7" ht="15">
      <c r="A74" s="84" t="s">
        <v>2521</v>
      </c>
      <c r="B74" s="84">
        <v>6</v>
      </c>
      <c r="C74" s="123">
        <v>0.00454231090299409</v>
      </c>
      <c r="D74" s="84" t="s">
        <v>2780</v>
      </c>
      <c r="E74" s="84" t="b">
        <v>0</v>
      </c>
      <c r="F74" s="84" t="b">
        <v>0</v>
      </c>
      <c r="G74" s="84" t="b">
        <v>0</v>
      </c>
    </row>
    <row r="75" spans="1:7" ht="15">
      <c r="A75" s="84" t="s">
        <v>2069</v>
      </c>
      <c r="B75" s="84">
        <v>6</v>
      </c>
      <c r="C75" s="123">
        <v>0.00454231090299409</v>
      </c>
      <c r="D75" s="84" t="s">
        <v>2780</v>
      </c>
      <c r="E75" s="84" t="b">
        <v>0</v>
      </c>
      <c r="F75" s="84" t="b">
        <v>0</v>
      </c>
      <c r="G75" s="84" t="b">
        <v>0</v>
      </c>
    </row>
    <row r="76" spans="1:7" ht="15">
      <c r="A76" s="84" t="s">
        <v>2096</v>
      </c>
      <c r="B76" s="84">
        <v>5</v>
      </c>
      <c r="C76" s="123">
        <v>0.0032974650013597273</v>
      </c>
      <c r="D76" s="84" t="s">
        <v>2780</v>
      </c>
      <c r="E76" s="84" t="b">
        <v>0</v>
      </c>
      <c r="F76" s="84" t="b">
        <v>0</v>
      </c>
      <c r="G76" s="84" t="b">
        <v>0</v>
      </c>
    </row>
    <row r="77" spans="1:7" ht="15">
      <c r="A77" s="84" t="s">
        <v>2522</v>
      </c>
      <c r="B77" s="84">
        <v>5</v>
      </c>
      <c r="C77" s="123">
        <v>0.0032974650013597273</v>
      </c>
      <c r="D77" s="84" t="s">
        <v>2780</v>
      </c>
      <c r="E77" s="84" t="b">
        <v>0</v>
      </c>
      <c r="F77" s="84" t="b">
        <v>0</v>
      </c>
      <c r="G77" s="84" t="b">
        <v>0</v>
      </c>
    </row>
    <row r="78" spans="1:7" ht="15">
      <c r="A78" s="84" t="s">
        <v>2523</v>
      </c>
      <c r="B78" s="84">
        <v>5</v>
      </c>
      <c r="C78" s="123">
        <v>0.0032974650013597273</v>
      </c>
      <c r="D78" s="84" t="s">
        <v>2780</v>
      </c>
      <c r="E78" s="84" t="b">
        <v>0</v>
      </c>
      <c r="F78" s="84" t="b">
        <v>0</v>
      </c>
      <c r="G78" s="84" t="b">
        <v>0</v>
      </c>
    </row>
    <row r="79" spans="1:7" ht="15">
      <c r="A79" s="84" t="s">
        <v>2524</v>
      </c>
      <c r="B79" s="84">
        <v>5</v>
      </c>
      <c r="C79" s="123">
        <v>0.0032974650013597273</v>
      </c>
      <c r="D79" s="84" t="s">
        <v>2780</v>
      </c>
      <c r="E79" s="84" t="b">
        <v>0</v>
      </c>
      <c r="F79" s="84" t="b">
        <v>0</v>
      </c>
      <c r="G79" s="84" t="b">
        <v>0</v>
      </c>
    </row>
    <row r="80" spans="1:7" ht="15">
      <c r="A80" s="84" t="s">
        <v>323</v>
      </c>
      <c r="B80" s="84">
        <v>5</v>
      </c>
      <c r="C80" s="123">
        <v>0.0035105477036641605</v>
      </c>
      <c r="D80" s="84" t="s">
        <v>2780</v>
      </c>
      <c r="E80" s="84" t="b">
        <v>0</v>
      </c>
      <c r="F80" s="84" t="b">
        <v>0</v>
      </c>
      <c r="G80" s="84" t="b">
        <v>0</v>
      </c>
    </row>
    <row r="81" spans="1:7" ht="15">
      <c r="A81" s="84" t="s">
        <v>280</v>
      </c>
      <c r="B81" s="84">
        <v>5</v>
      </c>
      <c r="C81" s="123">
        <v>0.003785259085828409</v>
      </c>
      <c r="D81" s="84" t="s">
        <v>2780</v>
      </c>
      <c r="E81" s="84" t="b">
        <v>0</v>
      </c>
      <c r="F81" s="84" t="b">
        <v>0</v>
      </c>
      <c r="G81" s="84" t="b">
        <v>0</v>
      </c>
    </row>
    <row r="82" spans="1:7" ht="15">
      <c r="A82" s="84" t="s">
        <v>2090</v>
      </c>
      <c r="B82" s="84">
        <v>5</v>
      </c>
      <c r="C82" s="123">
        <v>0.0032974650013597273</v>
      </c>
      <c r="D82" s="84" t="s">
        <v>2780</v>
      </c>
      <c r="E82" s="84" t="b">
        <v>0</v>
      </c>
      <c r="F82" s="84" t="b">
        <v>0</v>
      </c>
      <c r="G82" s="84" t="b">
        <v>0</v>
      </c>
    </row>
    <row r="83" spans="1:7" ht="15">
      <c r="A83" s="84" t="s">
        <v>2525</v>
      </c>
      <c r="B83" s="84">
        <v>5</v>
      </c>
      <c r="C83" s="123">
        <v>0.0032974650013597273</v>
      </c>
      <c r="D83" s="84" t="s">
        <v>2780</v>
      </c>
      <c r="E83" s="84" t="b">
        <v>0</v>
      </c>
      <c r="F83" s="84" t="b">
        <v>0</v>
      </c>
      <c r="G83" s="84" t="b">
        <v>0</v>
      </c>
    </row>
    <row r="84" spans="1:7" ht="15">
      <c r="A84" s="84" t="s">
        <v>2526</v>
      </c>
      <c r="B84" s="84">
        <v>5</v>
      </c>
      <c r="C84" s="123">
        <v>0.0032974650013597273</v>
      </c>
      <c r="D84" s="84" t="s">
        <v>2780</v>
      </c>
      <c r="E84" s="84" t="b">
        <v>0</v>
      </c>
      <c r="F84" s="84" t="b">
        <v>0</v>
      </c>
      <c r="G84" s="84" t="b">
        <v>0</v>
      </c>
    </row>
    <row r="85" spans="1:7" ht="15">
      <c r="A85" s="84" t="s">
        <v>2527</v>
      </c>
      <c r="B85" s="84">
        <v>5</v>
      </c>
      <c r="C85" s="123">
        <v>0.0032974650013597273</v>
      </c>
      <c r="D85" s="84" t="s">
        <v>2780</v>
      </c>
      <c r="E85" s="84" t="b">
        <v>0</v>
      </c>
      <c r="F85" s="84" t="b">
        <v>0</v>
      </c>
      <c r="G85" s="84" t="b">
        <v>0</v>
      </c>
    </row>
    <row r="86" spans="1:7" ht="15">
      <c r="A86" s="84" t="s">
        <v>2528</v>
      </c>
      <c r="B86" s="84">
        <v>5</v>
      </c>
      <c r="C86" s="123">
        <v>0.0032974650013597273</v>
      </c>
      <c r="D86" s="84" t="s">
        <v>2780</v>
      </c>
      <c r="E86" s="84" t="b">
        <v>0</v>
      </c>
      <c r="F86" s="84" t="b">
        <v>0</v>
      </c>
      <c r="G86" s="84" t="b">
        <v>0</v>
      </c>
    </row>
    <row r="87" spans="1:7" ht="15">
      <c r="A87" s="84" t="s">
        <v>2529</v>
      </c>
      <c r="B87" s="84">
        <v>5</v>
      </c>
      <c r="C87" s="123">
        <v>0.0032974650013597273</v>
      </c>
      <c r="D87" s="84" t="s">
        <v>2780</v>
      </c>
      <c r="E87" s="84" t="b">
        <v>0</v>
      </c>
      <c r="F87" s="84" t="b">
        <v>0</v>
      </c>
      <c r="G87" s="84" t="b">
        <v>0</v>
      </c>
    </row>
    <row r="88" spans="1:7" ht="15">
      <c r="A88" s="84" t="s">
        <v>2530</v>
      </c>
      <c r="B88" s="84">
        <v>5</v>
      </c>
      <c r="C88" s="123">
        <v>0.0032974650013597273</v>
      </c>
      <c r="D88" s="84" t="s">
        <v>2780</v>
      </c>
      <c r="E88" s="84" t="b">
        <v>0</v>
      </c>
      <c r="F88" s="84" t="b">
        <v>0</v>
      </c>
      <c r="G88" s="84" t="b">
        <v>0</v>
      </c>
    </row>
    <row r="89" spans="1:7" ht="15">
      <c r="A89" s="84" t="s">
        <v>2531</v>
      </c>
      <c r="B89" s="84">
        <v>5</v>
      </c>
      <c r="C89" s="123">
        <v>0.0032974650013597273</v>
      </c>
      <c r="D89" s="84" t="s">
        <v>2780</v>
      </c>
      <c r="E89" s="84" t="b">
        <v>0</v>
      </c>
      <c r="F89" s="84" t="b">
        <v>0</v>
      </c>
      <c r="G89" s="84" t="b">
        <v>0</v>
      </c>
    </row>
    <row r="90" spans="1:7" ht="15">
      <c r="A90" s="84" t="s">
        <v>2532</v>
      </c>
      <c r="B90" s="84">
        <v>5</v>
      </c>
      <c r="C90" s="123">
        <v>0.0032974650013597273</v>
      </c>
      <c r="D90" s="84" t="s">
        <v>2780</v>
      </c>
      <c r="E90" s="84" t="b">
        <v>0</v>
      </c>
      <c r="F90" s="84" t="b">
        <v>0</v>
      </c>
      <c r="G90" s="84" t="b">
        <v>0</v>
      </c>
    </row>
    <row r="91" spans="1:7" ht="15">
      <c r="A91" s="84" t="s">
        <v>2533</v>
      </c>
      <c r="B91" s="84">
        <v>5</v>
      </c>
      <c r="C91" s="123">
        <v>0.0032974650013597273</v>
      </c>
      <c r="D91" s="84" t="s">
        <v>2780</v>
      </c>
      <c r="E91" s="84" t="b">
        <v>1</v>
      </c>
      <c r="F91" s="84" t="b">
        <v>0</v>
      </c>
      <c r="G91" s="84" t="b">
        <v>0</v>
      </c>
    </row>
    <row r="92" spans="1:7" ht="15">
      <c r="A92" s="84" t="s">
        <v>2534</v>
      </c>
      <c r="B92" s="84">
        <v>5</v>
      </c>
      <c r="C92" s="123">
        <v>0.0032974650013597273</v>
      </c>
      <c r="D92" s="84" t="s">
        <v>2780</v>
      </c>
      <c r="E92" s="84" t="b">
        <v>0</v>
      </c>
      <c r="F92" s="84" t="b">
        <v>0</v>
      </c>
      <c r="G92" s="84" t="b">
        <v>0</v>
      </c>
    </row>
    <row r="93" spans="1:7" ht="15">
      <c r="A93" s="84" t="s">
        <v>2535</v>
      </c>
      <c r="B93" s="84">
        <v>5</v>
      </c>
      <c r="C93" s="123">
        <v>0.0032974650013597273</v>
      </c>
      <c r="D93" s="84" t="s">
        <v>2780</v>
      </c>
      <c r="E93" s="84" t="b">
        <v>0</v>
      </c>
      <c r="F93" s="84" t="b">
        <v>0</v>
      </c>
      <c r="G93" s="84" t="b">
        <v>0</v>
      </c>
    </row>
    <row r="94" spans="1:7" ht="15">
      <c r="A94" s="84" t="s">
        <v>2536</v>
      </c>
      <c r="B94" s="84">
        <v>5</v>
      </c>
      <c r="C94" s="123">
        <v>0.0032974650013597273</v>
      </c>
      <c r="D94" s="84" t="s">
        <v>2780</v>
      </c>
      <c r="E94" s="84" t="b">
        <v>0</v>
      </c>
      <c r="F94" s="84" t="b">
        <v>0</v>
      </c>
      <c r="G94" s="84" t="b">
        <v>0</v>
      </c>
    </row>
    <row r="95" spans="1:7" ht="15">
      <c r="A95" s="84" t="s">
        <v>2537</v>
      </c>
      <c r="B95" s="84">
        <v>5</v>
      </c>
      <c r="C95" s="123">
        <v>0.0032974650013597273</v>
      </c>
      <c r="D95" s="84" t="s">
        <v>2780</v>
      </c>
      <c r="E95" s="84" t="b">
        <v>0</v>
      </c>
      <c r="F95" s="84" t="b">
        <v>0</v>
      </c>
      <c r="G95" s="84" t="b">
        <v>0</v>
      </c>
    </row>
    <row r="96" spans="1:7" ht="15">
      <c r="A96" s="84" t="s">
        <v>2538</v>
      </c>
      <c r="B96" s="84">
        <v>5</v>
      </c>
      <c r="C96" s="123">
        <v>0.0032974650013597273</v>
      </c>
      <c r="D96" s="84" t="s">
        <v>2780</v>
      </c>
      <c r="E96" s="84" t="b">
        <v>0</v>
      </c>
      <c r="F96" s="84" t="b">
        <v>0</v>
      </c>
      <c r="G96" s="84" t="b">
        <v>0</v>
      </c>
    </row>
    <row r="97" spans="1:7" ht="15">
      <c r="A97" s="84" t="s">
        <v>2071</v>
      </c>
      <c r="B97" s="84">
        <v>5</v>
      </c>
      <c r="C97" s="123">
        <v>0.0035105477036641605</v>
      </c>
      <c r="D97" s="84" t="s">
        <v>2780</v>
      </c>
      <c r="E97" s="84" t="b">
        <v>0</v>
      </c>
      <c r="F97" s="84" t="b">
        <v>0</v>
      </c>
      <c r="G97" s="84" t="b">
        <v>0</v>
      </c>
    </row>
    <row r="98" spans="1:7" ht="15">
      <c r="A98" s="84" t="s">
        <v>274</v>
      </c>
      <c r="B98" s="84">
        <v>5</v>
      </c>
      <c r="C98" s="123">
        <v>0.003785259085828409</v>
      </c>
      <c r="D98" s="84" t="s">
        <v>2780</v>
      </c>
      <c r="E98" s="84" t="b">
        <v>0</v>
      </c>
      <c r="F98" s="84" t="b">
        <v>0</v>
      </c>
      <c r="G98" s="84" t="b">
        <v>0</v>
      </c>
    </row>
    <row r="99" spans="1:7" ht="15">
      <c r="A99" s="84" t="s">
        <v>2539</v>
      </c>
      <c r="B99" s="84">
        <v>5</v>
      </c>
      <c r="C99" s="123">
        <v>0.0032974650013597273</v>
      </c>
      <c r="D99" s="84" t="s">
        <v>2780</v>
      </c>
      <c r="E99" s="84" t="b">
        <v>0</v>
      </c>
      <c r="F99" s="84" t="b">
        <v>0</v>
      </c>
      <c r="G99" s="84" t="b">
        <v>0</v>
      </c>
    </row>
    <row r="100" spans="1:7" ht="15">
      <c r="A100" s="84" t="s">
        <v>2059</v>
      </c>
      <c r="B100" s="84">
        <v>5</v>
      </c>
      <c r="C100" s="123">
        <v>0.0032974650013597273</v>
      </c>
      <c r="D100" s="84" t="s">
        <v>2780</v>
      </c>
      <c r="E100" s="84" t="b">
        <v>0</v>
      </c>
      <c r="F100" s="84" t="b">
        <v>0</v>
      </c>
      <c r="G100" s="84" t="b">
        <v>0</v>
      </c>
    </row>
    <row r="101" spans="1:7" ht="15">
      <c r="A101" s="84" t="s">
        <v>2540</v>
      </c>
      <c r="B101" s="84">
        <v>5</v>
      </c>
      <c r="C101" s="123">
        <v>0.0032974650013597273</v>
      </c>
      <c r="D101" s="84" t="s">
        <v>2780</v>
      </c>
      <c r="E101" s="84" t="b">
        <v>0</v>
      </c>
      <c r="F101" s="84" t="b">
        <v>0</v>
      </c>
      <c r="G101" s="84" t="b">
        <v>0</v>
      </c>
    </row>
    <row r="102" spans="1:7" ht="15">
      <c r="A102" s="84" t="s">
        <v>2541</v>
      </c>
      <c r="B102" s="84">
        <v>5</v>
      </c>
      <c r="C102" s="123">
        <v>0.0032974650013597273</v>
      </c>
      <c r="D102" s="84" t="s">
        <v>2780</v>
      </c>
      <c r="E102" s="84" t="b">
        <v>0</v>
      </c>
      <c r="F102" s="84" t="b">
        <v>0</v>
      </c>
      <c r="G102" s="84" t="b">
        <v>0</v>
      </c>
    </row>
    <row r="103" spans="1:7" ht="15">
      <c r="A103" s="84" t="s">
        <v>2542</v>
      </c>
      <c r="B103" s="84">
        <v>5</v>
      </c>
      <c r="C103" s="123">
        <v>0.0032974650013597273</v>
      </c>
      <c r="D103" s="84" t="s">
        <v>2780</v>
      </c>
      <c r="E103" s="84" t="b">
        <v>0</v>
      </c>
      <c r="F103" s="84" t="b">
        <v>0</v>
      </c>
      <c r="G103" s="84" t="b">
        <v>0</v>
      </c>
    </row>
    <row r="104" spans="1:7" ht="15">
      <c r="A104" s="84" t="s">
        <v>2543</v>
      </c>
      <c r="B104" s="84">
        <v>5</v>
      </c>
      <c r="C104" s="123">
        <v>0.0032974650013597273</v>
      </c>
      <c r="D104" s="84" t="s">
        <v>2780</v>
      </c>
      <c r="E104" s="84" t="b">
        <v>1</v>
      </c>
      <c r="F104" s="84" t="b">
        <v>0</v>
      </c>
      <c r="G104" s="84" t="b">
        <v>0</v>
      </c>
    </row>
    <row r="105" spans="1:7" ht="15">
      <c r="A105" s="84" t="s">
        <v>2544</v>
      </c>
      <c r="B105" s="84">
        <v>5</v>
      </c>
      <c r="C105" s="123">
        <v>0.0032974650013597273</v>
      </c>
      <c r="D105" s="84" t="s">
        <v>2780</v>
      </c>
      <c r="E105" s="84" t="b">
        <v>0</v>
      </c>
      <c r="F105" s="84" t="b">
        <v>0</v>
      </c>
      <c r="G105" s="84" t="b">
        <v>0</v>
      </c>
    </row>
    <row r="106" spans="1:7" ht="15">
      <c r="A106" s="84" t="s">
        <v>2545</v>
      </c>
      <c r="B106" s="84">
        <v>5</v>
      </c>
      <c r="C106" s="123">
        <v>0.0032974650013597273</v>
      </c>
      <c r="D106" s="84" t="s">
        <v>2780</v>
      </c>
      <c r="E106" s="84" t="b">
        <v>0</v>
      </c>
      <c r="F106" s="84" t="b">
        <v>0</v>
      </c>
      <c r="G106" s="84" t="b">
        <v>0</v>
      </c>
    </row>
    <row r="107" spans="1:7" ht="15">
      <c r="A107" s="84" t="s">
        <v>2546</v>
      </c>
      <c r="B107" s="84">
        <v>5</v>
      </c>
      <c r="C107" s="123">
        <v>0.0032974650013597273</v>
      </c>
      <c r="D107" s="84" t="s">
        <v>2780</v>
      </c>
      <c r="E107" s="84" t="b">
        <v>0</v>
      </c>
      <c r="F107" s="84" t="b">
        <v>0</v>
      </c>
      <c r="G107" s="84" t="b">
        <v>0</v>
      </c>
    </row>
    <row r="108" spans="1:7" ht="15">
      <c r="A108" s="84" t="s">
        <v>2547</v>
      </c>
      <c r="B108" s="84">
        <v>5</v>
      </c>
      <c r="C108" s="123">
        <v>0.0032974650013597273</v>
      </c>
      <c r="D108" s="84" t="s">
        <v>2780</v>
      </c>
      <c r="E108" s="84" t="b">
        <v>0</v>
      </c>
      <c r="F108" s="84" t="b">
        <v>0</v>
      </c>
      <c r="G108" s="84" t="b">
        <v>0</v>
      </c>
    </row>
    <row r="109" spans="1:7" ht="15">
      <c r="A109" s="84" t="s">
        <v>2548</v>
      </c>
      <c r="B109" s="84">
        <v>5</v>
      </c>
      <c r="C109" s="123">
        <v>0.0032974650013597273</v>
      </c>
      <c r="D109" s="84" t="s">
        <v>2780</v>
      </c>
      <c r="E109" s="84" t="b">
        <v>0</v>
      </c>
      <c r="F109" s="84" t="b">
        <v>0</v>
      </c>
      <c r="G109" s="84" t="b">
        <v>0</v>
      </c>
    </row>
    <row r="110" spans="1:7" ht="15">
      <c r="A110" s="84" t="s">
        <v>303</v>
      </c>
      <c r="B110" s="84">
        <v>4</v>
      </c>
      <c r="C110" s="123">
        <v>0.0028084381629313285</v>
      </c>
      <c r="D110" s="84" t="s">
        <v>2780</v>
      </c>
      <c r="E110" s="84" t="b">
        <v>0</v>
      </c>
      <c r="F110" s="84" t="b">
        <v>0</v>
      </c>
      <c r="G110" s="84" t="b">
        <v>0</v>
      </c>
    </row>
    <row r="111" spans="1:7" ht="15">
      <c r="A111" s="84" t="s">
        <v>241</v>
      </c>
      <c r="B111" s="84">
        <v>4</v>
      </c>
      <c r="C111" s="123">
        <v>0.0028084381629313285</v>
      </c>
      <c r="D111" s="84" t="s">
        <v>2780</v>
      </c>
      <c r="E111" s="84" t="b">
        <v>0</v>
      </c>
      <c r="F111" s="84" t="b">
        <v>0</v>
      </c>
      <c r="G111" s="84" t="b">
        <v>0</v>
      </c>
    </row>
    <row r="112" spans="1:7" ht="15">
      <c r="A112" s="84" t="s">
        <v>2549</v>
      </c>
      <c r="B112" s="84">
        <v>4</v>
      </c>
      <c r="C112" s="123">
        <v>0.0028084381629313285</v>
      </c>
      <c r="D112" s="84" t="s">
        <v>2780</v>
      </c>
      <c r="E112" s="84" t="b">
        <v>0</v>
      </c>
      <c r="F112" s="84" t="b">
        <v>0</v>
      </c>
      <c r="G112" s="84" t="b">
        <v>0</v>
      </c>
    </row>
    <row r="113" spans="1:7" ht="15">
      <c r="A113" s="84" t="s">
        <v>2550</v>
      </c>
      <c r="B113" s="84">
        <v>4</v>
      </c>
      <c r="C113" s="123">
        <v>0.0028084381629313285</v>
      </c>
      <c r="D113" s="84" t="s">
        <v>2780</v>
      </c>
      <c r="E113" s="84" t="b">
        <v>0</v>
      </c>
      <c r="F113" s="84" t="b">
        <v>0</v>
      </c>
      <c r="G113" s="84" t="b">
        <v>0</v>
      </c>
    </row>
    <row r="114" spans="1:7" ht="15">
      <c r="A114" s="84" t="s">
        <v>2551</v>
      </c>
      <c r="B114" s="84">
        <v>4</v>
      </c>
      <c r="C114" s="123">
        <v>0.0028084381629313285</v>
      </c>
      <c r="D114" s="84" t="s">
        <v>2780</v>
      </c>
      <c r="E114" s="84" t="b">
        <v>0</v>
      </c>
      <c r="F114" s="84" t="b">
        <v>0</v>
      </c>
      <c r="G114" s="84" t="b">
        <v>0</v>
      </c>
    </row>
    <row r="115" spans="1:7" ht="15">
      <c r="A115" s="84" t="s">
        <v>2552</v>
      </c>
      <c r="B115" s="84">
        <v>4</v>
      </c>
      <c r="C115" s="123">
        <v>0.0028084381629313285</v>
      </c>
      <c r="D115" s="84" t="s">
        <v>2780</v>
      </c>
      <c r="E115" s="84" t="b">
        <v>0</v>
      </c>
      <c r="F115" s="84" t="b">
        <v>0</v>
      </c>
      <c r="G115" s="84" t="b">
        <v>0</v>
      </c>
    </row>
    <row r="116" spans="1:7" ht="15">
      <c r="A116" s="84" t="s">
        <v>2553</v>
      </c>
      <c r="B116" s="84">
        <v>4</v>
      </c>
      <c r="C116" s="123">
        <v>0.0030282072686627273</v>
      </c>
      <c r="D116" s="84" t="s">
        <v>2780</v>
      </c>
      <c r="E116" s="84" t="b">
        <v>0</v>
      </c>
      <c r="F116" s="84" t="b">
        <v>0</v>
      </c>
      <c r="G116" s="84" t="b">
        <v>0</v>
      </c>
    </row>
    <row r="117" spans="1:7" ht="15">
      <c r="A117" s="84" t="s">
        <v>2554</v>
      </c>
      <c r="B117" s="84">
        <v>4</v>
      </c>
      <c r="C117" s="123">
        <v>0.0030282072686627273</v>
      </c>
      <c r="D117" s="84" t="s">
        <v>2780</v>
      </c>
      <c r="E117" s="84" t="b">
        <v>0</v>
      </c>
      <c r="F117" s="84" t="b">
        <v>0</v>
      </c>
      <c r="G117" s="84" t="b">
        <v>0</v>
      </c>
    </row>
    <row r="118" spans="1:7" ht="15">
      <c r="A118" s="84" t="s">
        <v>2555</v>
      </c>
      <c r="B118" s="84">
        <v>4</v>
      </c>
      <c r="C118" s="123">
        <v>0.0028084381629313285</v>
      </c>
      <c r="D118" s="84" t="s">
        <v>2780</v>
      </c>
      <c r="E118" s="84" t="b">
        <v>0</v>
      </c>
      <c r="F118" s="84" t="b">
        <v>0</v>
      </c>
      <c r="G118" s="84" t="b">
        <v>0</v>
      </c>
    </row>
    <row r="119" spans="1:7" ht="15">
      <c r="A119" s="84" t="s">
        <v>2556</v>
      </c>
      <c r="B119" s="84">
        <v>4</v>
      </c>
      <c r="C119" s="123">
        <v>0.0028084381629313285</v>
      </c>
      <c r="D119" s="84" t="s">
        <v>2780</v>
      </c>
      <c r="E119" s="84" t="b">
        <v>0</v>
      </c>
      <c r="F119" s="84" t="b">
        <v>0</v>
      </c>
      <c r="G119" s="84" t="b">
        <v>0</v>
      </c>
    </row>
    <row r="120" spans="1:7" ht="15">
      <c r="A120" s="84" t="s">
        <v>2557</v>
      </c>
      <c r="B120" s="84">
        <v>4</v>
      </c>
      <c r="C120" s="123">
        <v>0.0028084381629313285</v>
      </c>
      <c r="D120" s="84" t="s">
        <v>2780</v>
      </c>
      <c r="E120" s="84" t="b">
        <v>0</v>
      </c>
      <c r="F120" s="84" t="b">
        <v>0</v>
      </c>
      <c r="G120" s="84" t="b">
        <v>0</v>
      </c>
    </row>
    <row r="121" spans="1:7" ht="15">
      <c r="A121" s="84" t="s">
        <v>2558</v>
      </c>
      <c r="B121" s="84">
        <v>4</v>
      </c>
      <c r="C121" s="123">
        <v>0.0028084381629313285</v>
      </c>
      <c r="D121" s="84" t="s">
        <v>2780</v>
      </c>
      <c r="E121" s="84" t="b">
        <v>0</v>
      </c>
      <c r="F121" s="84" t="b">
        <v>0</v>
      </c>
      <c r="G121" s="84" t="b">
        <v>0</v>
      </c>
    </row>
    <row r="122" spans="1:7" ht="15">
      <c r="A122" s="84" t="s">
        <v>2559</v>
      </c>
      <c r="B122" s="84">
        <v>4</v>
      </c>
      <c r="C122" s="123">
        <v>0.0028084381629313285</v>
      </c>
      <c r="D122" s="84" t="s">
        <v>2780</v>
      </c>
      <c r="E122" s="84" t="b">
        <v>0</v>
      </c>
      <c r="F122" s="84" t="b">
        <v>0</v>
      </c>
      <c r="G122" s="84" t="b">
        <v>0</v>
      </c>
    </row>
    <row r="123" spans="1:7" ht="15">
      <c r="A123" s="84" t="s">
        <v>2560</v>
      </c>
      <c r="B123" s="84">
        <v>4</v>
      </c>
      <c r="C123" s="123">
        <v>0.0028084381629313285</v>
      </c>
      <c r="D123" s="84" t="s">
        <v>2780</v>
      </c>
      <c r="E123" s="84" t="b">
        <v>0</v>
      </c>
      <c r="F123" s="84" t="b">
        <v>0</v>
      </c>
      <c r="G123" s="84" t="b">
        <v>0</v>
      </c>
    </row>
    <row r="124" spans="1:7" ht="15">
      <c r="A124" s="84" t="s">
        <v>299</v>
      </c>
      <c r="B124" s="84">
        <v>4</v>
      </c>
      <c r="C124" s="123">
        <v>0.0028084381629313285</v>
      </c>
      <c r="D124" s="84" t="s">
        <v>2780</v>
      </c>
      <c r="E124" s="84" t="b">
        <v>0</v>
      </c>
      <c r="F124" s="84" t="b">
        <v>0</v>
      </c>
      <c r="G124" s="84" t="b">
        <v>0</v>
      </c>
    </row>
    <row r="125" spans="1:7" ht="15">
      <c r="A125" s="84" t="s">
        <v>2561</v>
      </c>
      <c r="B125" s="84">
        <v>4</v>
      </c>
      <c r="C125" s="123">
        <v>0.0028084381629313285</v>
      </c>
      <c r="D125" s="84" t="s">
        <v>2780</v>
      </c>
      <c r="E125" s="84" t="b">
        <v>0</v>
      </c>
      <c r="F125" s="84" t="b">
        <v>0</v>
      </c>
      <c r="G125" s="84" t="b">
        <v>0</v>
      </c>
    </row>
    <row r="126" spans="1:7" ht="15">
      <c r="A126" s="84" t="s">
        <v>302</v>
      </c>
      <c r="B126" s="84">
        <v>4</v>
      </c>
      <c r="C126" s="123">
        <v>0.0028084381629313285</v>
      </c>
      <c r="D126" s="84" t="s">
        <v>2780</v>
      </c>
      <c r="E126" s="84" t="b">
        <v>0</v>
      </c>
      <c r="F126" s="84" t="b">
        <v>0</v>
      </c>
      <c r="G126" s="84" t="b">
        <v>0</v>
      </c>
    </row>
    <row r="127" spans="1:7" ht="15">
      <c r="A127" s="84" t="s">
        <v>2086</v>
      </c>
      <c r="B127" s="84">
        <v>4</v>
      </c>
      <c r="C127" s="123">
        <v>0.0028084381629313285</v>
      </c>
      <c r="D127" s="84" t="s">
        <v>2780</v>
      </c>
      <c r="E127" s="84" t="b">
        <v>0</v>
      </c>
      <c r="F127" s="84" t="b">
        <v>0</v>
      </c>
      <c r="G127" s="84" t="b">
        <v>0</v>
      </c>
    </row>
    <row r="128" spans="1:7" ht="15">
      <c r="A128" s="84" t="s">
        <v>2087</v>
      </c>
      <c r="B128" s="84">
        <v>4</v>
      </c>
      <c r="C128" s="123">
        <v>0.0028084381629313285</v>
      </c>
      <c r="D128" s="84" t="s">
        <v>2780</v>
      </c>
      <c r="E128" s="84" t="b">
        <v>0</v>
      </c>
      <c r="F128" s="84" t="b">
        <v>0</v>
      </c>
      <c r="G128" s="84" t="b">
        <v>0</v>
      </c>
    </row>
    <row r="129" spans="1:7" ht="15">
      <c r="A129" s="84" t="s">
        <v>2562</v>
      </c>
      <c r="B129" s="84">
        <v>4</v>
      </c>
      <c r="C129" s="123">
        <v>0.0028084381629313285</v>
      </c>
      <c r="D129" s="84" t="s">
        <v>2780</v>
      </c>
      <c r="E129" s="84" t="b">
        <v>0</v>
      </c>
      <c r="F129" s="84" t="b">
        <v>0</v>
      </c>
      <c r="G129" s="84" t="b">
        <v>0</v>
      </c>
    </row>
    <row r="130" spans="1:7" ht="15">
      <c r="A130" s="84" t="s">
        <v>2563</v>
      </c>
      <c r="B130" s="84">
        <v>4</v>
      </c>
      <c r="C130" s="123">
        <v>0.0028084381629313285</v>
      </c>
      <c r="D130" s="84" t="s">
        <v>2780</v>
      </c>
      <c r="E130" s="84" t="b">
        <v>0</v>
      </c>
      <c r="F130" s="84" t="b">
        <v>0</v>
      </c>
      <c r="G130" s="84" t="b">
        <v>0</v>
      </c>
    </row>
    <row r="131" spans="1:7" ht="15">
      <c r="A131" s="84" t="s">
        <v>2564</v>
      </c>
      <c r="B131" s="84">
        <v>4</v>
      </c>
      <c r="C131" s="123">
        <v>0.0028084381629313285</v>
      </c>
      <c r="D131" s="84" t="s">
        <v>2780</v>
      </c>
      <c r="E131" s="84" t="b">
        <v>0</v>
      </c>
      <c r="F131" s="84" t="b">
        <v>0</v>
      </c>
      <c r="G131" s="84" t="b">
        <v>0</v>
      </c>
    </row>
    <row r="132" spans="1:7" ht="15">
      <c r="A132" s="84" t="s">
        <v>2565</v>
      </c>
      <c r="B132" s="84">
        <v>4</v>
      </c>
      <c r="C132" s="123">
        <v>0.003337954426192509</v>
      </c>
      <c r="D132" s="84" t="s">
        <v>2780</v>
      </c>
      <c r="E132" s="84" t="b">
        <v>0</v>
      </c>
      <c r="F132" s="84" t="b">
        <v>0</v>
      </c>
      <c r="G132" s="84" t="b">
        <v>0</v>
      </c>
    </row>
    <row r="133" spans="1:7" ht="15">
      <c r="A133" s="84" t="s">
        <v>2566</v>
      </c>
      <c r="B133" s="84">
        <v>4</v>
      </c>
      <c r="C133" s="123">
        <v>0.0028084381629313285</v>
      </c>
      <c r="D133" s="84" t="s">
        <v>2780</v>
      </c>
      <c r="E133" s="84" t="b">
        <v>0</v>
      </c>
      <c r="F133" s="84" t="b">
        <v>0</v>
      </c>
      <c r="G133" s="84" t="b">
        <v>0</v>
      </c>
    </row>
    <row r="134" spans="1:7" ht="15">
      <c r="A134" s="84" t="s">
        <v>2567</v>
      </c>
      <c r="B134" s="84">
        <v>4</v>
      </c>
      <c r="C134" s="123">
        <v>0.0028084381629313285</v>
      </c>
      <c r="D134" s="84" t="s">
        <v>2780</v>
      </c>
      <c r="E134" s="84" t="b">
        <v>1</v>
      </c>
      <c r="F134" s="84" t="b">
        <v>0</v>
      </c>
      <c r="G134" s="84" t="b">
        <v>0</v>
      </c>
    </row>
    <row r="135" spans="1:7" ht="15">
      <c r="A135" s="84" t="s">
        <v>2568</v>
      </c>
      <c r="B135" s="84">
        <v>4</v>
      </c>
      <c r="C135" s="123">
        <v>0.0028084381629313285</v>
      </c>
      <c r="D135" s="84" t="s">
        <v>2780</v>
      </c>
      <c r="E135" s="84" t="b">
        <v>0</v>
      </c>
      <c r="F135" s="84" t="b">
        <v>0</v>
      </c>
      <c r="G135" s="84" t="b">
        <v>0</v>
      </c>
    </row>
    <row r="136" spans="1:7" ht="15">
      <c r="A136" s="84" t="s">
        <v>2091</v>
      </c>
      <c r="B136" s="84">
        <v>4</v>
      </c>
      <c r="C136" s="123">
        <v>0.0028084381629313285</v>
      </c>
      <c r="D136" s="84" t="s">
        <v>2780</v>
      </c>
      <c r="E136" s="84" t="b">
        <v>0</v>
      </c>
      <c r="F136" s="84" t="b">
        <v>0</v>
      </c>
      <c r="G136" s="84" t="b">
        <v>0</v>
      </c>
    </row>
    <row r="137" spans="1:7" ht="15">
      <c r="A137" s="84" t="s">
        <v>2092</v>
      </c>
      <c r="B137" s="84">
        <v>4</v>
      </c>
      <c r="C137" s="123">
        <v>0.0028084381629313285</v>
      </c>
      <c r="D137" s="84" t="s">
        <v>2780</v>
      </c>
      <c r="E137" s="84" t="b">
        <v>0</v>
      </c>
      <c r="F137" s="84" t="b">
        <v>0</v>
      </c>
      <c r="G137" s="84" t="b">
        <v>0</v>
      </c>
    </row>
    <row r="138" spans="1:7" ht="15">
      <c r="A138" s="84" t="s">
        <v>2093</v>
      </c>
      <c r="B138" s="84">
        <v>4</v>
      </c>
      <c r="C138" s="123">
        <v>0.0028084381629313285</v>
      </c>
      <c r="D138" s="84" t="s">
        <v>2780</v>
      </c>
      <c r="E138" s="84" t="b">
        <v>0</v>
      </c>
      <c r="F138" s="84" t="b">
        <v>0</v>
      </c>
      <c r="G138" s="84" t="b">
        <v>0</v>
      </c>
    </row>
    <row r="139" spans="1:7" ht="15">
      <c r="A139" s="84" t="s">
        <v>2569</v>
      </c>
      <c r="B139" s="84">
        <v>4</v>
      </c>
      <c r="C139" s="123">
        <v>0.0028084381629313285</v>
      </c>
      <c r="D139" s="84" t="s">
        <v>2780</v>
      </c>
      <c r="E139" s="84" t="b">
        <v>0</v>
      </c>
      <c r="F139" s="84" t="b">
        <v>0</v>
      </c>
      <c r="G139" s="84" t="b">
        <v>0</v>
      </c>
    </row>
    <row r="140" spans="1:7" ht="15">
      <c r="A140" s="84" t="s">
        <v>1995</v>
      </c>
      <c r="B140" s="84">
        <v>4</v>
      </c>
      <c r="C140" s="123">
        <v>0.0028084381629313285</v>
      </c>
      <c r="D140" s="84" t="s">
        <v>2780</v>
      </c>
      <c r="E140" s="84" t="b">
        <v>0</v>
      </c>
      <c r="F140" s="84" t="b">
        <v>0</v>
      </c>
      <c r="G140" s="84" t="b">
        <v>0</v>
      </c>
    </row>
    <row r="141" spans="1:7" ht="15">
      <c r="A141" s="84" t="s">
        <v>2570</v>
      </c>
      <c r="B141" s="84">
        <v>4</v>
      </c>
      <c r="C141" s="123">
        <v>0.0028084381629313285</v>
      </c>
      <c r="D141" s="84" t="s">
        <v>2780</v>
      </c>
      <c r="E141" s="84" t="b">
        <v>0</v>
      </c>
      <c r="F141" s="84" t="b">
        <v>0</v>
      </c>
      <c r="G141" s="84" t="b">
        <v>0</v>
      </c>
    </row>
    <row r="142" spans="1:7" ht="15">
      <c r="A142" s="84" t="s">
        <v>2571</v>
      </c>
      <c r="B142" s="84">
        <v>4</v>
      </c>
      <c r="C142" s="123">
        <v>0.0028084381629313285</v>
      </c>
      <c r="D142" s="84" t="s">
        <v>2780</v>
      </c>
      <c r="E142" s="84" t="b">
        <v>0</v>
      </c>
      <c r="F142" s="84" t="b">
        <v>0</v>
      </c>
      <c r="G142" s="84" t="b">
        <v>0</v>
      </c>
    </row>
    <row r="143" spans="1:7" ht="15">
      <c r="A143" s="84" t="s">
        <v>2572</v>
      </c>
      <c r="B143" s="84">
        <v>4</v>
      </c>
      <c r="C143" s="123">
        <v>0.0028084381629313285</v>
      </c>
      <c r="D143" s="84" t="s">
        <v>2780</v>
      </c>
      <c r="E143" s="84" t="b">
        <v>0</v>
      </c>
      <c r="F143" s="84" t="b">
        <v>0</v>
      </c>
      <c r="G143" s="84" t="b">
        <v>0</v>
      </c>
    </row>
    <row r="144" spans="1:7" ht="15">
      <c r="A144" s="84" t="s">
        <v>2573</v>
      </c>
      <c r="B144" s="84">
        <v>4</v>
      </c>
      <c r="C144" s="123">
        <v>0.0028084381629313285</v>
      </c>
      <c r="D144" s="84" t="s">
        <v>2780</v>
      </c>
      <c r="E144" s="84" t="b">
        <v>0</v>
      </c>
      <c r="F144" s="84" t="b">
        <v>0</v>
      </c>
      <c r="G144" s="84" t="b">
        <v>0</v>
      </c>
    </row>
    <row r="145" spans="1:7" ht="15">
      <c r="A145" s="84" t="s">
        <v>2574</v>
      </c>
      <c r="B145" s="84">
        <v>4</v>
      </c>
      <c r="C145" s="123">
        <v>0.0028084381629313285</v>
      </c>
      <c r="D145" s="84" t="s">
        <v>2780</v>
      </c>
      <c r="E145" s="84" t="b">
        <v>1</v>
      </c>
      <c r="F145" s="84" t="b">
        <v>0</v>
      </c>
      <c r="G145" s="84" t="b">
        <v>0</v>
      </c>
    </row>
    <row r="146" spans="1:7" ht="15">
      <c r="A146" s="84" t="s">
        <v>2575</v>
      </c>
      <c r="B146" s="84">
        <v>4</v>
      </c>
      <c r="C146" s="123">
        <v>0.0028084381629313285</v>
      </c>
      <c r="D146" s="84" t="s">
        <v>2780</v>
      </c>
      <c r="E146" s="84" t="b">
        <v>0</v>
      </c>
      <c r="F146" s="84" t="b">
        <v>0</v>
      </c>
      <c r="G146" s="84" t="b">
        <v>0</v>
      </c>
    </row>
    <row r="147" spans="1:7" ht="15">
      <c r="A147" s="84" t="s">
        <v>2576</v>
      </c>
      <c r="B147" s="84">
        <v>4</v>
      </c>
      <c r="C147" s="123">
        <v>0.0028084381629313285</v>
      </c>
      <c r="D147" s="84" t="s">
        <v>2780</v>
      </c>
      <c r="E147" s="84" t="b">
        <v>0</v>
      </c>
      <c r="F147" s="84" t="b">
        <v>0</v>
      </c>
      <c r="G147" s="84" t="b">
        <v>0</v>
      </c>
    </row>
    <row r="148" spans="1:7" ht="15">
      <c r="A148" s="84" t="s">
        <v>2577</v>
      </c>
      <c r="B148" s="84">
        <v>4</v>
      </c>
      <c r="C148" s="123">
        <v>0.0028084381629313285</v>
      </c>
      <c r="D148" s="84" t="s">
        <v>2780</v>
      </c>
      <c r="E148" s="84" t="b">
        <v>0</v>
      </c>
      <c r="F148" s="84" t="b">
        <v>0</v>
      </c>
      <c r="G148" s="84" t="b">
        <v>0</v>
      </c>
    </row>
    <row r="149" spans="1:7" ht="15">
      <c r="A149" s="84" t="s">
        <v>2578</v>
      </c>
      <c r="B149" s="84">
        <v>4</v>
      </c>
      <c r="C149" s="123">
        <v>0.0028084381629313285</v>
      </c>
      <c r="D149" s="84" t="s">
        <v>2780</v>
      </c>
      <c r="E149" s="84" t="b">
        <v>0</v>
      </c>
      <c r="F149" s="84" t="b">
        <v>0</v>
      </c>
      <c r="G149" s="84" t="b">
        <v>0</v>
      </c>
    </row>
    <row r="150" spans="1:7" ht="15">
      <c r="A150" s="84" t="s">
        <v>2075</v>
      </c>
      <c r="B150" s="84">
        <v>4</v>
      </c>
      <c r="C150" s="123">
        <v>0.0028084381629313285</v>
      </c>
      <c r="D150" s="84" t="s">
        <v>2780</v>
      </c>
      <c r="E150" s="84" t="b">
        <v>0</v>
      </c>
      <c r="F150" s="84" t="b">
        <v>0</v>
      </c>
      <c r="G150" s="84" t="b">
        <v>0</v>
      </c>
    </row>
    <row r="151" spans="1:7" ht="15">
      <c r="A151" s="84" t="s">
        <v>2080</v>
      </c>
      <c r="B151" s="84">
        <v>4</v>
      </c>
      <c r="C151" s="123">
        <v>0.0028084381629313285</v>
      </c>
      <c r="D151" s="84" t="s">
        <v>2780</v>
      </c>
      <c r="E151" s="84" t="b">
        <v>0</v>
      </c>
      <c r="F151" s="84" t="b">
        <v>0</v>
      </c>
      <c r="G151" s="84" t="b">
        <v>0</v>
      </c>
    </row>
    <row r="152" spans="1:7" ht="15">
      <c r="A152" s="84" t="s">
        <v>2081</v>
      </c>
      <c r="B152" s="84">
        <v>4</v>
      </c>
      <c r="C152" s="123">
        <v>0.0028084381629313285</v>
      </c>
      <c r="D152" s="84" t="s">
        <v>2780</v>
      </c>
      <c r="E152" s="84" t="b">
        <v>0</v>
      </c>
      <c r="F152" s="84" t="b">
        <v>0</v>
      </c>
      <c r="G152" s="84" t="b">
        <v>0</v>
      </c>
    </row>
    <row r="153" spans="1:7" ht="15">
      <c r="A153" s="84" t="s">
        <v>2082</v>
      </c>
      <c r="B153" s="84">
        <v>4</v>
      </c>
      <c r="C153" s="123">
        <v>0.0028084381629313285</v>
      </c>
      <c r="D153" s="84" t="s">
        <v>2780</v>
      </c>
      <c r="E153" s="84" t="b">
        <v>0</v>
      </c>
      <c r="F153" s="84" t="b">
        <v>0</v>
      </c>
      <c r="G153" s="84" t="b">
        <v>0</v>
      </c>
    </row>
    <row r="154" spans="1:7" ht="15">
      <c r="A154" s="84" t="s">
        <v>2579</v>
      </c>
      <c r="B154" s="84">
        <v>4</v>
      </c>
      <c r="C154" s="123">
        <v>0.0028084381629313285</v>
      </c>
      <c r="D154" s="84" t="s">
        <v>2780</v>
      </c>
      <c r="E154" s="84" t="b">
        <v>0</v>
      </c>
      <c r="F154" s="84" t="b">
        <v>0</v>
      </c>
      <c r="G154" s="84" t="b">
        <v>0</v>
      </c>
    </row>
    <row r="155" spans="1:7" ht="15">
      <c r="A155" s="84" t="s">
        <v>2580</v>
      </c>
      <c r="B155" s="84">
        <v>4</v>
      </c>
      <c r="C155" s="123">
        <v>0.0028084381629313285</v>
      </c>
      <c r="D155" s="84" t="s">
        <v>2780</v>
      </c>
      <c r="E155" s="84" t="b">
        <v>0</v>
      </c>
      <c r="F155" s="84" t="b">
        <v>0</v>
      </c>
      <c r="G155" s="84" t="b">
        <v>0</v>
      </c>
    </row>
    <row r="156" spans="1:7" ht="15">
      <c r="A156" s="84" t="s">
        <v>2581</v>
      </c>
      <c r="B156" s="84">
        <v>4</v>
      </c>
      <c r="C156" s="123">
        <v>0.0028084381629313285</v>
      </c>
      <c r="D156" s="84" t="s">
        <v>2780</v>
      </c>
      <c r="E156" s="84" t="b">
        <v>0</v>
      </c>
      <c r="F156" s="84" t="b">
        <v>0</v>
      </c>
      <c r="G156" s="84" t="b">
        <v>0</v>
      </c>
    </row>
    <row r="157" spans="1:7" ht="15">
      <c r="A157" s="84" t="s">
        <v>2582</v>
      </c>
      <c r="B157" s="84">
        <v>4</v>
      </c>
      <c r="C157" s="123">
        <v>0.0028084381629313285</v>
      </c>
      <c r="D157" s="84" t="s">
        <v>2780</v>
      </c>
      <c r="E157" s="84" t="b">
        <v>1</v>
      </c>
      <c r="F157" s="84" t="b">
        <v>0</v>
      </c>
      <c r="G157" s="84" t="b">
        <v>0</v>
      </c>
    </row>
    <row r="158" spans="1:7" ht="15">
      <c r="A158" s="84" t="s">
        <v>2583</v>
      </c>
      <c r="B158" s="84">
        <v>4</v>
      </c>
      <c r="C158" s="123">
        <v>0.0028084381629313285</v>
      </c>
      <c r="D158" s="84" t="s">
        <v>2780</v>
      </c>
      <c r="E158" s="84" t="b">
        <v>0</v>
      </c>
      <c r="F158" s="84" t="b">
        <v>0</v>
      </c>
      <c r="G158" s="84" t="b">
        <v>0</v>
      </c>
    </row>
    <row r="159" spans="1:7" ht="15">
      <c r="A159" s="84" t="s">
        <v>2584</v>
      </c>
      <c r="B159" s="84">
        <v>4</v>
      </c>
      <c r="C159" s="123">
        <v>0.0028084381629313285</v>
      </c>
      <c r="D159" s="84" t="s">
        <v>2780</v>
      </c>
      <c r="E159" s="84" t="b">
        <v>0</v>
      </c>
      <c r="F159" s="84" t="b">
        <v>0</v>
      </c>
      <c r="G159" s="84" t="b">
        <v>0</v>
      </c>
    </row>
    <row r="160" spans="1:7" ht="15">
      <c r="A160" s="84" t="s">
        <v>2101</v>
      </c>
      <c r="B160" s="84">
        <v>4</v>
      </c>
      <c r="C160" s="123">
        <v>0.0028084381629313285</v>
      </c>
      <c r="D160" s="84" t="s">
        <v>2780</v>
      </c>
      <c r="E160" s="84" t="b">
        <v>0</v>
      </c>
      <c r="F160" s="84" t="b">
        <v>0</v>
      </c>
      <c r="G160" s="84" t="b">
        <v>0</v>
      </c>
    </row>
    <row r="161" spans="1:7" ht="15">
      <c r="A161" s="84" t="s">
        <v>2102</v>
      </c>
      <c r="B161" s="84">
        <v>4</v>
      </c>
      <c r="C161" s="123">
        <v>0.0028084381629313285</v>
      </c>
      <c r="D161" s="84" t="s">
        <v>2780</v>
      </c>
      <c r="E161" s="84" t="b">
        <v>0</v>
      </c>
      <c r="F161" s="84" t="b">
        <v>0</v>
      </c>
      <c r="G161" s="84" t="b">
        <v>0</v>
      </c>
    </row>
    <row r="162" spans="1:7" ht="15">
      <c r="A162" s="84" t="s">
        <v>2585</v>
      </c>
      <c r="B162" s="84">
        <v>4</v>
      </c>
      <c r="C162" s="123">
        <v>0.0028084381629313285</v>
      </c>
      <c r="D162" s="84" t="s">
        <v>2780</v>
      </c>
      <c r="E162" s="84" t="b">
        <v>0</v>
      </c>
      <c r="F162" s="84" t="b">
        <v>0</v>
      </c>
      <c r="G162" s="84" t="b">
        <v>0</v>
      </c>
    </row>
    <row r="163" spans="1:7" ht="15">
      <c r="A163" s="84" t="s">
        <v>2586</v>
      </c>
      <c r="B163" s="84">
        <v>4</v>
      </c>
      <c r="C163" s="123">
        <v>0.0028084381629313285</v>
      </c>
      <c r="D163" s="84" t="s">
        <v>2780</v>
      </c>
      <c r="E163" s="84" t="b">
        <v>0</v>
      </c>
      <c r="F163" s="84" t="b">
        <v>0</v>
      </c>
      <c r="G163" s="84" t="b">
        <v>0</v>
      </c>
    </row>
    <row r="164" spans="1:7" ht="15">
      <c r="A164" s="84" t="s">
        <v>297</v>
      </c>
      <c r="B164" s="84">
        <v>4</v>
      </c>
      <c r="C164" s="123">
        <v>0.0028084381629313285</v>
      </c>
      <c r="D164" s="84" t="s">
        <v>2780</v>
      </c>
      <c r="E164" s="84" t="b">
        <v>0</v>
      </c>
      <c r="F164" s="84" t="b">
        <v>0</v>
      </c>
      <c r="G164" s="84" t="b">
        <v>0</v>
      </c>
    </row>
    <row r="165" spans="1:7" ht="15">
      <c r="A165" s="84" t="s">
        <v>2587</v>
      </c>
      <c r="B165" s="84">
        <v>4</v>
      </c>
      <c r="C165" s="123">
        <v>0.0030282072686627273</v>
      </c>
      <c r="D165" s="84" t="s">
        <v>2780</v>
      </c>
      <c r="E165" s="84" t="b">
        <v>0</v>
      </c>
      <c r="F165" s="84" t="b">
        <v>0</v>
      </c>
      <c r="G165" s="84" t="b">
        <v>0</v>
      </c>
    </row>
    <row r="166" spans="1:7" ht="15">
      <c r="A166" s="84" t="s">
        <v>2588</v>
      </c>
      <c r="B166" s="84">
        <v>4</v>
      </c>
      <c r="C166" s="123">
        <v>0.0028084381629313285</v>
      </c>
      <c r="D166" s="84" t="s">
        <v>2780</v>
      </c>
      <c r="E166" s="84" t="b">
        <v>0</v>
      </c>
      <c r="F166" s="84" t="b">
        <v>0</v>
      </c>
      <c r="G166" s="84" t="b">
        <v>0</v>
      </c>
    </row>
    <row r="167" spans="1:7" ht="15">
      <c r="A167" s="84" t="s">
        <v>2589</v>
      </c>
      <c r="B167" s="84">
        <v>4</v>
      </c>
      <c r="C167" s="123">
        <v>0.0028084381629313285</v>
      </c>
      <c r="D167" s="84" t="s">
        <v>2780</v>
      </c>
      <c r="E167" s="84" t="b">
        <v>0</v>
      </c>
      <c r="F167" s="84" t="b">
        <v>0</v>
      </c>
      <c r="G167" s="84" t="b">
        <v>0</v>
      </c>
    </row>
    <row r="168" spans="1:7" ht="15">
      <c r="A168" s="84" t="s">
        <v>2590</v>
      </c>
      <c r="B168" s="84">
        <v>4</v>
      </c>
      <c r="C168" s="123">
        <v>0.0028084381629313285</v>
      </c>
      <c r="D168" s="84" t="s">
        <v>2780</v>
      </c>
      <c r="E168" s="84" t="b">
        <v>0</v>
      </c>
      <c r="F168" s="84" t="b">
        <v>0</v>
      </c>
      <c r="G168" s="84" t="b">
        <v>0</v>
      </c>
    </row>
    <row r="169" spans="1:7" ht="15">
      <c r="A169" s="84" t="s">
        <v>2591</v>
      </c>
      <c r="B169" s="84">
        <v>4</v>
      </c>
      <c r="C169" s="123">
        <v>0.0028084381629313285</v>
      </c>
      <c r="D169" s="84" t="s">
        <v>2780</v>
      </c>
      <c r="E169" s="84" t="b">
        <v>0</v>
      </c>
      <c r="F169" s="84" t="b">
        <v>0</v>
      </c>
      <c r="G169" s="84" t="b">
        <v>0</v>
      </c>
    </row>
    <row r="170" spans="1:7" ht="15">
      <c r="A170" s="84" t="s">
        <v>2592</v>
      </c>
      <c r="B170" s="84">
        <v>4</v>
      </c>
      <c r="C170" s="123">
        <v>0.0028084381629313285</v>
      </c>
      <c r="D170" s="84" t="s">
        <v>2780</v>
      </c>
      <c r="E170" s="84" t="b">
        <v>0</v>
      </c>
      <c r="F170" s="84" t="b">
        <v>0</v>
      </c>
      <c r="G170" s="84" t="b">
        <v>0</v>
      </c>
    </row>
    <row r="171" spans="1:7" ht="15">
      <c r="A171" s="84" t="s">
        <v>2593</v>
      </c>
      <c r="B171" s="84">
        <v>4</v>
      </c>
      <c r="C171" s="123">
        <v>0.0028084381629313285</v>
      </c>
      <c r="D171" s="84" t="s">
        <v>2780</v>
      </c>
      <c r="E171" s="84" t="b">
        <v>0</v>
      </c>
      <c r="F171" s="84" t="b">
        <v>0</v>
      </c>
      <c r="G171" s="84" t="b">
        <v>0</v>
      </c>
    </row>
    <row r="172" spans="1:7" ht="15">
      <c r="A172" s="84" t="s">
        <v>270</v>
      </c>
      <c r="B172" s="84">
        <v>3</v>
      </c>
      <c r="C172" s="123">
        <v>0.002271155451497045</v>
      </c>
      <c r="D172" s="84" t="s">
        <v>2780</v>
      </c>
      <c r="E172" s="84" t="b">
        <v>0</v>
      </c>
      <c r="F172" s="84" t="b">
        <v>0</v>
      </c>
      <c r="G172" s="84" t="b">
        <v>0</v>
      </c>
    </row>
    <row r="173" spans="1:7" ht="15">
      <c r="A173" s="84" t="s">
        <v>2594</v>
      </c>
      <c r="B173" s="84">
        <v>3</v>
      </c>
      <c r="C173" s="123">
        <v>0.0025034658196443817</v>
      </c>
      <c r="D173" s="84" t="s">
        <v>2780</v>
      </c>
      <c r="E173" s="84" t="b">
        <v>0</v>
      </c>
      <c r="F173" s="84" t="b">
        <v>0</v>
      </c>
      <c r="G173" s="84" t="b">
        <v>0</v>
      </c>
    </row>
    <row r="174" spans="1:7" ht="15">
      <c r="A174" s="84" t="s">
        <v>2595</v>
      </c>
      <c r="B174" s="84">
        <v>3</v>
      </c>
      <c r="C174" s="123">
        <v>0.002271155451497045</v>
      </c>
      <c r="D174" s="84" t="s">
        <v>2780</v>
      </c>
      <c r="E174" s="84" t="b">
        <v>0</v>
      </c>
      <c r="F174" s="84" t="b">
        <v>0</v>
      </c>
      <c r="G174" s="84" t="b">
        <v>0</v>
      </c>
    </row>
    <row r="175" spans="1:7" ht="15">
      <c r="A175" s="84" t="s">
        <v>2596</v>
      </c>
      <c r="B175" s="84">
        <v>3</v>
      </c>
      <c r="C175" s="123">
        <v>0.0025034658196443817</v>
      </c>
      <c r="D175" s="84" t="s">
        <v>2780</v>
      </c>
      <c r="E175" s="84" t="b">
        <v>0</v>
      </c>
      <c r="F175" s="84" t="b">
        <v>0</v>
      </c>
      <c r="G175" s="84" t="b">
        <v>0</v>
      </c>
    </row>
    <row r="176" spans="1:7" ht="15">
      <c r="A176" s="84" t="s">
        <v>2597</v>
      </c>
      <c r="B176" s="84">
        <v>3</v>
      </c>
      <c r="C176" s="123">
        <v>0.002271155451497045</v>
      </c>
      <c r="D176" s="84" t="s">
        <v>2780</v>
      </c>
      <c r="E176" s="84" t="b">
        <v>0</v>
      </c>
      <c r="F176" s="84" t="b">
        <v>0</v>
      </c>
      <c r="G176" s="84" t="b">
        <v>0</v>
      </c>
    </row>
    <row r="177" spans="1:7" ht="15">
      <c r="A177" s="84" t="s">
        <v>2598</v>
      </c>
      <c r="B177" s="84">
        <v>3</v>
      </c>
      <c r="C177" s="123">
        <v>0.002271155451497045</v>
      </c>
      <c r="D177" s="84" t="s">
        <v>2780</v>
      </c>
      <c r="E177" s="84" t="b">
        <v>0</v>
      </c>
      <c r="F177" s="84" t="b">
        <v>0</v>
      </c>
      <c r="G177" s="84" t="b">
        <v>0</v>
      </c>
    </row>
    <row r="178" spans="1:7" ht="15">
      <c r="A178" s="84" t="s">
        <v>2599</v>
      </c>
      <c r="B178" s="84">
        <v>3</v>
      </c>
      <c r="C178" s="123">
        <v>0.002271155451497045</v>
      </c>
      <c r="D178" s="84" t="s">
        <v>2780</v>
      </c>
      <c r="E178" s="84" t="b">
        <v>0</v>
      </c>
      <c r="F178" s="84" t="b">
        <v>0</v>
      </c>
      <c r="G178" s="84" t="b">
        <v>0</v>
      </c>
    </row>
    <row r="179" spans="1:7" ht="15">
      <c r="A179" s="84" t="s">
        <v>2600</v>
      </c>
      <c r="B179" s="84">
        <v>3</v>
      </c>
      <c r="C179" s="123">
        <v>0.002271155451497045</v>
      </c>
      <c r="D179" s="84" t="s">
        <v>2780</v>
      </c>
      <c r="E179" s="84" t="b">
        <v>0</v>
      </c>
      <c r="F179" s="84" t="b">
        <v>0</v>
      </c>
      <c r="G179" s="84" t="b">
        <v>0</v>
      </c>
    </row>
    <row r="180" spans="1:7" ht="15">
      <c r="A180" s="84" t="s">
        <v>2601</v>
      </c>
      <c r="B180" s="84">
        <v>3</v>
      </c>
      <c r="C180" s="123">
        <v>0.002271155451497045</v>
      </c>
      <c r="D180" s="84" t="s">
        <v>2780</v>
      </c>
      <c r="E180" s="84" t="b">
        <v>1</v>
      </c>
      <c r="F180" s="84" t="b">
        <v>0</v>
      </c>
      <c r="G180" s="84" t="b">
        <v>0</v>
      </c>
    </row>
    <row r="181" spans="1:7" ht="15">
      <c r="A181" s="84" t="s">
        <v>2602</v>
      </c>
      <c r="B181" s="84">
        <v>3</v>
      </c>
      <c r="C181" s="123">
        <v>0.002271155451497045</v>
      </c>
      <c r="D181" s="84" t="s">
        <v>2780</v>
      </c>
      <c r="E181" s="84" t="b">
        <v>0</v>
      </c>
      <c r="F181" s="84" t="b">
        <v>0</v>
      </c>
      <c r="G181" s="84" t="b">
        <v>0</v>
      </c>
    </row>
    <row r="182" spans="1:7" ht="15">
      <c r="A182" s="84" t="s">
        <v>326</v>
      </c>
      <c r="B182" s="84">
        <v>3</v>
      </c>
      <c r="C182" s="123">
        <v>0.002271155451497045</v>
      </c>
      <c r="D182" s="84" t="s">
        <v>2780</v>
      </c>
      <c r="E182" s="84" t="b">
        <v>0</v>
      </c>
      <c r="F182" s="84" t="b">
        <v>0</v>
      </c>
      <c r="G182" s="84" t="b">
        <v>0</v>
      </c>
    </row>
    <row r="183" spans="1:7" ht="15">
      <c r="A183" s="84" t="s">
        <v>325</v>
      </c>
      <c r="B183" s="84">
        <v>3</v>
      </c>
      <c r="C183" s="123">
        <v>0.002271155451497045</v>
      </c>
      <c r="D183" s="84" t="s">
        <v>2780</v>
      </c>
      <c r="E183" s="84" t="b">
        <v>0</v>
      </c>
      <c r="F183" s="84" t="b">
        <v>0</v>
      </c>
      <c r="G183" s="84" t="b">
        <v>0</v>
      </c>
    </row>
    <row r="184" spans="1:7" ht="15">
      <c r="A184" s="84" t="s">
        <v>2603</v>
      </c>
      <c r="B184" s="84">
        <v>3</v>
      </c>
      <c r="C184" s="123">
        <v>0.002271155451497045</v>
      </c>
      <c r="D184" s="84" t="s">
        <v>2780</v>
      </c>
      <c r="E184" s="84" t="b">
        <v>1</v>
      </c>
      <c r="F184" s="84" t="b">
        <v>0</v>
      </c>
      <c r="G184" s="84" t="b">
        <v>0</v>
      </c>
    </row>
    <row r="185" spans="1:7" ht="15">
      <c r="A185" s="84" t="s">
        <v>2604</v>
      </c>
      <c r="B185" s="84">
        <v>3</v>
      </c>
      <c r="C185" s="123">
        <v>0.002271155451497045</v>
      </c>
      <c r="D185" s="84" t="s">
        <v>2780</v>
      </c>
      <c r="E185" s="84" t="b">
        <v>0</v>
      </c>
      <c r="F185" s="84" t="b">
        <v>0</v>
      </c>
      <c r="G185" s="84" t="b">
        <v>0</v>
      </c>
    </row>
    <row r="186" spans="1:7" ht="15">
      <c r="A186" s="84" t="s">
        <v>2605</v>
      </c>
      <c r="B186" s="84">
        <v>3</v>
      </c>
      <c r="C186" s="123">
        <v>0.002271155451497045</v>
      </c>
      <c r="D186" s="84" t="s">
        <v>2780</v>
      </c>
      <c r="E186" s="84" t="b">
        <v>0</v>
      </c>
      <c r="F186" s="84" t="b">
        <v>0</v>
      </c>
      <c r="G186" s="84" t="b">
        <v>0</v>
      </c>
    </row>
    <row r="187" spans="1:7" ht="15">
      <c r="A187" s="84" t="s">
        <v>2606</v>
      </c>
      <c r="B187" s="84">
        <v>3</v>
      </c>
      <c r="C187" s="123">
        <v>0.002271155451497045</v>
      </c>
      <c r="D187" s="84" t="s">
        <v>2780</v>
      </c>
      <c r="E187" s="84" t="b">
        <v>0</v>
      </c>
      <c r="F187" s="84" t="b">
        <v>0</v>
      </c>
      <c r="G187" s="84" t="b">
        <v>0</v>
      </c>
    </row>
    <row r="188" spans="1:7" ht="15">
      <c r="A188" s="84" t="s">
        <v>2607</v>
      </c>
      <c r="B188" s="84">
        <v>3</v>
      </c>
      <c r="C188" s="123">
        <v>0.002271155451497045</v>
      </c>
      <c r="D188" s="84" t="s">
        <v>2780</v>
      </c>
      <c r="E188" s="84" t="b">
        <v>0</v>
      </c>
      <c r="F188" s="84" t="b">
        <v>0</v>
      </c>
      <c r="G188" s="84" t="b">
        <v>0</v>
      </c>
    </row>
    <row r="189" spans="1:7" ht="15">
      <c r="A189" s="84" t="s">
        <v>2608</v>
      </c>
      <c r="B189" s="84">
        <v>3</v>
      </c>
      <c r="C189" s="123">
        <v>0.002271155451497045</v>
      </c>
      <c r="D189" s="84" t="s">
        <v>2780</v>
      </c>
      <c r="E189" s="84" t="b">
        <v>0</v>
      </c>
      <c r="F189" s="84" t="b">
        <v>0</v>
      </c>
      <c r="G189" s="84" t="b">
        <v>0</v>
      </c>
    </row>
    <row r="190" spans="1:7" ht="15">
      <c r="A190" s="84" t="s">
        <v>2609</v>
      </c>
      <c r="B190" s="84">
        <v>3</v>
      </c>
      <c r="C190" s="123">
        <v>0.002271155451497045</v>
      </c>
      <c r="D190" s="84" t="s">
        <v>2780</v>
      </c>
      <c r="E190" s="84" t="b">
        <v>0</v>
      </c>
      <c r="F190" s="84" t="b">
        <v>0</v>
      </c>
      <c r="G190" s="84" t="b">
        <v>0</v>
      </c>
    </row>
    <row r="191" spans="1:7" ht="15">
      <c r="A191" s="84" t="s">
        <v>2610</v>
      </c>
      <c r="B191" s="84">
        <v>3</v>
      </c>
      <c r="C191" s="123">
        <v>0.002271155451497045</v>
      </c>
      <c r="D191" s="84" t="s">
        <v>2780</v>
      </c>
      <c r="E191" s="84" t="b">
        <v>0</v>
      </c>
      <c r="F191" s="84" t="b">
        <v>0</v>
      </c>
      <c r="G191" s="84" t="b">
        <v>0</v>
      </c>
    </row>
    <row r="192" spans="1:7" ht="15">
      <c r="A192" s="84" t="s">
        <v>2611</v>
      </c>
      <c r="B192" s="84">
        <v>3</v>
      </c>
      <c r="C192" s="123">
        <v>0.002271155451497045</v>
      </c>
      <c r="D192" s="84" t="s">
        <v>2780</v>
      </c>
      <c r="E192" s="84" t="b">
        <v>0</v>
      </c>
      <c r="F192" s="84" t="b">
        <v>0</v>
      </c>
      <c r="G192" s="84" t="b">
        <v>0</v>
      </c>
    </row>
    <row r="193" spans="1:7" ht="15">
      <c r="A193" s="84" t="s">
        <v>2612</v>
      </c>
      <c r="B193" s="84">
        <v>3</v>
      </c>
      <c r="C193" s="123">
        <v>0.002271155451497045</v>
      </c>
      <c r="D193" s="84" t="s">
        <v>2780</v>
      </c>
      <c r="E193" s="84" t="b">
        <v>0</v>
      </c>
      <c r="F193" s="84" t="b">
        <v>0</v>
      </c>
      <c r="G193" s="84" t="b">
        <v>0</v>
      </c>
    </row>
    <row r="194" spans="1:7" ht="15">
      <c r="A194" s="84" t="s">
        <v>2613</v>
      </c>
      <c r="B194" s="84">
        <v>3</v>
      </c>
      <c r="C194" s="123">
        <v>0.002271155451497045</v>
      </c>
      <c r="D194" s="84" t="s">
        <v>2780</v>
      </c>
      <c r="E194" s="84" t="b">
        <v>0</v>
      </c>
      <c r="F194" s="84" t="b">
        <v>0</v>
      </c>
      <c r="G194" s="84" t="b">
        <v>0</v>
      </c>
    </row>
    <row r="195" spans="1:7" ht="15">
      <c r="A195" s="84" t="s">
        <v>2614</v>
      </c>
      <c r="B195" s="84">
        <v>3</v>
      </c>
      <c r="C195" s="123">
        <v>0.002271155451497045</v>
      </c>
      <c r="D195" s="84" t="s">
        <v>2780</v>
      </c>
      <c r="E195" s="84" t="b">
        <v>0</v>
      </c>
      <c r="F195" s="84" t="b">
        <v>0</v>
      </c>
      <c r="G195" s="84" t="b">
        <v>0</v>
      </c>
    </row>
    <row r="196" spans="1:7" ht="15">
      <c r="A196" s="84" t="s">
        <v>2615</v>
      </c>
      <c r="B196" s="84">
        <v>3</v>
      </c>
      <c r="C196" s="123">
        <v>0.002271155451497045</v>
      </c>
      <c r="D196" s="84" t="s">
        <v>2780</v>
      </c>
      <c r="E196" s="84" t="b">
        <v>0</v>
      </c>
      <c r="F196" s="84" t="b">
        <v>0</v>
      </c>
      <c r="G196" s="84" t="b">
        <v>0</v>
      </c>
    </row>
    <row r="197" spans="1:7" ht="15">
      <c r="A197" s="84" t="s">
        <v>2616</v>
      </c>
      <c r="B197" s="84">
        <v>3</v>
      </c>
      <c r="C197" s="123">
        <v>0.002271155451497045</v>
      </c>
      <c r="D197" s="84" t="s">
        <v>2780</v>
      </c>
      <c r="E197" s="84" t="b">
        <v>0</v>
      </c>
      <c r="F197" s="84" t="b">
        <v>0</v>
      </c>
      <c r="G197" s="84" t="b">
        <v>0</v>
      </c>
    </row>
    <row r="198" spans="1:7" ht="15">
      <c r="A198" s="84" t="s">
        <v>2617</v>
      </c>
      <c r="B198" s="84">
        <v>3</v>
      </c>
      <c r="C198" s="123">
        <v>0.002271155451497045</v>
      </c>
      <c r="D198" s="84" t="s">
        <v>2780</v>
      </c>
      <c r="E198" s="84" t="b">
        <v>0</v>
      </c>
      <c r="F198" s="84" t="b">
        <v>0</v>
      </c>
      <c r="G198" s="84" t="b">
        <v>0</v>
      </c>
    </row>
    <row r="199" spans="1:7" ht="15">
      <c r="A199" s="84" t="s">
        <v>2618</v>
      </c>
      <c r="B199" s="84">
        <v>3</v>
      </c>
      <c r="C199" s="123">
        <v>0.002271155451497045</v>
      </c>
      <c r="D199" s="84" t="s">
        <v>2780</v>
      </c>
      <c r="E199" s="84" t="b">
        <v>0</v>
      </c>
      <c r="F199" s="84" t="b">
        <v>0</v>
      </c>
      <c r="G199" s="84" t="b">
        <v>0</v>
      </c>
    </row>
    <row r="200" spans="1:7" ht="15">
      <c r="A200" s="84" t="s">
        <v>2619</v>
      </c>
      <c r="B200" s="84">
        <v>3</v>
      </c>
      <c r="C200" s="123">
        <v>0.002271155451497045</v>
      </c>
      <c r="D200" s="84" t="s">
        <v>2780</v>
      </c>
      <c r="E200" s="84" t="b">
        <v>0</v>
      </c>
      <c r="F200" s="84" t="b">
        <v>0</v>
      </c>
      <c r="G200" s="84" t="b">
        <v>0</v>
      </c>
    </row>
    <row r="201" spans="1:7" ht="15">
      <c r="A201" s="84" t="s">
        <v>2620</v>
      </c>
      <c r="B201" s="84">
        <v>3</v>
      </c>
      <c r="C201" s="123">
        <v>0.002271155451497045</v>
      </c>
      <c r="D201" s="84" t="s">
        <v>2780</v>
      </c>
      <c r="E201" s="84" t="b">
        <v>0</v>
      </c>
      <c r="F201" s="84" t="b">
        <v>0</v>
      </c>
      <c r="G201" s="84" t="b">
        <v>0</v>
      </c>
    </row>
    <row r="202" spans="1:7" ht="15">
      <c r="A202" s="84" t="s">
        <v>2621</v>
      </c>
      <c r="B202" s="84">
        <v>3</v>
      </c>
      <c r="C202" s="123">
        <v>0.002271155451497045</v>
      </c>
      <c r="D202" s="84" t="s">
        <v>2780</v>
      </c>
      <c r="E202" s="84" t="b">
        <v>0</v>
      </c>
      <c r="F202" s="84" t="b">
        <v>0</v>
      </c>
      <c r="G202" s="84" t="b">
        <v>0</v>
      </c>
    </row>
    <row r="203" spans="1:7" ht="15">
      <c r="A203" s="84" t="s">
        <v>293</v>
      </c>
      <c r="B203" s="84">
        <v>3</v>
      </c>
      <c r="C203" s="123">
        <v>0.002271155451497045</v>
      </c>
      <c r="D203" s="84" t="s">
        <v>2780</v>
      </c>
      <c r="E203" s="84" t="b">
        <v>0</v>
      </c>
      <c r="F203" s="84" t="b">
        <v>0</v>
      </c>
      <c r="G203" s="84" t="b">
        <v>0</v>
      </c>
    </row>
    <row r="204" spans="1:7" ht="15">
      <c r="A204" s="84" t="s">
        <v>2622</v>
      </c>
      <c r="B204" s="84">
        <v>3</v>
      </c>
      <c r="C204" s="123">
        <v>0.002271155451497045</v>
      </c>
      <c r="D204" s="84" t="s">
        <v>2780</v>
      </c>
      <c r="E204" s="84" t="b">
        <v>0</v>
      </c>
      <c r="F204" s="84" t="b">
        <v>1</v>
      </c>
      <c r="G204" s="84" t="b">
        <v>0</v>
      </c>
    </row>
    <row r="205" spans="1:7" ht="15">
      <c r="A205" s="84" t="s">
        <v>1996</v>
      </c>
      <c r="B205" s="84">
        <v>3</v>
      </c>
      <c r="C205" s="123">
        <v>0.002271155451497045</v>
      </c>
      <c r="D205" s="84" t="s">
        <v>2780</v>
      </c>
      <c r="E205" s="84" t="b">
        <v>0</v>
      </c>
      <c r="F205" s="84" t="b">
        <v>0</v>
      </c>
      <c r="G205" s="84" t="b">
        <v>0</v>
      </c>
    </row>
    <row r="206" spans="1:7" ht="15">
      <c r="A206" s="84" t="s">
        <v>2623</v>
      </c>
      <c r="B206" s="84">
        <v>3</v>
      </c>
      <c r="C206" s="123">
        <v>0.002271155451497045</v>
      </c>
      <c r="D206" s="84" t="s">
        <v>2780</v>
      </c>
      <c r="E206" s="84" t="b">
        <v>0</v>
      </c>
      <c r="F206" s="84" t="b">
        <v>0</v>
      </c>
      <c r="G206" s="84" t="b">
        <v>0</v>
      </c>
    </row>
    <row r="207" spans="1:7" ht="15">
      <c r="A207" s="84" t="s">
        <v>2624</v>
      </c>
      <c r="B207" s="84">
        <v>3</v>
      </c>
      <c r="C207" s="123">
        <v>0.002271155451497045</v>
      </c>
      <c r="D207" s="84" t="s">
        <v>2780</v>
      </c>
      <c r="E207" s="84" t="b">
        <v>0</v>
      </c>
      <c r="F207" s="84" t="b">
        <v>0</v>
      </c>
      <c r="G207" s="84" t="b">
        <v>0</v>
      </c>
    </row>
    <row r="208" spans="1:7" ht="15">
      <c r="A208" s="84" t="s">
        <v>2625</v>
      </c>
      <c r="B208" s="84">
        <v>3</v>
      </c>
      <c r="C208" s="123">
        <v>0.002271155451497045</v>
      </c>
      <c r="D208" s="84" t="s">
        <v>2780</v>
      </c>
      <c r="E208" s="84" t="b">
        <v>0</v>
      </c>
      <c r="F208" s="84" t="b">
        <v>0</v>
      </c>
      <c r="G208" s="84" t="b">
        <v>0</v>
      </c>
    </row>
    <row r="209" spans="1:7" ht="15">
      <c r="A209" s="84" t="s">
        <v>2626</v>
      </c>
      <c r="B209" s="84">
        <v>3</v>
      </c>
      <c r="C209" s="123">
        <v>0.002271155451497045</v>
      </c>
      <c r="D209" s="84" t="s">
        <v>2780</v>
      </c>
      <c r="E209" s="84" t="b">
        <v>0</v>
      </c>
      <c r="F209" s="84" t="b">
        <v>0</v>
      </c>
      <c r="G209" s="84" t="b">
        <v>0</v>
      </c>
    </row>
    <row r="210" spans="1:7" ht="15">
      <c r="A210" s="84" t="s">
        <v>2627</v>
      </c>
      <c r="B210" s="84">
        <v>3</v>
      </c>
      <c r="C210" s="123">
        <v>0.002271155451497045</v>
      </c>
      <c r="D210" s="84" t="s">
        <v>2780</v>
      </c>
      <c r="E210" s="84" t="b">
        <v>0</v>
      </c>
      <c r="F210" s="84" t="b">
        <v>0</v>
      </c>
      <c r="G210" s="84" t="b">
        <v>0</v>
      </c>
    </row>
    <row r="211" spans="1:7" ht="15">
      <c r="A211" s="84" t="s">
        <v>2628</v>
      </c>
      <c r="B211" s="84">
        <v>3</v>
      </c>
      <c r="C211" s="123">
        <v>0.002271155451497045</v>
      </c>
      <c r="D211" s="84" t="s">
        <v>2780</v>
      </c>
      <c r="E211" s="84" t="b">
        <v>0</v>
      </c>
      <c r="F211" s="84" t="b">
        <v>0</v>
      </c>
      <c r="G211" s="84" t="b">
        <v>0</v>
      </c>
    </row>
    <row r="212" spans="1:7" ht="15">
      <c r="A212" s="84" t="s">
        <v>1997</v>
      </c>
      <c r="B212" s="84">
        <v>3</v>
      </c>
      <c r="C212" s="123">
        <v>0.002271155451497045</v>
      </c>
      <c r="D212" s="84" t="s">
        <v>2780</v>
      </c>
      <c r="E212" s="84" t="b">
        <v>0</v>
      </c>
      <c r="F212" s="84" t="b">
        <v>0</v>
      </c>
      <c r="G212" s="84" t="b">
        <v>0</v>
      </c>
    </row>
    <row r="213" spans="1:7" ht="15">
      <c r="A213" s="84" t="s">
        <v>2629</v>
      </c>
      <c r="B213" s="84">
        <v>3</v>
      </c>
      <c r="C213" s="123">
        <v>0.002271155451497045</v>
      </c>
      <c r="D213" s="84" t="s">
        <v>2780</v>
      </c>
      <c r="E213" s="84" t="b">
        <v>0</v>
      </c>
      <c r="F213" s="84" t="b">
        <v>0</v>
      </c>
      <c r="G213" s="84" t="b">
        <v>0</v>
      </c>
    </row>
    <row r="214" spans="1:7" ht="15">
      <c r="A214" s="84" t="s">
        <v>2630</v>
      </c>
      <c r="B214" s="84">
        <v>3</v>
      </c>
      <c r="C214" s="123">
        <v>0.002271155451497045</v>
      </c>
      <c r="D214" s="84" t="s">
        <v>2780</v>
      </c>
      <c r="E214" s="84" t="b">
        <v>1</v>
      </c>
      <c r="F214" s="84" t="b">
        <v>0</v>
      </c>
      <c r="G214" s="84" t="b">
        <v>0</v>
      </c>
    </row>
    <row r="215" spans="1:7" ht="15">
      <c r="A215" s="84" t="s">
        <v>2631</v>
      </c>
      <c r="B215" s="84">
        <v>3</v>
      </c>
      <c r="C215" s="123">
        <v>0.002271155451497045</v>
      </c>
      <c r="D215" s="84" t="s">
        <v>2780</v>
      </c>
      <c r="E215" s="84" t="b">
        <v>0</v>
      </c>
      <c r="F215" s="84" t="b">
        <v>0</v>
      </c>
      <c r="G215" s="84" t="b">
        <v>0</v>
      </c>
    </row>
    <row r="216" spans="1:7" ht="15">
      <c r="A216" s="84" t="s">
        <v>2632</v>
      </c>
      <c r="B216" s="84">
        <v>3</v>
      </c>
      <c r="C216" s="123">
        <v>0.002271155451497045</v>
      </c>
      <c r="D216" s="84" t="s">
        <v>2780</v>
      </c>
      <c r="E216" s="84" t="b">
        <v>0</v>
      </c>
      <c r="F216" s="84" t="b">
        <v>0</v>
      </c>
      <c r="G216" s="84" t="b">
        <v>0</v>
      </c>
    </row>
    <row r="217" spans="1:7" ht="15">
      <c r="A217" s="84" t="s">
        <v>2633</v>
      </c>
      <c r="B217" s="84">
        <v>3</v>
      </c>
      <c r="C217" s="123">
        <v>0.002271155451497045</v>
      </c>
      <c r="D217" s="84" t="s">
        <v>2780</v>
      </c>
      <c r="E217" s="84" t="b">
        <v>0</v>
      </c>
      <c r="F217" s="84" t="b">
        <v>0</v>
      </c>
      <c r="G217" s="84" t="b">
        <v>0</v>
      </c>
    </row>
    <row r="218" spans="1:7" ht="15">
      <c r="A218" s="84" t="s">
        <v>2634</v>
      </c>
      <c r="B218" s="84">
        <v>3</v>
      </c>
      <c r="C218" s="123">
        <v>0.002271155451497045</v>
      </c>
      <c r="D218" s="84" t="s">
        <v>2780</v>
      </c>
      <c r="E218" s="84" t="b">
        <v>0</v>
      </c>
      <c r="F218" s="84" t="b">
        <v>0</v>
      </c>
      <c r="G218" s="84" t="b">
        <v>0</v>
      </c>
    </row>
    <row r="219" spans="1:7" ht="15">
      <c r="A219" s="84" t="s">
        <v>2635</v>
      </c>
      <c r="B219" s="84">
        <v>3</v>
      </c>
      <c r="C219" s="123">
        <v>0.002271155451497045</v>
      </c>
      <c r="D219" s="84" t="s">
        <v>2780</v>
      </c>
      <c r="E219" s="84" t="b">
        <v>0</v>
      </c>
      <c r="F219" s="84" t="b">
        <v>0</v>
      </c>
      <c r="G219" s="84" t="b">
        <v>0</v>
      </c>
    </row>
    <row r="220" spans="1:7" ht="15">
      <c r="A220" s="84" t="s">
        <v>2636</v>
      </c>
      <c r="B220" s="84">
        <v>3</v>
      </c>
      <c r="C220" s="123">
        <v>0.002271155451497045</v>
      </c>
      <c r="D220" s="84" t="s">
        <v>2780</v>
      </c>
      <c r="E220" s="84" t="b">
        <v>0</v>
      </c>
      <c r="F220" s="84" t="b">
        <v>0</v>
      </c>
      <c r="G220" s="84" t="b">
        <v>0</v>
      </c>
    </row>
    <row r="221" spans="1:7" ht="15">
      <c r="A221" s="84" t="s">
        <v>2637</v>
      </c>
      <c r="B221" s="84">
        <v>3</v>
      </c>
      <c r="C221" s="123">
        <v>0.002271155451497045</v>
      </c>
      <c r="D221" s="84" t="s">
        <v>2780</v>
      </c>
      <c r="E221" s="84" t="b">
        <v>0</v>
      </c>
      <c r="F221" s="84" t="b">
        <v>0</v>
      </c>
      <c r="G221" s="84" t="b">
        <v>0</v>
      </c>
    </row>
    <row r="222" spans="1:7" ht="15">
      <c r="A222" s="84" t="s">
        <v>2638</v>
      </c>
      <c r="B222" s="84">
        <v>3</v>
      </c>
      <c r="C222" s="123">
        <v>0.002271155451497045</v>
      </c>
      <c r="D222" s="84" t="s">
        <v>2780</v>
      </c>
      <c r="E222" s="84" t="b">
        <v>0</v>
      </c>
      <c r="F222" s="84" t="b">
        <v>0</v>
      </c>
      <c r="G222" s="84" t="b">
        <v>0</v>
      </c>
    </row>
    <row r="223" spans="1:7" ht="15">
      <c r="A223" s="84" t="s">
        <v>1998</v>
      </c>
      <c r="B223" s="84">
        <v>3</v>
      </c>
      <c r="C223" s="123">
        <v>0.002271155451497045</v>
      </c>
      <c r="D223" s="84" t="s">
        <v>2780</v>
      </c>
      <c r="E223" s="84" t="b">
        <v>0</v>
      </c>
      <c r="F223" s="84" t="b">
        <v>0</v>
      </c>
      <c r="G223" s="84" t="b">
        <v>0</v>
      </c>
    </row>
    <row r="224" spans="1:7" ht="15">
      <c r="A224" s="84" t="s">
        <v>2639</v>
      </c>
      <c r="B224" s="84">
        <v>3</v>
      </c>
      <c r="C224" s="123">
        <v>0.002271155451497045</v>
      </c>
      <c r="D224" s="84" t="s">
        <v>2780</v>
      </c>
      <c r="E224" s="84" t="b">
        <v>0</v>
      </c>
      <c r="F224" s="84" t="b">
        <v>0</v>
      </c>
      <c r="G224" s="84" t="b">
        <v>0</v>
      </c>
    </row>
    <row r="225" spans="1:7" ht="15">
      <c r="A225" s="84" t="s">
        <v>2640</v>
      </c>
      <c r="B225" s="84">
        <v>3</v>
      </c>
      <c r="C225" s="123">
        <v>0.002271155451497045</v>
      </c>
      <c r="D225" s="84" t="s">
        <v>2780</v>
      </c>
      <c r="E225" s="84" t="b">
        <v>0</v>
      </c>
      <c r="F225" s="84" t="b">
        <v>0</v>
      </c>
      <c r="G225" s="84" t="b">
        <v>0</v>
      </c>
    </row>
    <row r="226" spans="1:7" ht="15">
      <c r="A226" s="84" t="s">
        <v>262</v>
      </c>
      <c r="B226" s="84">
        <v>3</v>
      </c>
      <c r="C226" s="123">
        <v>0.002271155451497045</v>
      </c>
      <c r="D226" s="84" t="s">
        <v>2780</v>
      </c>
      <c r="E226" s="84" t="b">
        <v>0</v>
      </c>
      <c r="F226" s="84" t="b">
        <v>0</v>
      </c>
      <c r="G226" s="84" t="b">
        <v>0</v>
      </c>
    </row>
    <row r="227" spans="1:7" ht="15">
      <c r="A227" s="84" t="s">
        <v>2641</v>
      </c>
      <c r="B227" s="84">
        <v>3</v>
      </c>
      <c r="C227" s="123">
        <v>0.002271155451497045</v>
      </c>
      <c r="D227" s="84" t="s">
        <v>2780</v>
      </c>
      <c r="E227" s="84" t="b">
        <v>0</v>
      </c>
      <c r="F227" s="84" t="b">
        <v>0</v>
      </c>
      <c r="G227" s="84" t="b">
        <v>0</v>
      </c>
    </row>
    <row r="228" spans="1:7" ht="15">
      <c r="A228" s="84" t="s">
        <v>2642</v>
      </c>
      <c r="B228" s="84">
        <v>3</v>
      </c>
      <c r="C228" s="123">
        <v>0.002271155451497045</v>
      </c>
      <c r="D228" s="84" t="s">
        <v>2780</v>
      </c>
      <c r="E228" s="84" t="b">
        <v>0</v>
      </c>
      <c r="F228" s="84" t="b">
        <v>0</v>
      </c>
      <c r="G228" s="84" t="b">
        <v>0</v>
      </c>
    </row>
    <row r="229" spans="1:7" ht="15">
      <c r="A229" s="84" t="s">
        <v>2095</v>
      </c>
      <c r="B229" s="84">
        <v>3</v>
      </c>
      <c r="C229" s="123">
        <v>0.002271155451497045</v>
      </c>
      <c r="D229" s="84" t="s">
        <v>2780</v>
      </c>
      <c r="E229" s="84" t="b">
        <v>0</v>
      </c>
      <c r="F229" s="84" t="b">
        <v>0</v>
      </c>
      <c r="G229" s="84" t="b">
        <v>0</v>
      </c>
    </row>
    <row r="230" spans="1:7" ht="15">
      <c r="A230" s="84" t="s">
        <v>317</v>
      </c>
      <c r="B230" s="84">
        <v>3</v>
      </c>
      <c r="C230" s="123">
        <v>0.002271155451497045</v>
      </c>
      <c r="D230" s="84" t="s">
        <v>2780</v>
      </c>
      <c r="E230" s="84" t="b">
        <v>0</v>
      </c>
      <c r="F230" s="84" t="b">
        <v>0</v>
      </c>
      <c r="G230" s="84" t="b">
        <v>0</v>
      </c>
    </row>
    <row r="231" spans="1:7" ht="15">
      <c r="A231" s="84" t="s">
        <v>257</v>
      </c>
      <c r="B231" s="84">
        <v>3</v>
      </c>
      <c r="C231" s="123">
        <v>0.002271155451497045</v>
      </c>
      <c r="D231" s="84" t="s">
        <v>2780</v>
      </c>
      <c r="E231" s="84" t="b">
        <v>0</v>
      </c>
      <c r="F231" s="84" t="b">
        <v>0</v>
      </c>
      <c r="G231" s="84" t="b">
        <v>0</v>
      </c>
    </row>
    <row r="232" spans="1:7" ht="15">
      <c r="A232" s="84" t="s">
        <v>258</v>
      </c>
      <c r="B232" s="84">
        <v>3</v>
      </c>
      <c r="C232" s="123">
        <v>0.002271155451497045</v>
      </c>
      <c r="D232" s="84" t="s">
        <v>2780</v>
      </c>
      <c r="E232" s="84" t="b">
        <v>0</v>
      </c>
      <c r="F232" s="84" t="b">
        <v>0</v>
      </c>
      <c r="G232" s="84" t="b">
        <v>0</v>
      </c>
    </row>
    <row r="233" spans="1:7" ht="15">
      <c r="A233" s="84" t="s">
        <v>316</v>
      </c>
      <c r="B233" s="84">
        <v>3</v>
      </c>
      <c r="C233" s="123">
        <v>0.002271155451497045</v>
      </c>
      <c r="D233" s="84" t="s">
        <v>2780</v>
      </c>
      <c r="E233" s="84" t="b">
        <v>0</v>
      </c>
      <c r="F233" s="84" t="b">
        <v>0</v>
      </c>
      <c r="G233" s="84" t="b">
        <v>0</v>
      </c>
    </row>
    <row r="234" spans="1:7" ht="15">
      <c r="A234" s="84" t="s">
        <v>2098</v>
      </c>
      <c r="B234" s="84">
        <v>3</v>
      </c>
      <c r="C234" s="123">
        <v>0.002271155451497045</v>
      </c>
      <c r="D234" s="84" t="s">
        <v>2780</v>
      </c>
      <c r="E234" s="84" t="b">
        <v>0</v>
      </c>
      <c r="F234" s="84" t="b">
        <v>0</v>
      </c>
      <c r="G234" s="84" t="b">
        <v>0</v>
      </c>
    </row>
    <row r="235" spans="1:7" ht="15">
      <c r="A235" s="84" t="s">
        <v>2643</v>
      </c>
      <c r="B235" s="84">
        <v>3</v>
      </c>
      <c r="C235" s="123">
        <v>0.002271155451497045</v>
      </c>
      <c r="D235" s="84" t="s">
        <v>2780</v>
      </c>
      <c r="E235" s="84" t="b">
        <v>0</v>
      </c>
      <c r="F235" s="84" t="b">
        <v>0</v>
      </c>
      <c r="G235" s="84" t="b">
        <v>0</v>
      </c>
    </row>
    <row r="236" spans="1:7" ht="15">
      <c r="A236" s="84" t="s">
        <v>2644</v>
      </c>
      <c r="B236" s="84">
        <v>3</v>
      </c>
      <c r="C236" s="123">
        <v>0.002271155451497045</v>
      </c>
      <c r="D236" s="84" t="s">
        <v>2780</v>
      </c>
      <c r="E236" s="84" t="b">
        <v>0</v>
      </c>
      <c r="F236" s="84" t="b">
        <v>0</v>
      </c>
      <c r="G236" s="84" t="b">
        <v>0</v>
      </c>
    </row>
    <row r="237" spans="1:7" ht="15">
      <c r="A237" s="84" t="s">
        <v>2645</v>
      </c>
      <c r="B237" s="84">
        <v>3</v>
      </c>
      <c r="C237" s="123">
        <v>0.002271155451497045</v>
      </c>
      <c r="D237" s="84" t="s">
        <v>2780</v>
      </c>
      <c r="E237" s="84" t="b">
        <v>0</v>
      </c>
      <c r="F237" s="84" t="b">
        <v>0</v>
      </c>
      <c r="G237" s="84" t="b">
        <v>0</v>
      </c>
    </row>
    <row r="238" spans="1:7" ht="15">
      <c r="A238" s="84" t="s">
        <v>2646</v>
      </c>
      <c r="B238" s="84">
        <v>3</v>
      </c>
      <c r="C238" s="123">
        <v>0.002271155451497045</v>
      </c>
      <c r="D238" s="84" t="s">
        <v>2780</v>
      </c>
      <c r="E238" s="84" t="b">
        <v>0</v>
      </c>
      <c r="F238" s="84" t="b">
        <v>0</v>
      </c>
      <c r="G238" s="84" t="b">
        <v>0</v>
      </c>
    </row>
    <row r="239" spans="1:7" ht="15">
      <c r="A239" s="84" t="s">
        <v>2647</v>
      </c>
      <c r="B239" s="84">
        <v>3</v>
      </c>
      <c r="C239" s="123">
        <v>0.002271155451497045</v>
      </c>
      <c r="D239" s="84" t="s">
        <v>2780</v>
      </c>
      <c r="E239" s="84" t="b">
        <v>0</v>
      </c>
      <c r="F239" s="84" t="b">
        <v>0</v>
      </c>
      <c r="G239" s="84" t="b">
        <v>0</v>
      </c>
    </row>
    <row r="240" spans="1:7" ht="15">
      <c r="A240" s="84" t="s">
        <v>2239</v>
      </c>
      <c r="B240" s="84">
        <v>3</v>
      </c>
      <c r="C240" s="123">
        <v>0.002271155451497045</v>
      </c>
      <c r="D240" s="84" t="s">
        <v>2780</v>
      </c>
      <c r="E240" s="84" t="b">
        <v>0</v>
      </c>
      <c r="F240" s="84" t="b">
        <v>0</v>
      </c>
      <c r="G240" s="84" t="b">
        <v>0</v>
      </c>
    </row>
    <row r="241" spans="1:7" ht="15">
      <c r="A241" s="84" t="s">
        <v>2648</v>
      </c>
      <c r="B241" s="84">
        <v>3</v>
      </c>
      <c r="C241" s="123">
        <v>0.002271155451497045</v>
      </c>
      <c r="D241" s="84" t="s">
        <v>2780</v>
      </c>
      <c r="E241" s="84" t="b">
        <v>0</v>
      </c>
      <c r="F241" s="84" t="b">
        <v>0</v>
      </c>
      <c r="G241" s="84" t="b">
        <v>0</v>
      </c>
    </row>
    <row r="242" spans="1:7" ht="15">
      <c r="A242" s="84" t="s">
        <v>2649</v>
      </c>
      <c r="B242" s="84">
        <v>3</v>
      </c>
      <c r="C242" s="123">
        <v>0.0025034658196443817</v>
      </c>
      <c r="D242" s="84" t="s">
        <v>2780</v>
      </c>
      <c r="E242" s="84" t="b">
        <v>0</v>
      </c>
      <c r="F242" s="84" t="b">
        <v>0</v>
      </c>
      <c r="G242" s="84" t="b">
        <v>0</v>
      </c>
    </row>
    <row r="243" spans="1:7" ht="15">
      <c r="A243" s="84" t="s">
        <v>2650</v>
      </c>
      <c r="B243" s="84">
        <v>3</v>
      </c>
      <c r="C243" s="123">
        <v>0.002271155451497045</v>
      </c>
      <c r="D243" s="84" t="s">
        <v>2780</v>
      </c>
      <c r="E243" s="84" t="b">
        <v>0</v>
      </c>
      <c r="F243" s="84" t="b">
        <v>0</v>
      </c>
      <c r="G243" s="84" t="b">
        <v>0</v>
      </c>
    </row>
    <row r="244" spans="1:7" ht="15">
      <c r="A244" s="84" t="s">
        <v>2651</v>
      </c>
      <c r="B244" s="84">
        <v>3</v>
      </c>
      <c r="C244" s="123">
        <v>0.002271155451497045</v>
      </c>
      <c r="D244" s="84" t="s">
        <v>2780</v>
      </c>
      <c r="E244" s="84" t="b">
        <v>0</v>
      </c>
      <c r="F244" s="84" t="b">
        <v>0</v>
      </c>
      <c r="G244" s="84" t="b">
        <v>0</v>
      </c>
    </row>
    <row r="245" spans="1:7" ht="15">
      <c r="A245" s="84" t="s">
        <v>2652</v>
      </c>
      <c r="B245" s="84">
        <v>3</v>
      </c>
      <c r="C245" s="123">
        <v>0.002271155451497045</v>
      </c>
      <c r="D245" s="84" t="s">
        <v>2780</v>
      </c>
      <c r="E245" s="84" t="b">
        <v>0</v>
      </c>
      <c r="F245" s="84" t="b">
        <v>0</v>
      </c>
      <c r="G245" s="84" t="b">
        <v>0</v>
      </c>
    </row>
    <row r="246" spans="1:7" ht="15">
      <c r="A246" s="84" t="s">
        <v>2653</v>
      </c>
      <c r="B246" s="84">
        <v>3</v>
      </c>
      <c r="C246" s="123">
        <v>0.002271155451497045</v>
      </c>
      <c r="D246" s="84" t="s">
        <v>2780</v>
      </c>
      <c r="E246" s="84" t="b">
        <v>0</v>
      </c>
      <c r="F246" s="84" t="b">
        <v>0</v>
      </c>
      <c r="G246" s="84" t="b">
        <v>0</v>
      </c>
    </row>
    <row r="247" spans="1:7" ht="15">
      <c r="A247" s="84" t="s">
        <v>2654</v>
      </c>
      <c r="B247" s="84">
        <v>3</v>
      </c>
      <c r="C247" s="123">
        <v>0.002271155451497045</v>
      </c>
      <c r="D247" s="84" t="s">
        <v>2780</v>
      </c>
      <c r="E247" s="84" t="b">
        <v>0</v>
      </c>
      <c r="F247" s="84" t="b">
        <v>0</v>
      </c>
      <c r="G247" s="84" t="b">
        <v>0</v>
      </c>
    </row>
    <row r="248" spans="1:7" ht="15">
      <c r="A248" s="84" t="s">
        <v>2655</v>
      </c>
      <c r="B248" s="84">
        <v>3</v>
      </c>
      <c r="C248" s="123">
        <v>0.002271155451497045</v>
      </c>
      <c r="D248" s="84" t="s">
        <v>2780</v>
      </c>
      <c r="E248" s="84" t="b">
        <v>1</v>
      </c>
      <c r="F248" s="84" t="b">
        <v>0</v>
      </c>
      <c r="G248" s="84" t="b">
        <v>0</v>
      </c>
    </row>
    <row r="249" spans="1:7" ht="15">
      <c r="A249" s="84" t="s">
        <v>2656</v>
      </c>
      <c r="B249" s="84">
        <v>3</v>
      </c>
      <c r="C249" s="123">
        <v>0.002271155451497045</v>
      </c>
      <c r="D249" s="84" t="s">
        <v>2780</v>
      </c>
      <c r="E249" s="84" t="b">
        <v>0</v>
      </c>
      <c r="F249" s="84" t="b">
        <v>0</v>
      </c>
      <c r="G249" s="84" t="b">
        <v>0</v>
      </c>
    </row>
    <row r="250" spans="1:7" ht="15">
      <c r="A250" s="84" t="s">
        <v>2657</v>
      </c>
      <c r="B250" s="84">
        <v>3</v>
      </c>
      <c r="C250" s="123">
        <v>0.002271155451497045</v>
      </c>
      <c r="D250" s="84" t="s">
        <v>2780</v>
      </c>
      <c r="E250" s="84" t="b">
        <v>0</v>
      </c>
      <c r="F250" s="84" t="b">
        <v>0</v>
      </c>
      <c r="G250" s="84" t="b">
        <v>0</v>
      </c>
    </row>
    <row r="251" spans="1:7" ht="15">
      <c r="A251" s="84" t="s">
        <v>2658</v>
      </c>
      <c r="B251" s="84">
        <v>3</v>
      </c>
      <c r="C251" s="123">
        <v>0.002271155451497045</v>
      </c>
      <c r="D251" s="84" t="s">
        <v>2780</v>
      </c>
      <c r="E251" s="84" t="b">
        <v>0</v>
      </c>
      <c r="F251" s="84" t="b">
        <v>0</v>
      </c>
      <c r="G251" s="84" t="b">
        <v>0</v>
      </c>
    </row>
    <row r="252" spans="1:7" ht="15">
      <c r="A252" s="84" t="s">
        <v>2659</v>
      </c>
      <c r="B252" s="84">
        <v>3</v>
      </c>
      <c r="C252" s="123">
        <v>0.002271155451497045</v>
      </c>
      <c r="D252" s="84" t="s">
        <v>2780</v>
      </c>
      <c r="E252" s="84" t="b">
        <v>0</v>
      </c>
      <c r="F252" s="84" t="b">
        <v>0</v>
      </c>
      <c r="G252" s="84" t="b">
        <v>0</v>
      </c>
    </row>
    <row r="253" spans="1:7" ht="15">
      <c r="A253" s="84" t="s">
        <v>2660</v>
      </c>
      <c r="B253" s="84">
        <v>3</v>
      </c>
      <c r="C253" s="123">
        <v>0.002271155451497045</v>
      </c>
      <c r="D253" s="84" t="s">
        <v>2780</v>
      </c>
      <c r="E253" s="84" t="b">
        <v>0</v>
      </c>
      <c r="F253" s="84" t="b">
        <v>0</v>
      </c>
      <c r="G253" s="84" t="b">
        <v>0</v>
      </c>
    </row>
    <row r="254" spans="1:7" ht="15">
      <c r="A254" s="84" t="s">
        <v>2661</v>
      </c>
      <c r="B254" s="84">
        <v>3</v>
      </c>
      <c r="C254" s="123">
        <v>0.002271155451497045</v>
      </c>
      <c r="D254" s="84" t="s">
        <v>2780</v>
      </c>
      <c r="E254" s="84" t="b">
        <v>0</v>
      </c>
      <c r="F254" s="84" t="b">
        <v>0</v>
      </c>
      <c r="G254" s="84" t="b">
        <v>0</v>
      </c>
    </row>
    <row r="255" spans="1:7" ht="15">
      <c r="A255" s="84" t="s">
        <v>215</v>
      </c>
      <c r="B255" s="84">
        <v>3</v>
      </c>
      <c r="C255" s="123">
        <v>0.002271155451497045</v>
      </c>
      <c r="D255" s="84" t="s">
        <v>2780</v>
      </c>
      <c r="E255" s="84" t="b">
        <v>0</v>
      </c>
      <c r="F255" s="84" t="b">
        <v>0</v>
      </c>
      <c r="G255" s="84" t="b">
        <v>0</v>
      </c>
    </row>
    <row r="256" spans="1:7" ht="15">
      <c r="A256" s="84" t="s">
        <v>2662</v>
      </c>
      <c r="B256" s="84">
        <v>3</v>
      </c>
      <c r="C256" s="123">
        <v>0.002271155451497045</v>
      </c>
      <c r="D256" s="84" t="s">
        <v>2780</v>
      </c>
      <c r="E256" s="84" t="b">
        <v>0</v>
      </c>
      <c r="F256" s="84" t="b">
        <v>0</v>
      </c>
      <c r="G256" s="84" t="b">
        <v>0</v>
      </c>
    </row>
    <row r="257" spans="1:7" ht="15">
      <c r="A257" s="84" t="s">
        <v>2663</v>
      </c>
      <c r="B257" s="84">
        <v>2</v>
      </c>
      <c r="C257" s="123">
        <v>0.001933735344726845</v>
      </c>
      <c r="D257" s="84" t="s">
        <v>2780</v>
      </c>
      <c r="E257" s="84" t="b">
        <v>0</v>
      </c>
      <c r="F257" s="84" t="b">
        <v>0</v>
      </c>
      <c r="G257" s="84" t="b">
        <v>0</v>
      </c>
    </row>
    <row r="258" spans="1:7" ht="15">
      <c r="A258" s="84" t="s">
        <v>2664</v>
      </c>
      <c r="B258" s="84">
        <v>2</v>
      </c>
      <c r="C258" s="123">
        <v>0.0016689772130962545</v>
      </c>
      <c r="D258" s="84" t="s">
        <v>2780</v>
      </c>
      <c r="E258" s="84" t="b">
        <v>0</v>
      </c>
      <c r="F258" s="84" t="b">
        <v>0</v>
      </c>
      <c r="G258" s="84" t="b">
        <v>0</v>
      </c>
    </row>
    <row r="259" spans="1:7" ht="15">
      <c r="A259" s="84" t="s">
        <v>2665</v>
      </c>
      <c r="B259" s="84">
        <v>2</v>
      </c>
      <c r="C259" s="123">
        <v>0.0016689772130962545</v>
      </c>
      <c r="D259" s="84" t="s">
        <v>2780</v>
      </c>
      <c r="E259" s="84" t="b">
        <v>0</v>
      </c>
      <c r="F259" s="84" t="b">
        <v>0</v>
      </c>
      <c r="G259" s="84" t="b">
        <v>0</v>
      </c>
    </row>
    <row r="260" spans="1:7" ht="15">
      <c r="A260" s="84" t="s">
        <v>2666</v>
      </c>
      <c r="B260" s="84">
        <v>2</v>
      </c>
      <c r="C260" s="123">
        <v>0.0016689772130962545</v>
      </c>
      <c r="D260" s="84" t="s">
        <v>2780</v>
      </c>
      <c r="E260" s="84" t="b">
        <v>1</v>
      </c>
      <c r="F260" s="84" t="b">
        <v>0</v>
      </c>
      <c r="G260" s="84" t="b">
        <v>0</v>
      </c>
    </row>
    <row r="261" spans="1:7" ht="15">
      <c r="A261" s="84" t="s">
        <v>2667</v>
      </c>
      <c r="B261" s="84">
        <v>2</v>
      </c>
      <c r="C261" s="123">
        <v>0.0016689772130962545</v>
      </c>
      <c r="D261" s="84" t="s">
        <v>2780</v>
      </c>
      <c r="E261" s="84" t="b">
        <v>0</v>
      </c>
      <c r="F261" s="84" t="b">
        <v>0</v>
      </c>
      <c r="G261" s="84" t="b">
        <v>0</v>
      </c>
    </row>
    <row r="262" spans="1:7" ht="15">
      <c r="A262" s="84" t="s">
        <v>2668</v>
      </c>
      <c r="B262" s="84">
        <v>2</v>
      </c>
      <c r="C262" s="123">
        <v>0.0016689772130962545</v>
      </c>
      <c r="D262" s="84" t="s">
        <v>2780</v>
      </c>
      <c r="E262" s="84" t="b">
        <v>0</v>
      </c>
      <c r="F262" s="84" t="b">
        <v>0</v>
      </c>
      <c r="G262" s="84" t="b">
        <v>0</v>
      </c>
    </row>
    <row r="263" spans="1:7" ht="15">
      <c r="A263" s="84" t="s">
        <v>327</v>
      </c>
      <c r="B263" s="84">
        <v>2</v>
      </c>
      <c r="C263" s="123">
        <v>0.0016689772130962545</v>
      </c>
      <c r="D263" s="84" t="s">
        <v>2780</v>
      </c>
      <c r="E263" s="84" t="b">
        <v>0</v>
      </c>
      <c r="F263" s="84" t="b">
        <v>0</v>
      </c>
      <c r="G263" s="84" t="b">
        <v>0</v>
      </c>
    </row>
    <row r="264" spans="1:7" ht="15">
      <c r="A264" s="84" t="s">
        <v>305</v>
      </c>
      <c r="B264" s="84">
        <v>2</v>
      </c>
      <c r="C264" s="123">
        <v>0.0016689772130962545</v>
      </c>
      <c r="D264" s="84" t="s">
        <v>2780</v>
      </c>
      <c r="E264" s="84" t="b">
        <v>0</v>
      </c>
      <c r="F264" s="84" t="b">
        <v>0</v>
      </c>
      <c r="G264" s="84" t="b">
        <v>0</v>
      </c>
    </row>
    <row r="265" spans="1:7" ht="15">
      <c r="A265" s="84" t="s">
        <v>2669</v>
      </c>
      <c r="B265" s="84">
        <v>2</v>
      </c>
      <c r="C265" s="123">
        <v>0.0016689772130962545</v>
      </c>
      <c r="D265" s="84" t="s">
        <v>2780</v>
      </c>
      <c r="E265" s="84" t="b">
        <v>0</v>
      </c>
      <c r="F265" s="84" t="b">
        <v>0</v>
      </c>
      <c r="G265" s="84" t="b">
        <v>0</v>
      </c>
    </row>
    <row r="266" spans="1:7" ht="15">
      <c r="A266" s="84" t="s">
        <v>2670</v>
      </c>
      <c r="B266" s="84">
        <v>2</v>
      </c>
      <c r="C266" s="123">
        <v>0.0016689772130962545</v>
      </c>
      <c r="D266" s="84" t="s">
        <v>2780</v>
      </c>
      <c r="E266" s="84" t="b">
        <v>0</v>
      </c>
      <c r="F266" s="84" t="b">
        <v>0</v>
      </c>
      <c r="G266" s="84" t="b">
        <v>0</v>
      </c>
    </row>
    <row r="267" spans="1:7" ht="15">
      <c r="A267" s="84" t="s">
        <v>2671</v>
      </c>
      <c r="B267" s="84">
        <v>2</v>
      </c>
      <c r="C267" s="123">
        <v>0.0016689772130962545</v>
      </c>
      <c r="D267" s="84" t="s">
        <v>2780</v>
      </c>
      <c r="E267" s="84" t="b">
        <v>0</v>
      </c>
      <c r="F267" s="84" t="b">
        <v>0</v>
      </c>
      <c r="G267" s="84" t="b">
        <v>0</v>
      </c>
    </row>
    <row r="268" spans="1:7" ht="15">
      <c r="A268" s="84" t="s">
        <v>2672</v>
      </c>
      <c r="B268" s="84">
        <v>2</v>
      </c>
      <c r="C268" s="123">
        <v>0.0016689772130962545</v>
      </c>
      <c r="D268" s="84" t="s">
        <v>2780</v>
      </c>
      <c r="E268" s="84" t="b">
        <v>0</v>
      </c>
      <c r="F268" s="84" t="b">
        <v>0</v>
      </c>
      <c r="G268" s="84" t="b">
        <v>0</v>
      </c>
    </row>
    <row r="269" spans="1:7" ht="15">
      <c r="A269" s="84" t="s">
        <v>2673</v>
      </c>
      <c r="B269" s="84">
        <v>2</v>
      </c>
      <c r="C269" s="123">
        <v>0.0016689772130962545</v>
      </c>
      <c r="D269" s="84" t="s">
        <v>2780</v>
      </c>
      <c r="E269" s="84" t="b">
        <v>0</v>
      </c>
      <c r="F269" s="84" t="b">
        <v>0</v>
      </c>
      <c r="G269" s="84" t="b">
        <v>0</v>
      </c>
    </row>
    <row r="270" spans="1:7" ht="15">
      <c r="A270" s="84" t="s">
        <v>2674</v>
      </c>
      <c r="B270" s="84">
        <v>2</v>
      </c>
      <c r="C270" s="123">
        <v>0.0016689772130962545</v>
      </c>
      <c r="D270" s="84" t="s">
        <v>2780</v>
      </c>
      <c r="E270" s="84" t="b">
        <v>0</v>
      </c>
      <c r="F270" s="84" t="b">
        <v>0</v>
      </c>
      <c r="G270" s="84" t="b">
        <v>0</v>
      </c>
    </row>
    <row r="271" spans="1:7" ht="15">
      <c r="A271" s="84" t="s">
        <v>2675</v>
      </c>
      <c r="B271" s="84">
        <v>2</v>
      </c>
      <c r="C271" s="123">
        <v>0.0016689772130962545</v>
      </c>
      <c r="D271" s="84" t="s">
        <v>2780</v>
      </c>
      <c r="E271" s="84" t="b">
        <v>1</v>
      </c>
      <c r="F271" s="84" t="b">
        <v>0</v>
      </c>
      <c r="G271" s="84" t="b">
        <v>0</v>
      </c>
    </row>
    <row r="272" spans="1:7" ht="15">
      <c r="A272" s="84" t="s">
        <v>541</v>
      </c>
      <c r="B272" s="84">
        <v>2</v>
      </c>
      <c r="C272" s="123">
        <v>0.0016689772130962545</v>
      </c>
      <c r="D272" s="84" t="s">
        <v>2780</v>
      </c>
      <c r="E272" s="84" t="b">
        <v>0</v>
      </c>
      <c r="F272" s="84" t="b">
        <v>0</v>
      </c>
      <c r="G272" s="84" t="b">
        <v>0</v>
      </c>
    </row>
    <row r="273" spans="1:7" ht="15">
      <c r="A273" s="84" t="s">
        <v>2676</v>
      </c>
      <c r="B273" s="84">
        <v>2</v>
      </c>
      <c r="C273" s="123">
        <v>0.0016689772130962545</v>
      </c>
      <c r="D273" s="84" t="s">
        <v>2780</v>
      </c>
      <c r="E273" s="84" t="b">
        <v>0</v>
      </c>
      <c r="F273" s="84" t="b">
        <v>0</v>
      </c>
      <c r="G273" s="84" t="b">
        <v>0</v>
      </c>
    </row>
    <row r="274" spans="1:7" ht="15">
      <c r="A274" s="84" t="s">
        <v>2677</v>
      </c>
      <c r="B274" s="84">
        <v>2</v>
      </c>
      <c r="C274" s="123">
        <v>0.0016689772130962545</v>
      </c>
      <c r="D274" s="84" t="s">
        <v>2780</v>
      </c>
      <c r="E274" s="84" t="b">
        <v>0</v>
      </c>
      <c r="F274" s="84" t="b">
        <v>0</v>
      </c>
      <c r="G274" s="84" t="b">
        <v>0</v>
      </c>
    </row>
    <row r="275" spans="1:7" ht="15">
      <c r="A275" s="84" t="s">
        <v>2678</v>
      </c>
      <c r="B275" s="84">
        <v>2</v>
      </c>
      <c r="C275" s="123">
        <v>0.0016689772130962545</v>
      </c>
      <c r="D275" s="84" t="s">
        <v>2780</v>
      </c>
      <c r="E275" s="84" t="b">
        <v>1</v>
      </c>
      <c r="F275" s="84" t="b">
        <v>0</v>
      </c>
      <c r="G275" s="84" t="b">
        <v>0</v>
      </c>
    </row>
    <row r="276" spans="1:7" ht="15">
      <c r="A276" s="84" t="s">
        <v>2679</v>
      </c>
      <c r="B276" s="84">
        <v>2</v>
      </c>
      <c r="C276" s="123">
        <v>0.0016689772130962545</v>
      </c>
      <c r="D276" s="84" t="s">
        <v>2780</v>
      </c>
      <c r="E276" s="84" t="b">
        <v>0</v>
      </c>
      <c r="F276" s="84" t="b">
        <v>1</v>
      </c>
      <c r="G276" s="84" t="b">
        <v>0</v>
      </c>
    </row>
    <row r="277" spans="1:7" ht="15">
      <c r="A277" s="84" t="s">
        <v>2680</v>
      </c>
      <c r="B277" s="84">
        <v>2</v>
      </c>
      <c r="C277" s="123">
        <v>0.0016689772130962545</v>
      </c>
      <c r="D277" s="84" t="s">
        <v>2780</v>
      </c>
      <c r="E277" s="84" t="b">
        <v>1</v>
      </c>
      <c r="F277" s="84" t="b">
        <v>0</v>
      </c>
      <c r="G277" s="84" t="b">
        <v>0</v>
      </c>
    </row>
    <row r="278" spans="1:7" ht="15">
      <c r="A278" s="84" t="s">
        <v>2681</v>
      </c>
      <c r="B278" s="84">
        <v>2</v>
      </c>
      <c r="C278" s="123">
        <v>0.0016689772130962545</v>
      </c>
      <c r="D278" s="84" t="s">
        <v>2780</v>
      </c>
      <c r="E278" s="84" t="b">
        <v>0</v>
      </c>
      <c r="F278" s="84" t="b">
        <v>0</v>
      </c>
      <c r="G278" s="84" t="b">
        <v>0</v>
      </c>
    </row>
    <row r="279" spans="1:7" ht="15">
      <c r="A279" s="84" t="s">
        <v>236</v>
      </c>
      <c r="B279" s="84">
        <v>2</v>
      </c>
      <c r="C279" s="123">
        <v>0.0016689772130962545</v>
      </c>
      <c r="D279" s="84" t="s">
        <v>2780</v>
      </c>
      <c r="E279" s="84" t="b">
        <v>0</v>
      </c>
      <c r="F279" s="84" t="b">
        <v>0</v>
      </c>
      <c r="G279" s="84" t="b">
        <v>0</v>
      </c>
    </row>
    <row r="280" spans="1:7" ht="15">
      <c r="A280" s="84" t="s">
        <v>2682</v>
      </c>
      <c r="B280" s="84">
        <v>2</v>
      </c>
      <c r="C280" s="123">
        <v>0.0016689772130962545</v>
      </c>
      <c r="D280" s="84" t="s">
        <v>2780</v>
      </c>
      <c r="E280" s="84" t="b">
        <v>0</v>
      </c>
      <c r="F280" s="84" t="b">
        <v>0</v>
      </c>
      <c r="G280" s="84" t="b">
        <v>0</v>
      </c>
    </row>
    <row r="281" spans="1:7" ht="15">
      <c r="A281" s="84" t="s">
        <v>2683</v>
      </c>
      <c r="B281" s="84">
        <v>2</v>
      </c>
      <c r="C281" s="123">
        <v>0.0016689772130962545</v>
      </c>
      <c r="D281" s="84" t="s">
        <v>2780</v>
      </c>
      <c r="E281" s="84" t="b">
        <v>0</v>
      </c>
      <c r="F281" s="84" t="b">
        <v>0</v>
      </c>
      <c r="G281" s="84" t="b">
        <v>0</v>
      </c>
    </row>
    <row r="282" spans="1:7" ht="15">
      <c r="A282" s="84" t="s">
        <v>2684</v>
      </c>
      <c r="B282" s="84">
        <v>2</v>
      </c>
      <c r="C282" s="123">
        <v>0.0016689772130962545</v>
      </c>
      <c r="D282" s="84" t="s">
        <v>2780</v>
      </c>
      <c r="E282" s="84" t="b">
        <v>0</v>
      </c>
      <c r="F282" s="84" t="b">
        <v>0</v>
      </c>
      <c r="G282" s="84" t="b">
        <v>0</v>
      </c>
    </row>
    <row r="283" spans="1:7" ht="15">
      <c r="A283" s="84" t="s">
        <v>2685</v>
      </c>
      <c r="B283" s="84">
        <v>2</v>
      </c>
      <c r="C283" s="123">
        <v>0.0016689772130962545</v>
      </c>
      <c r="D283" s="84" t="s">
        <v>2780</v>
      </c>
      <c r="E283" s="84" t="b">
        <v>0</v>
      </c>
      <c r="F283" s="84" t="b">
        <v>0</v>
      </c>
      <c r="G283" s="84" t="b">
        <v>0</v>
      </c>
    </row>
    <row r="284" spans="1:7" ht="15">
      <c r="A284" s="84" t="s">
        <v>2686</v>
      </c>
      <c r="B284" s="84">
        <v>2</v>
      </c>
      <c r="C284" s="123">
        <v>0.0016689772130962545</v>
      </c>
      <c r="D284" s="84" t="s">
        <v>2780</v>
      </c>
      <c r="E284" s="84" t="b">
        <v>0</v>
      </c>
      <c r="F284" s="84" t="b">
        <v>0</v>
      </c>
      <c r="G284" s="84" t="b">
        <v>0</v>
      </c>
    </row>
    <row r="285" spans="1:7" ht="15">
      <c r="A285" s="84" t="s">
        <v>2687</v>
      </c>
      <c r="B285" s="84">
        <v>2</v>
      </c>
      <c r="C285" s="123">
        <v>0.0016689772130962545</v>
      </c>
      <c r="D285" s="84" t="s">
        <v>2780</v>
      </c>
      <c r="E285" s="84" t="b">
        <v>0</v>
      </c>
      <c r="F285" s="84" t="b">
        <v>0</v>
      </c>
      <c r="G285" s="84" t="b">
        <v>0</v>
      </c>
    </row>
    <row r="286" spans="1:7" ht="15">
      <c r="A286" s="84" t="s">
        <v>2688</v>
      </c>
      <c r="B286" s="84">
        <v>2</v>
      </c>
      <c r="C286" s="123">
        <v>0.0016689772130962545</v>
      </c>
      <c r="D286" s="84" t="s">
        <v>2780</v>
      </c>
      <c r="E286" s="84" t="b">
        <v>0</v>
      </c>
      <c r="F286" s="84" t="b">
        <v>0</v>
      </c>
      <c r="G286" s="84" t="b">
        <v>0</v>
      </c>
    </row>
    <row r="287" spans="1:7" ht="15">
      <c r="A287" s="84" t="s">
        <v>2689</v>
      </c>
      <c r="B287" s="84">
        <v>2</v>
      </c>
      <c r="C287" s="123">
        <v>0.0016689772130962545</v>
      </c>
      <c r="D287" s="84" t="s">
        <v>2780</v>
      </c>
      <c r="E287" s="84" t="b">
        <v>0</v>
      </c>
      <c r="F287" s="84" t="b">
        <v>0</v>
      </c>
      <c r="G287" s="84" t="b">
        <v>0</v>
      </c>
    </row>
    <row r="288" spans="1:7" ht="15">
      <c r="A288" s="84" t="s">
        <v>2690</v>
      </c>
      <c r="B288" s="84">
        <v>2</v>
      </c>
      <c r="C288" s="123">
        <v>0.0016689772130962545</v>
      </c>
      <c r="D288" s="84" t="s">
        <v>2780</v>
      </c>
      <c r="E288" s="84" t="b">
        <v>0</v>
      </c>
      <c r="F288" s="84" t="b">
        <v>0</v>
      </c>
      <c r="G288" s="84" t="b">
        <v>0</v>
      </c>
    </row>
    <row r="289" spans="1:7" ht="15">
      <c r="A289" s="84" t="s">
        <v>2691</v>
      </c>
      <c r="B289" s="84">
        <v>2</v>
      </c>
      <c r="C289" s="123">
        <v>0.0016689772130962545</v>
      </c>
      <c r="D289" s="84" t="s">
        <v>2780</v>
      </c>
      <c r="E289" s="84" t="b">
        <v>0</v>
      </c>
      <c r="F289" s="84" t="b">
        <v>0</v>
      </c>
      <c r="G289" s="84" t="b">
        <v>0</v>
      </c>
    </row>
    <row r="290" spans="1:7" ht="15">
      <c r="A290" s="84" t="s">
        <v>2692</v>
      </c>
      <c r="B290" s="84">
        <v>2</v>
      </c>
      <c r="C290" s="123">
        <v>0.0016689772130962545</v>
      </c>
      <c r="D290" s="84" t="s">
        <v>2780</v>
      </c>
      <c r="E290" s="84" t="b">
        <v>0</v>
      </c>
      <c r="F290" s="84" t="b">
        <v>0</v>
      </c>
      <c r="G290" s="84" t="b">
        <v>0</v>
      </c>
    </row>
    <row r="291" spans="1:7" ht="15">
      <c r="A291" s="84" t="s">
        <v>2026</v>
      </c>
      <c r="B291" s="84">
        <v>2</v>
      </c>
      <c r="C291" s="123">
        <v>0.0016689772130962545</v>
      </c>
      <c r="D291" s="84" t="s">
        <v>2780</v>
      </c>
      <c r="E291" s="84" t="b">
        <v>0</v>
      </c>
      <c r="F291" s="84" t="b">
        <v>0</v>
      </c>
      <c r="G291" s="84" t="b">
        <v>0</v>
      </c>
    </row>
    <row r="292" spans="1:7" ht="15">
      <c r="A292" s="84" t="s">
        <v>2693</v>
      </c>
      <c r="B292" s="84">
        <v>2</v>
      </c>
      <c r="C292" s="123">
        <v>0.0016689772130962545</v>
      </c>
      <c r="D292" s="84" t="s">
        <v>2780</v>
      </c>
      <c r="E292" s="84" t="b">
        <v>0</v>
      </c>
      <c r="F292" s="84" t="b">
        <v>0</v>
      </c>
      <c r="G292" s="84" t="b">
        <v>0</v>
      </c>
    </row>
    <row r="293" spans="1:7" ht="15">
      <c r="A293" s="84" t="s">
        <v>2694</v>
      </c>
      <c r="B293" s="84">
        <v>2</v>
      </c>
      <c r="C293" s="123">
        <v>0.0016689772130962545</v>
      </c>
      <c r="D293" s="84" t="s">
        <v>2780</v>
      </c>
      <c r="E293" s="84" t="b">
        <v>0</v>
      </c>
      <c r="F293" s="84" t="b">
        <v>0</v>
      </c>
      <c r="G293" s="84" t="b">
        <v>0</v>
      </c>
    </row>
    <row r="294" spans="1:7" ht="15">
      <c r="A294" s="84" t="s">
        <v>2695</v>
      </c>
      <c r="B294" s="84">
        <v>2</v>
      </c>
      <c r="C294" s="123">
        <v>0.0016689772130962545</v>
      </c>
      <c r="D294" s="84" t="s">
        <v>2780</v>
      </c>
      <c r="E294" s="84" t="b">
        <v>0</v>
      </c>
      <c r="F294" s="84" t="b">
        <v>0</v>
      </c>
      <c r="G294" s="84" t="b">
        <v>0</v>
      </c>
    </row>
    <row r="295" spans="1:7" ht="15">
      <c r="A295" s="84" t="s">
        <v>2696</v>
      </c>
      <c r="B295" s="84">
        <v>2</v>
      </c>
      <c r="C295" s="123">
        <v>0.0016689772130962545</v>
      </c>
      <c r="D295" s="84" t="s">
        <v>2780</v>
      </c>
      <c r="E295" s="84" t="b">
        <v>0</v>
      </c>
      <c r="F295" s="84" t="b">
        <v>0</v>
      </c>
      <c r="G295" s="84" t="b">
        <v>0</v>
      </c>
    </row>
    <row r="296" spans="1:7" ht="15">
      <c r="A296" s="84" t="s">
        <v>2697</v>
      </c>
      <c r="B296" s="84">
        <v>2</v>
      </c>
      <c r="C296" s="123">
        <v>0.0016689772130962545</v>
      </c>
      <c r="D296" s="84" t="s">
        <v>2780</v>
      </c>
      <c r="E296" s="84" t="b">
        <v>0</v>
      </c>
      <c r="F296" s="84" t="b">
        <v>0</v>
      </c>
      <c r="G296" s="84" t="b">
        <v>0</v>
      </c>
    </row>
    <row r="297" spans="1:7" ht="15">
      <c r="A297" s="84" t="s">
        <v>2698</v>
      </c>
      <c r="B297" s="84">
        <v>2</v>
      </c>
      <c r="C297" s="123">
        <v>0.0016689772130962545</v>
      </c>
      <c r="D297" s="84" t="s">
        <v>2780</v>
      </c>
      <c r="E297" s="84" t="b">
        <v>0</v>
      </c>
      <c r="F297" s="84" t="b">
        <v>0</v>
      </c>
      <c r="G297" s="84" t="b">
        <v>0</v>
      </c>
    </row>
    <row r="298" spans="1:7" ht="15">
      <c r="A298" s="84" t="s">
        <v>322</v>
      </c>
      <c r="B298" s="84">
        <v>2</v>
      </c>
      <c r="C298" s="123">
        <v>0.0016689772130962545</v>
      </c>
      <c r="D298" s="84" t="s">
        <v>2780</v>
      </c>
      <c r="E298" s="84" t="b">
        <v>0</v>
      </c>
      <c r="F298" s="84" t="b">
        <v>0</v>
      </c>
      <c r="G298" s="84" t="b">
        <v>0</v>
      </c>
    </row>
    <row r="299" spans="1:7" ht="15">
      <c r="A299" s="84" t="s">
        <v>2014</v>
      </c>
      <c r="B299" s="84">
        <v>2</v>
      </c>
      <c r="C299" s="123">
        <v>0.0016689772130962545</v>
      </c>
      <c r="D299" s="84" t="s">
        <v>2780</v>
      </c>
      <c r="E299" s="84" t="b">
        <v>0</v>
      </c>
      <c r="F299" s="84" t="b">
        <v>0</v>
      </c>
      <c r="G299" s="84" t="b">
        <v>0</v>
      </c>
    </row>
    <row r="300" spans="1:7" ht="15">
      <c r="A300" s="84" t="s">
        <v>2699</v>
      </c>
      <c r="B300" s="84">
        <v>2</v>
      </c>
      <c r="C300" s="123">
        <v>0.0016689772130962545</v>
      </c>
      <c r="D300" s="84" t="s">
        <v>2780</v>
      </c>
      <c r="E300" s="84" t="b">
        <v>0</v>
      </c>
      <c r="F300" s="84" t="b">
        <v>0</v>
      </c>
      <c r="G300" s="84" t="b">
        <v>0</v>
      </c>
    </row>
    <row r="301" spans="1:7" ht="15">
      <c r="A301" s="84" t="s">
        <v>275</v>
      </c>
      <c r="B301" s="84">
        <v>2</v>
      </c>
      <c r="C301" s="123">
        <v>0.0016689772130962545</v>
      </c>
      <c r="D301" s="84" t="s">
        <v>2780</v>
      </c>
      <c r="E301" s="84" t="b">
        <v>0</v>
      </c>
      <c r="F301" s="84" t="b">
        <v>0</v>
      </c>
      <c r="G301" s="84" t="b">
        <v>0</v>
      </c>
    </row>
    <row r="302" spans="1:7" ht="15">
      <c r="A302" s="84" t="s">
        <v>2700</v>
      </c>
      <c r="B302" s="84">
        <v>2</v>
      </c>
      <c r="C302" s="123">
        <v>0.0016689772130962545</v>
      </c>
      <c r="D302" s="84" t="s">
        <v>2780</v>
      </c>
      <c r="E302" s="84" t="b">
        <v>0</v>
      </c>
      <c r="F302" s="84" t="b">
        <v>0</v>
      </c>
      <c r="G302" s="84" t="b">
        <v>0</v>
      </c>
    </row>
    <row r="303" spans="1:7" ht="15">
      <c r="A303" s="84" t="s">
        <v>2701</v>
      </c>
      <c r="B303" s="84">
        <v>2</v>
      </c>
      <c r="C303" s="123">
        <v>0.0016689772130962545</v>
      </c>
      <c r="D303" s="84" t="s">
        <v>2780</v>
      </c>
      <c r="E303" s="84" t="b">
        <v>1</v>
      </c>
      <c r="F303" s="84" t="b">
        <v>0</v>
      </c>
      <c r="G303" s="84" t="b">
        <v>0</v>
      </c>
    </row>
    <row r="304" spans="1:7" ht="15">
      <c r="A304" s="84" t="s">
        <v>2702</v>
      </c>
      <c r="B304" s="84">
        <v>2</v>
      </c>
      <c r="C304" s="123">
        <v>0.0016689772130962545</v>
      </c>
      <c r="D304" s="84" t="s">
        <v>2780</v>
      </c>
      <c r="E304" s="84" t="b">
        <v>1</v>
      </c>
      <c r="F304" s="84" t="b">
        <v>0</v>
      </c>
      <c r="G304" s="84" t="b">
        <v>0</v>
      </c>
    </row>
    <row r="305" spans="1:7" ht="15">
      <c r="A305" s="84" t="s">
        <v>2015</v>
      </c>
      <c r="B305" s="84">
        <v>2</v>
      </c>
      <c r="C305" s="123">
        <v>0.0016689772130962545</v>
      </c>
      <c r="D305" s="84" t="s">
        <v>2780</v>
      </c>
      <c r="E305" s="84" t="b">
        <v>0</v>
      </c>
      <c r="F305" s="84" t="b">
        <v>0</v>
      </c>
      <c r="G305" s="84" t="b">
        <v>0</v>
      </c>
    </row>
    <row r="306" spans="1:7" ht="15">
      <c r="A306" s="84" t="s">
        <v>2703</v>
      </c>
      <c r="B306" s="84">
        <v>2</v>
      </c>
      <c r="C306" s="123">
        <v>0.0016689772130962545</v>
      </c>
      <c r="D306" s="84" t="s">
        <v>2780</v>
      </c>
      <c r="E306" s="84" t="b">
        <v>0</v>
      </c>
      <c r="F306" s="84" t="b">
        <v>0</v>
      </c>
      <c r="G306" s="84" t="b">
        <v>0</v>
      </c>
    </row>
    <row r="307" spans="1:7" ht="15">
      <c r="A307" s="84" t="s">
        <v>2704</v>
      </c>
      <c r="B307" s="84">
        <v>2</v>
      </c>
      <c r="C307" s="123">
        <v>0.0016689772130962545</v>
      </c>
      <c r="D307" s="84" t="s">
        <v>2780</v>
      </c>
      <c r="E307" s="84" t="b">
        <v>0</v>
      </c>
      <c r="F307" s="84" t="b">
        <v>0</v>
      </c>
      <c r="G307" s="84" t="b">
        <v>0</v>
      </c>
    </row>
    <row r="308" spans="1:7" ht="15">
      <c r="A308" s="84" t="s">
        <v>2016</v>
      </c>
      <c r="B308" s="84">
        <v>2</v>
      </c>
      <c r="C308" s="123">
        <v>0.0016689772130962545</v>
      </c>
      <c r="D308" s="84" t="s">
        <v>2780</v>
      </c>
      <c r="E308" s="84" t="b">
        <v>0</v>
      </c>
      <c r="F308" s="84" t="b">
        <v>0</v>
      </c>
      <c r="G308" s="84" t="b">
        <v>0</v>
      </c>
    </row>
    <row r="309" spans="1:7" ht="15">
      <c r="A309" s="84" t="s">
        <v>2705</v>
      </c>
      <c r="B309" s="84">
        <v>2</v>
      </c>
      <c r="C309" s="123">
        <v>0.0016689772130962545</v>
      </c>
      <c r="D309" s="84" t="s">
        <v>2780</v>
      </c>
      <c r="E309" s="84" t="b">
        <v>0</v>
      </c>
      <c r="F309" s="84" t="b">
        <v>1</v>
      </c>
      <c r="G309" s="84" t="b">
        <v>0</v>
      </c>
    </row>
    <row r="310" spans="1:7" ht="15">
      <c r="A310" s="84" t="s">
        <v>2706</v>
      </c>
      <c r="B310" s="84">
        <v>2</v>
      </c>
      <c r="C310" s="123">
        <v>0.0016689772130962545</v>
      </c>
      <c r="D310" s="84" t="s">
        <v>2780</v>
      </c>
      <c r="E310" s="84" t="b">
        <v>0</v>
      </c>
      <c r="F310" s="84" t="b">
        <v>0</v>
      </c>
      <c r="G310" s="84" t="b">
        <v>0</v>
      </c>
    </row>
    <row r="311" spans="1:7" ht="15">
      <c r="A311" s="84" t="s">
        <v>2707</v>
      </c>
      <c r="B311" s="84">
        <v>2</v>
      </c>
      <c r="C311" s="123">
        <v>0.0016689772130962545</v>
      </c>
      <c r="D311" s="84" t="s">
        <v>2780</v>
      </c>
      <c r="E311" s="84" t="b">
        <v>0</v>
      </c>
      <c r="F311" s="84" t="b">
        <v>0</v>
      </c>
      <c r="G311" s="84" t="b">
        <v>0</v>
      </c>
    </row>
    <row r="312" spans="1:7" ht="15">
      <c r="A312" s="84" t="s">
        <v>2708</v>
      </c>
      <c r="B312" s="84">
        <v>2</v>
      </c>
      <c r="C312" s="123">
        <v>0.0016689772130962545</v>
      </c>
      <c r="D312" s="84" t="s">
        <v>2780</v>
      </c>
      <c r="E312" s="84" t="b">
        <v>1</v>
      </c>
      <c r="F312" s="84" t="b">
        <v>0</v>
      </c>
      <c r="G312" s="84" t="b">
        <v>0</v>
      </c>
    </row>
    <row r="313" spans="1:7" ht="15">
      <c r="A313" s="84" t="s">
        <v>2709</v>
      </c>
      <c r="B313" s="84">
        <v>2</v>
      </c>
      <c r="C313" s="123">
        <v>0.0016689772130962545</v>
      </c>
      <c r="D313" s="84" t="s">
        <v>2780</v>
      </c>
      <c r="E313" s="84" t="b">
        <v>1</v>
      </c>
      <c r="F313" s="84" t="b">
        <v>0</v>
      </c>
      <c r="G313" s="84" t="b">
        <v>0</v>
      </c>
    </row>
    <row r="314" spans="1:7" ht="15">
      <c r="A314" s="84" t="s">
        <v>2002</v>
      </c>
      <c r="B314" s="84">
        <v>2</v>
      </c>
      <c r="C314" s="123">
        <v>0.0016689772130962545</v>
      </c>
      <c r="D314" s="84" t="s">
        <v>2780</v>
      </c>
      <c r="E314" s="84" t="b">
        <v>0</v>
      </c>
      <c r="F314" s="84" t="b">
        <v>0</v>
      </c>
      <c r="G314" s="84" t="b">
        <v>0</v>
      </c>
    </row>
    <row r="315" spans="1:7" ht="15">
      <c r="A315" s="84" t="s">
        <v>2710</v>
      </c>
      <c r="B315" s="84">
        <v>2</v>
      </c>
      <c r="C315" s="123">
        <v>0.0016689772130962545</v>
      </c>
      <c r="D315" s="84" t="s">
        <v>2780</v>
      </c>
      <c r="E315" s="84" t="b">
        <v>0</v>
      </c>
      <c r="F315" s="84" t="b">
        <v>0</v>
      </c>
      <c r="G315" s="84" t="b">
        <v>0</v>
      </c>
    </row>
    <row r="316" spans="1:7" ht="15">
      <c r="A316" s="84" t="s">
        <v>2711</v>
      </c>
      <c r="B316" s="84">
        <v>2</v>
      </c>
      <c r="C316" s="123">
        <v>0.0016689772130962545</v>
      </c>
      <c r="D316" s="84" t="s">
        <v>2780</v>
      </c>
      <c r="E316" s="84" t="b">
        <v>0</v>
      </c>
      <c r="F316" s="84" t="b">
        <v>0</v>
      </c>
      <c r="G316" s="84" t="b">
        <v>0</v>
      </c>
    </row>
    <row r="317" spans="1:7" ht="15">
      <c r="A317" s="84" t="s">
        <v>2712</v>
      </c>
      <c r="B317" s="84">
        <v>2</v>
      </c>
      <c r="C317" s="123">
        <v>0.0016689772130962545</v>
      </c>
      <c r="D317" s="84" t="s">
        <v>2780</v>
      </c>
      <c r="E317" s="84" t="b">
        <v>0</v>
      </c>
      <c r="F317" s="84" t="b">
        <v>0</v>
      </c>
      <c r="G317" s="84" t="b">
        <v>0</v>
      </c>
    </row>
    <row r="318" spans="1:7" ht="15">
      <c r="A318" s="84" t="s">
        <v>2713</v>
      </c>
      <c r="B318" s="84">
        <v>2</v>
      </c>
      <c r="C318" s="123">
        <v>0.0016689772130962545</v>
      </c>
      <c r="D318" s="84" t="s">
        <v>2780</v>
      </c>
      <c r="E318" s="84" t="b">
        <v>0</v>
      </c>
      <c r="F318" s="84" t="b">
        <v>0</v>
      </c>
      <c r="G318" s="84" t="b">
        <v>0</v>
      </c>
    </row>
    <row r="319" spans="1:7" ht="15">
      <c r="A319" s="84" t="s">
        <v>2714</v>
      </c>
      <c r="B319" s="84">
        <v>2</v>
      </c>
      <c r="C319" s="123">
        <v>0.001933735344726845</v>
      </c>
      <c r="D319" s="84" t="s">
        <v>2780</v>
      </c>
      <c r="E319" s="84" t="b">
        <v>0</v>
      </c>
      <c r="F319" s="84" t="b">
        <v>0</v>
      </c>
      <c r="G319" s="84" t="b">
        <v>0</v>
      </c>
    </row>
    <row r="320" spans="1:7" ht="15">
      <c r="A320" s="84" t="s">
        <v>2009</v>
      </c>
      <c r="B320" s="84">
        <v>2</v>
      </c>
      <c r="C320" s="123">
        <v>0.0016689772130962545</v>
      </c>
      <c r="D320" s="84" t="s">
        <v>2780</v>
      </c>
      <c r="E320" s="84" t="b">
        <v>0</v>
      </c>
      <c r="F320" s="84" t="b">
        <v>0</v>
      </c>
      <c r="G320" s="84" t="b">
        <v>0</v>
      </c>
    </row>
    <row r="321" spans="1:7" ht="15">
      <c r="A321" s="84" t="s">
        <v>2715</v>
      </c>
      <c r="B321" s="84">
        <v>2</v>
      </c>
      <c r="C321" s="123">
        <v>0.0016689772130962545</v>
      </c>
      <c r="D321" s="84" t="s">
        <v>2780</v>
      </c>
      <c r="E321" s="84" t="b">
        <v>0</v>
      </c>
      <c r="F321" s="84" t="b">
        <v>0</v>
      </c>
      <c r="G321" s="84" t="b">
        <v>0</v>
      </c>
    </row>
    <row r="322" spans="1:7" ht="15">
      <c r="A322" s="84" t="s">
        <v>2716</v>
      </c>
      <c r="B322" s="84">
        <v>2</v>
      </c>
      <c r="C322" s="123">
        <v>0.0016689772130962545</v>
      </c>
      <c r="D322" s="84" t="s">
        <v>2780</v>
      </c>
      <c r="E322" s="84" t="b">
        <v>0</v>
      </c>
      <c r="F322" s="84" t="b">
        <v>0</v>
      </c>
      <c r="G322" s="84" t="b">
        <v>0</v>
      </c>
    </row>
    <row r="323" spans="1:7" ht="15">
      <c r="A323" s="84" t="s">
        <v>2717</v>
      </c>
      <c r="B323" s="84">
        <v>2</v>
      </c>
      <c r="C323" s="123">
        <v>0.0016689772130962545</v>
      </c>
      <c r="D323" s="84" t="s">
        <v>2780</v>
      </c>
      <c r="E323" s="84" t="b">
        <v>0</v>
      </c>
      <c r="F323" s="84" t="b">
        <v>0</v>
      </c>
      <c r="G323" s="84" t="b">
        <v>0</v>
      </c>
    </row>
    <row r="324" spans="1:7" ht="15">
      <c r="A324" s="84" t="s">
        <v>2718</v>
      </c>
      <c r="B324" s="84">
        <v>2</v>
      </c>
      <c r="C324" s="123">
        <v>0.0016689772130962545</v>
      </c>
      <c r="D324" s="84" t="s">
        <v>2780</v>
      </c>
      <c r="E324" s="84" t="b">
        <v>0</v>
      </c>
      <c r="F324" s="84" t="b">
        <v>0</v>
      </c>
      <c r="G324" s="84" t="b">
        <v>0</v>
      </c>
    </row>
    <row r="325" spans="1:7" ht="15">
      <c r="A325" s="84" t="s">
        <v>2719</v>
      </c>
      <c r="B325" s="84">
        <v>2</v>
      </c>
      <c r="C325" s="123">
        <v>0.0016689772130962545</v>
      </c>
      <c r="D325" s="84" t="s">
        <v>2780</v>
      </c>
      <c r="E325" s="84" t="b">
        <v>0</v>
      </c>
      <c r="F325" s="84" t="b">
        <v>0</v>
      </c>
      <c r="G325" s="84" t="b">
        <v>0</v>
      </c>
    </row>
    <row r="326" spans="1:7" ht="15">
      <c r="A326" s="84" t="s">
        <v>2720</v>
      </c>
      <c r="B326" s="84">
        <v>2</v>
      </c>
      <c r="C326" s="123">
        <v>0.0016689772130962545</v>
      </c>
      <c r="D326" s="84" t="s">
        <v>2780</v>
      </c>
      <c r="E326" s="84" t="b">
        <v>0</v>
      </c>
      <c r="F326" s="84" t="b">
        <v>0</v>
      </c>
      <c r="G326" s="84" t="b">
        <v>0</v>
      </c>
    </row>
    <row r="327" spans="1:7" ht="15">
      <c r="A327" s="84" t="s">
        <v>2721</v>
      </c>
      <c r="B327" s="84">
        <v>2</v>
      </c>
      <c r="C327" s="123">
        <v>0.0016689772130962545</v>
      </c>
      <c r="D327" s="84" t="s">
        <v>2780</v>
      </c>
      <c r="E327" s="84" t="b">
        <v>0</v>
      </c>
      <c r="F327" s="84" t="b">
        <v>0</v>
      </c>
      <c r="G327" s="84" t="b">
        <v>0</v>
      </c>
    </row>
    <row r="328" spans="1:7" ht="15">
      <c r="A328" s="84" t="s">
        <v>2722</v>
      </c>
      <c r="B328" s="84">
        <v>2</v>
      </c>
      <c r="C328" s="123">
        <v>0.0016689772130962545</v>
      </c>
      <c r="D328" s="84" t="s">
        <v>2780</v>
      </c>
      <c r="E328" s="84" t="b">
        <v>0</v>
      </c>
      <c r="F328" s="84" t="b">
        <v>0</v>
      </c>
      <c r="G328" s="84" t="b">
        <v>0</v>
      </c>
    </row>
    <row r="329" spans="1:7" ht="15">
      <c r="A329" s="84" t="s">
        <v>2013</v>
      </c>
      <c r="B329" s="84">
        <v>2</v>
      </c>
      <c r="C329" s="123">
        <v>0.0016689772130962545</v>
      </c>
      <c r="D329" s="84" t="s">
        <v>2780</v>
      </c>
      <c r="E329" s="84" t="b">
        <v>0</v>
      </c>
      <c r="F329" s="84" t="b">
        <v>0</v>
      </c>
      <c r="G329" s="84" t="b">
        <v>0</v>
      </c>
    </row>
    <row r="330" spans="1:7" ht="15">
      <c r="A330" s="84" t="s">
        <v>2723</v>
      </c>
      <c r="B330" s="84">
        <v>2</v>
      </c>
      <c r="C330" s="123">
        <v>0.0016689772130962545</v>
      </c>
      <c r="D330" s="84" t="s">
        <v>2780</v>
      </c>
      <c r="E330" s="84" t="b">
        <v>0</v>
      </c>
      <c r="F330" s="84" t="b">
        <v>0</v>
      </c>
      <c r="G330" s="84" t="b">
        <v>0</v>
      </c>
    </row>
    <row r="331" spans="1:7" ht="15">
      <c r="A331" s="84" t="s">
        <v>2724</v>
      </c>
      <c r="B331" s="84">
        <v>2</v>
      </c>
      <c r="C331" s="123">
        <v>0.0016689772130962545</v>
      </c>
      <c r="D331" s="84" t="s">
        <v>2780</v>
      </c>
      <c r="E331" s="84" t="b">
        <v>0</v>
      </c>
      <c r="F331" s="84" t="b">
        <v>0</v>
      </c>
      <c r="G331" s="84" t="b">
        <v>0</v>
      </c>
    </row>
    <row r="332" spans="1:7" ht="15">
      <c r="A332" s="84" t="s">
        <v>2725</v>
      </c>
      <c r="B332" s="84">
        <v>2</v>
      </c>
      <c r="C332" s="123">
        <v>0.0016689772130962545</v>
      </c>
      <c r="D332" s="84" t="s">
        <v>2780</v>
      </c>
      <c r="E332" s="84" t="b">
        <v>0</v>
      </c>
      <c r="F332" s="84" t="b">
        <v>0</v>
      </c>
      <c r="G332" s="84" t="b">
        <v>0</v>
      </c>
    </row>
    <row r="333" spans="1:7" ht="15">
      <c r="A333" s="84" t="s">
        <v>2726</v>
      </c>
      <c r="B333" s="84">
        <v>2</v>
      </c>
      <c r="C333" s="123">
        <v>0.0016689772130962545</v>
      </c>
      <c r="D333" s="84" t="s">
        <v>2780</v>
      </c>
      <c r="E333" s="84" t="b">
        <v>0</v>
      </c>
      <c r="F333" s="84" t="b">
        <v>0</v>
      </c>
      <c r="G333" s="84" t="b">
        <v>0</v>
      </c>
    </row>
    <row r="334" spans="1:7" ht="15">
      <c r="A334" s="84" t="s">
        <v>2727</v>
      </c>
      <c r="B334" s="84">
        <v>2</v>
      </c>
      <c r="C334" s="123">
        <v>0.0016689772130962545</v>
      </c>
      <c r="D334" s="84" t="s">
        <v>2780</v>
      </c>
      <c r="E334" s="84" t="b">
        <v>0</v>
      </c>
      <c r="F334" s="84" t="b">
        <v>0</v>
      </c>
      <c r="G334" s="84" t="b">
        <v>0</v>
      </c>
    </row>
    <row r="335" spans="1:7" ht="15">
      <c r="A335" s="84" t="s">
        <v>2728</v>
      </c>
      <c r="B335" s="84">
        <v>2</v>
      </c>
      <c r="C335" s="123">
        <v>0.0016689772130962545</v>
      </c>
      <c r="D335" s="84" t="s">
        <v>2780</v>
      </c>
      <c r="E335" s="84" t="b">
        <v>0</v>
      </c>
      <c r="F335" s="84" t="b">
        <v>0</v>
      </c>
      <c r="G335" s="84" t="b">
        <v>0</v>
      </c>
    </row>
    <row r="336" spans="1:7" ht="15">
      <c r="A336" s="84" t="s">
        <v>306</v>
      </c>
      <c r="B336" s="84">
        <v>2</v>
      </c>
      <c r="C336" s="123">
        <v>0.0016689772130962545</v>
      </c>
      <c r="D336" s="84" t="s">
        <v>2780</v>
      </c>
      <c r="E336" s="84" t="b">
        <v>0</v>
      </c>
      <c r="F336" s="84" t="b">
        <v>0</v>
      </c>
      <c r="G336" s="84" t="b">
        <v>0</v>
      </c>
    </row>
    <row r="337" spans="1:7" ht="15">
      <c r="A337" s="84" t="s">
        <v>2729</v>
      </c>
      <c r="B337" s="84">
        <v>2</v>
      </c>
      <c r="C337" s="123">
        <v>0.0016689772130962545</v>
      </c>
      <c r="D337" s="84" t="s">
        <v>2780</v>
      </c>
      <c r="E337" s="84" t="b">
        <v>0</v>
      </c>
      <c r="F337" s="84" t="b">
        <v>0</v>
      </c>
      <c r="G337" s="84" t="b">
        <v>0</v>
      </c>
    </row>
    <row r="338" spans="1:7" ht="15">
      <c r="A338" s="84" t="s">
        <v>2730</v>
      </c>
      <c r="B338" s="84">
        <v>2</v>
      </c>
      <c r="C338" s="123">
        <v>0.0016689772130962545</v>
      </c>
      <c r="D338" s="84" t="s">
        <v>2780</v>
      </c>
      <c r="E338" s="84" t="b">
        <v>0</v>
      </c>
      <c r="F338" s="84" t="b">
        <v>0</v>
      </c>
      <c r="G338" s="84" t="b">
        <v>0</v>
      </c>
    </row>
    <row r="339" spans="1:7" ht="15">
      <c r="A339" s="84" t="s">
        <v>2000</v>
      </c>
      <c r="B339" s="84">
        <v>2</v>
      </c>
      <c r="C339" s="123">
        <v>0.0016689772130962545</v>
      </c>
      <c r="D339" s="84" t="s">
        <v>2780</v>
      </c>
      <c r="E339" s="84" t="b">
        <v>0</v>
      </c>
      <c r="F339" s="84" t="b">
        <v>0</v>
      </c>
      <c r="G339" s="84" t="b">
        <v>0</v>
      </c>
    </row>
    <row r="340" spans="1:7" ht="15">
      <c r="A340" s="84" t="s">
        <v>1063</v>
      </c>
      <c r="B340" s="84">
        <v>2</v>
      </c>
      <c r="C340" s="123">
        <v>0.0016689772130962545</v>
      </c>
      <c r="D340" s="84" t="s">
        <v>2780</v>
      </c>
      <c r="E340" s="84" t="b">
        <v>0</v>
      </c>
      <c r="F340" s="84" t="b">
        <v>0</v>
      </c>
      <c r="G340" s="84" t="b">
        <v>0</v>
      </c>
    </row>
    <row r="341" spans="1:7" ht="15">
      <c r="A341" s="84" t="s">
        <v>2105</v>
      </c>
      <c r="B341" s="84">
        <v>2</v>
      </c>
      <c r="C341" s="123">
        <v>0.001933735344726845</v>
      </c>
      <c r="D341" s="84" t="s">
        <v>2780</v>
      </c>
      <c r="E341" s="84" t="b">
        <v>0</v>
      </c>
      <c r="F341" s="84" t="b">
        <v>0</v>
      </c>
      <c r="G341" s="84" t="b">
        <v>0</v>
      </c>
    </row>
    <row r="342" spans="1:7" ht="15">
      <c r="A342" s="84" t="s">
        <v>256</v>
      </c>
      <c r="B342" s="84">
        <v>2</v>
      </c>
      <c r="C342" s="123">
        <v>0.0016689772130962545</v>
      </c>
      <c r="D342" s="84" t="s">
        <v>2780</v>
      </c>
      <c r="E342" s="84" t="b">
        <v>0</v>
      </c>
      <c r="F342" s="84" t="b">
        <v>0</v>
      </c>
      <c r="G342" s="84" t="b">
        <v>0</v>
      </c>
    </row>
    <row r="343" spans="1:7" ht="15">
      <c r="A343" s="84" t="s">
        <v>2731</v>
      </c>
      <c r="B343" s="84">
        <v>2</v>
      </c>
      <c r="C343" s="123">
        <v>0.0016689772130962545</v>
      </c>
      <c r="D343" s="84" t="s">
        <v>2780</v>
      </c>
      <c r="E343" s="84" t="b">
        <v>0</v>
      </c>
      <c r="F343" s="84" t="b">
        <v>0</v>
      </c>
      <c r="G343" s="84" t="b">
        <v>0</v>
      </c>
    </row>
    <row r="344" spans="1:7" ht="15">
      <c r="A344" s="84" t="s">
        <v>2732</v>
      </c>
      <c r="B344" s="84">
        <v>2</v>
      </c>
      <c r="C344" s="123">
        <v>0.0016689772130962545</v>
      </c>
      <c r="D344" s="84" t="s">
        <v>2780</v>
      </c>
      <c r="E344" s="84" t="b">
        <v>0</v>
      </c>
      <c r="F344" s="84" t="b">
        <v>0</v>
      </c>
      <c r="G344" s="84" t="b">
        <v>0</v>
      </c>
    </row>
    <row r="345" spans="1:7" ht="15">
      <c r="A345" s="84" t="s">
        <v>2733</v>
      </c>
      <c r="B345" s="84">
        <v>2</v>
      </c>
      <c r="C345" s="123">
        <v>0.0016689772130962545</v>
      </c>
      <c r="D345" s="84" t="s">
        <v>2780</v>
      </c>
      <c r="E345" s="84" t="b">
        <v>0</v>
      </c>
      <c r="F345" s="84" t="b">
        <v>0</v>
      </c>
      <c r="G345" s="84" t="b">
        <v>0</v>
      </c>
    </row>
    <row r="346" spans="1:7" ht="15">
      <c r="A346" s="84" t="s">
        <v>2734</v>
      </c>
      <c r="B346" s="84">
        <v>2</v>
      </c>
      <c r="C346" s="123">
        <v>0.0016689772130962545</v>
      </c>
      <c r="D346" s="84" t="s">
        <v>2780</v>
      </c>
      <c r="E346" s="84" t="b">
        <v>0</v>
      </c>
      <c r="F346" s="84" t="b">
        <v>0</v>
      </c>
      <c r="G346" s="84" t="b">
        <v>0</v>
      </c>
    </row>
    <row r="347" spans="1:7" ht="15">
      <c r="A347" s="84" t="s">
        <v>2735</v>
      </c>
      <c r="B347" s="84">
        <v>2</v>
      </c>
      <c r="C347" s="123">
        <v>0.0016689772130962545</v>
      </c>
      <c r="D347" s="84" t="s">
        <v>2780</v>
      </c>
      <c r="E347" s="84" t="b">
        <v>0</v>
      </c>
      <c r="F347" s="84" t="b">
        <v>0</v>
      </c>
      <c r="G347" s="84" t="b">
        <v>0</v>
      </c>
    </row>
    <row r="348" spans="1:7" ht="15">
      <c r="A348" s="84" t="s">
        <v>2736</v>
      </c>
      <c r="B348" s="84">
        <v>2</v>
      </c>
      <c r="C348" s="123">
        <v>0.0016689772130962545</v>
      </c>
      <c r="D348" s="84" t="s">
        <v>2780</v>
      </c>
      <c r="E348" s="84" t="b">
        <v>0</v>
      </c>
      <c r="F348" s="84" t="b">
        <v>0</v>
      </c>
      <c r="G348" s="84" t="b">
        <v>0</v>
      </c>
    </row>
    <row r="349" spans="1:7" ht="15">
      <c r="A349" s="84" t="s">
        <v>2737</v>
      </c>
      <c r="B349" s="84">
        <v>2</v>
      </c>
      <c r="C349" s="123">
        <v>0.0016689772130962545</v>
      </c>
      <c r="D349" s="84" t="s">
        <v>2780</v>
      </c>
      <c r="E349" s="84" t="b">
        <v>0</v>
      </c>
      <c r="F349" s="84" t="b">
        <v>0</v>
      </c>
      <c r="G349" s="84" t="b">
        <v>0</v>
      </c>
    </row>
    <row r="350" spans="1:7" ht="15">
      <c r="A350" s="84" t="s">
        <v>2738</v>
      </c>
      <c r="B350" s="84">
        <v>2</v>
      </c>
      <c r="C350" s="123">
        <v>0.0016689772130962545</v>
      </c>
      <c r="D350" s="84" t="s">
        <v>2780</v>
      </c>
      <c r="E350" s="84" t="b">
        <v>0</v>
      </c>
      <c r="F350" s="84" t="b">
        <v>0</v>
      </c>
      <c r="G350" s="84" t="b">
        <v>0</v>
      </c>
    </row>
    <row r="351" spans="1:7" ht="15">
      <c r="A351" s="84" t="s">
        <v>2739</v>
      </c>
      <c r="B351" s="84">
        <v>2</v>
      </c>
      <c r="C351" s="123">
        <v>0.0016689772130962545</v>
      </c>
      <c r="D351" s="84" t="s">
        <v>2780</v>
      </c>
      <c r="E351" s="84" t="b">
        <v>0</v>
      </c>
      <c r="F351" s="84" t="b">
        <v>0</v>
      </c>
      <c r="G351" s="84" t="b">
        <v>0</v>
      </c>
    </row>
    <row r="352" spans="1:7" ht="15">
      <c r="A352" s="84" t="s">
        <v>235</v>
      </c>
      <c r="B352" s="84">
        <v>2</v>
      </c>
      <c r="C352" s="123">
        <v>0.0016689772130962545</v>
      </c>
      <c r="D352" s="84" t="s">
        <v>2780</v>
      </c>
      <c r="E352" s="84" t="b">
        <v>0</v>
      </c>
      <c r="F352" s="84" t="b">
        <v>0</v>
      </c>
      <c r="G352" s="84" t="b">
        <v>0</v>
      </c>
    </row>
    <row r="353" spans="1:7" ht="15">
      <c r="A353" s="84" t="s">
        <v>2740</v>
      </c>
      <c r="B353" s="84">
        <v>2</v>
      </c>
      <c r="C353" s="123">
        <v>0.0016689772130962545</v>
      </c>
      <c r="D353" s="84" t="s">
        <v>2780</v>
      </c>
      <c r="E353" s="84" t="b">
        <v>0</v>
      </c>
      <c r="F353" s="84" t="b">
        <v>0</v>
      </c>
      <c r="G353" s="84" t="b">
        <v>0</v>
      </c>
    </row>
    <row r="354" spans="1:7" ht="15">
      <c r="A354" s="84" t="s">
        <v>2741</v>
      </c>
      <c r="B354" s="84">
        <v>2</v>
      </c>
      <c r="C354" s="123">
        <v>0.0016689772130962545</v>
      </c>
      <c r="D354" s="84" t="s">
        <v>2780</v>
      </c>
      <c r="E354" s="84" t="b">
        <v>0</v>
      </c>
      <c r="F354" s="84" t="b">
        <v>0</v>
      </c>
      <c r="G354" s="84" t="b">
        <v>0</v>
      </c>
    </row>
    <row r="355" spans="1:7" ht="15">
      <c r="A355" s="84" t="s">
        <v>2742</v>
      </c>
      <c r="B355" s="84">
        <v>2</v>
      </c>
      <c r="C355" s="123">
        <v>0.0016689772130962545</v>
      </c>
      <c r="D355" s="84" t="s">
        <v>2780</v>
      </c>
      <c r="E355" s="84" t="b">
        <v>0</v>
      </c>
      <c r="F355" s="84" t="b">
        <v>0</v>
      </c>
      <c r="G355" s="84" t="b">
        <v>0</v>
      </c>
    </row>
    <row r="356" spans="1:7" ht="15">
      <c r="A356" s="84" t="s">
        <v>2743</v>
      </c>
      <c r="B356" s="84">
        <v>2</v>
      </c>
      <c r="C356" s="123">
        <v>0.0016689772130962545</v>
      </c>
      <c r="D356" s="84" t="s">
        <v>2780</v>
      </c>
      <c r="E356" s="84" t="b">
        <v>0</v>
      </c>
      <c r="F356" s="84" t="b">
        <v>0</v>
      </c>
      <c r="G356" s="84" t="b">
        <v>0</v>
      </c>
    </row>
    <row r="357" spans="1:7" ht="15">
      <c r="A357" s="84" t="s">
        <v>2744</v>
      </c>
      <c r="B357" s="84">
        <v>2</v>
      </c>
      <c r="C357" s="123">
        <v>0.0016689772130962545</v>
      </c>
      <c r="D357" s="84" t="s">
        <v>2780</v>
      </c>
      <c r="E357" s="84" t="b">
        <v>0</v>
      </c>
      <c r="F357" s="84" t="b">
        <v>0</v>
      </c>
      <c r="G357" s="84" t="b">
        <v>0</v>
      </c>
    </row>
    <row r="358" spans="1:7" ht="15">
      <c r="A358" s="84" t="s">
        <v>2745</v>
      </c>
      <c r="B358" s="84">
        <v>2</v>
      </c>
      <c r="C358" s="123">
        <v>0.0016689772130962545</v>
      </c>
      <c r="D358" s="84" t="s">
        <v>2780</v>
      </c>
      <c r="E358" s="84" t="b">
        <v>0</v>
      </c>
      <c r="F358" s="84" t="b">
        <v>1</v>
      </c>
      <c r="G358" s="84" t="b">
        <v>0</v>
      </c>
    </row>
    <row r="359" spans="1:7" ht="15">
      <c r="A359" s="84" t="s">
        <v>2746</v>
      </c>
      <c r="B359" s="84">
        <v>2</v>
      </c>
      <c r="C359" s="123">
        <v>0.0016689772130962545</v>
      </c>
      <c r="D359" s="84" t="s">
        <v>2780</v>
      </c>
      <c r="E359" s="84" t="b">
        <v>0</v>
      </c>
      <c r="F359" s="84" t="b">
        <v>0</v>
      </c>
      <c r="G359" s="84" t="b">
        <v>0</v>
      </c>
    </row>
    <row r="360" spans="1:7" ht="15">
      <c r="A360" s="84" t="s">
        <v>2018</v>
      </c>
      <c r="B360" s="84">
        <v>2</v>
      </c>
      <c r="C360" s="123">
        <v>0.0016689772130962545</v>
      </c>
      <c r="D360" s="84" t="s">
        <v>2780</v>
      </c>
      <c r="E360" s="84" t="b">
        <v>0</v>
      </c>
      <c r="F360" s="84" t="b">
        <v>0</v>
      </c>
      <c r="G360" s="84" t="b">
        <v>0</v>
      </c>
    </row>
    <row r="361" spans="1:7" ht="15">
      <c r="A361" s="84" t="s">
        <v>2006</v>
      </c>
      <c r="B361" s="84">
        <v>2</v>
      </c>
      <c r="C361" s="123">
        <v>0.0016689772130962545</v>
      </c>
      <c r="D361" s="84" t="s">
        <v>2780</v>
      </c>
      <c r="E361" s="84" t="b">
        <v>0</v>
      </c>
      <c r="F361" s="84" t="b">
        <v>0</v>
      </c>
      <c r="G361" s="84" t="b">
        <v>0</v>
      </c>
    </row>
    <row r="362" spans="1:7" ht="15">
      <c r="A362" s="84" t="s">
        <v>2747</v>
      </c>
      <c r="B362" s="84">
        <v>2</v>
      </c>
      <c r="C362" s="123">
        <v>0.0016689772130962545</v>
      </c>
      <c r="D362" s="84" t="s">
        <v>2780</v>
      </c>
      <c r="E362" s="84" t="b">
        <v>0</v>
      </c>
      <c r="F362" s="84" t="b">
        <v>0</v>
      </c>
      <c r="G362" s="84" t="b">
        <v>0</v>
      </c>
    </row>
    <row r="363" spans="1:7" ht="15">
      <c r="A363" s="84" t="s">
        <v>2748</v>
      </c>
      <c r="B363" s="84">
        <v>2</v>
      </c>
      <c r="C363" s="123">
        <v>0.0016689772130962545</v>
      </c>
      <c r="D363" s="84" t="s">
        <v>2780</v>
      </c>
      <c r="E363" s="84" t="b">
        <v>0</v>
      </c>
      <c r="F363" s="84" t="b">
        <v>0</v>
      </c>
      <c r="G363" s="84" t="b">
        <v>0</v>
      </c>
    </row>
    <row r="364" spans="1:7" ht="15">
      <c r="A364" s="84" t="s">
        <v>2749</v>
      </c>
      <c r="B364" s="84">
        <v>2</v>
      </c>
      <c r="C364" s="123">
        <v>0.0016689772130962545</v>
      </c>
      <c r="D364" s="84" t="s">
        <v>2780</v>
      </c>
      <c r="E364" s="84" t="b">
        <v>0</v>
      </c>
      <c r="F364" s="84" t="b">
        <v>0</v>
      </c>
      <c r="G364" s="84" t="b">
        <v>0</v>
      </c>
    </row>
    <row r="365" spans="1:7" ht="15">
      <c r="A365" s="84" t="s">
        <v>2750</v>
      </c>
      <c r="B365" s="84">
        <v>2</v>
      </c>
      <c r="C365" s="123">
        <v>0.0016689772130962545</v>
      </c>
      <c r="D365" s="84" t="s">
        <v>2780</v>
      </c>
      <c r="E365" s="84" t="b">
        <v>0</v>
      </c>
      <c r="F365" s="84" t="b">
        <v>0</v>
      </c>
      <c r="G365" s="84" t="b">
        <v>0</v>
      </c>
    </row>
    <row r="366" spans="1:7" ht="15">
      <c r="A366" s="84" t="s">
        <v>2751</v>
      </c>
      <c r="B366" s="84">
        <v>2</v>
      </c>
      <c r="C366" s="123">
        <v>0.0016689772130962545</v>
      </c>
      <c r="D366" s="84" t="s">
        <v>2780</v>
      </c>
      <c r="E366" s="84" t="b">
        <v>0</v>
      </c>
      <c r="F366" s="84" t="b">
        <v>0</v>
      </c>
      <c r="G366" s="84" t="b">
        <v>0</v>
      </c>
    </row>
    <row r="367" spans="1:7" ht="15">
      <c r="A367" s="84" t="s">
        <v>2752</v>
      </c>
      <c r="B367" s="84">
        <v>2</v>
      </c>
      <c r="C367" s="123">
        <v>0.0016689772130962545</v>
      </c>
      <c r="D367" s="84" t="s">
        <v>2780</v>
      </c>
      <c r="E367" s="84" t="b">
        <v>0</v>
      </c>
      <c r="F367" s="84" t="b">
        <v>0</v>
      </c>
      <c r="G367" s="84" t="b">
        <v>0</v>
      </c>
    </row>
    <row r="368" spans="1:7" ht="15">
      <c r="A368" s="84" t="s">
        <v>2753</v>
      </c>
      <c r="B368" s="84">
        <v>2</v>
      </c>
      <c r="C368" s="123">
        <v>0.0016689772130962545</v>
      </c>
      <c r="D368" s="84" t="s">
        <v>2780</v>
      </c>
      <c r="E368" s="84" t="b">
        <v>0</v>
      </c>
      <c r="F368" s="84" t="b">
        <v>0</v>
      </c>
      <c r="G368" s="84" t="b">
        <v>0</v>
      </c>
    </row>
    <row r="369" spans="1:7" ht="15">
      <c r="A369" s="84" t="s">
        <v>2011</v>
      </c>
      <c r="B369" s="84">
        <v>2</v>
      </c>
      <c r="C369" s="123">
        <v>0.0016689772130962545</v>
      </c>
      <c r="D369" s="84" t="s">
        <v>2780</v>
      </c>
      <c r="E369" s="84" t="b">
        <v>0</v>
      </c>
      <c r="F369" s="84" t="b">
        <v>0</v>
      </c>
      <c r="G369" s="84" t="b">
        <v>0</v>
      </c>
    </row>
    <row r="370" spans="1:7" ht="15">
      <c r="A370" s="84" t="s">
        <v>2754</v>
      </c>
      <c r="B370" s="84">
        <v>2</v>
      </c>
      <c r="C370" s="123">
        <v>0.0016689772130962545</v>
      </c>
      <c r="D370" s="84" t="s">
        <v>2780</v>
      </c>
      <c r="E370" s="84" t="b">
        <v>0</v>
      </c>
      <c r="F370" s="84" t="b">
        <v>0</v>
      </c>
      <c r="G370" s="84" t="b">
        <v>0</v>
      </c>
    </row>
    <row r="371" spans="1:7" ht="15">
      <c r="A371" s="84" t="s">
        <v>2755</v>
      </c>
      <c r="B371" s="84">
        <v>2</v>
      </c>
      <c r="C371" s="123">
        <v>0.0016689772130962545</v>
      </c>
      <c r="D371" s="84" t="s">
        <v>2780</v>
      </c>
      <c r="E371" s="84" t="b">
        <v>0</v>
      </c>
      <c r="F371" s="84" t="b">
        <v>0</v>
      </c>
      <c r="G371" s="84" t="b">
        <v>0</v>
      </c>
    </row>
    <row r="372" spans="1:7" ht="15">
      <c r="A372" s="84" t="s">
        <v>2756</v>
      </c>
      <c r="B372" s="84">
        <v>2</v>
      </c>
      <c r="C372" s="123">
        <v>0.0016689772130962545</v>
      </c>
      <c r="D372" s="84" t="s">
        <v>2780</v>
      </c>
      <c r="E372" s="84" t="b">
        <v>0</v>
      </c>
      <c r="F372" s="84" t="b">
        <v>0</v>
      </c>
      <c r="G372" s="84" t="b">
        <v>0</v>
      </c>
    </row>
    <row r="373" spans="1:7" ht="15">
      <c r="A373" s="84" t="s">
        <v>2757</v>
      </c>
      <c r="B373" s="84">
        <v>2</v>
      </c>
      <c r="C373" s="123">
        <v>0.0016689772130962545</v>
      </c>
      <c r="D373" s="84" t="s">
        <v>2780</v>
      </c>
      <c r="E373" s="84" t="b">
        <v>0</v>
      </c>
      <c r="F373" s="84" t="b">
        <v>0</v>
      </c>
      <c r="G373" s="84" t="b">
        <v>0</v>
      </c>
    </row>
    <row r="374" spans="1:7" ht="15">
      <c r="A374" s="84" t="s">
        <v>2758</v>
      </c>
      <c r="B374" s="84">
        <v>2</v>
      </c>
      <c r="C374" s="123">
        <v>0.0016689772130962545</v>
      </c>
      <c r="D374" s="84" t="s">
        <v>2780</v>
      </c>
      <c r="E374" s="84" t="b">
        <v>0</v>
      </c>
      <c r="F374" s="84" t="b">
        <v>0</v>
      </c>
      <c r="G374" s="84" t="b">
        <v>0</v>
      </c>
    </row>
    <row r="375" spans="1:7" ht="15">
      <c r="A375" s="84" t="s">
        <v>2759</v>
      </c>
      <c r="B375" s="84">
        <v>2</v>
      </c>
      <c r="C375" s="123">
        <v>0.0016689772130962545</v>
      </c>
      <c r="D375" s="84" t="s">
        <v>2780</v>
      </c>
      <c r="E375" s="84" t="b">
        <v>0</v>
      </c>
      <c r="F375" s="84" t="b">
        <v>0</v>
      </c>
      <c r="G375" s="84" t="b">
        <v>0</v>
      </c>
    </row>
    <row r="376" spans="1:7" ht="15">
      <c r="A376" s="84" t="s">
        <v>2760</v>
      </c>
      <c r="B376" s="84">
        <v>2</v>
      </c>
      <c r="C376" s="123">
        <v>0.0016689772130962545</v>
      </c>
      <c r="D376" s="84" t="s">
        <v>2780</v>
      </c>
      <c r="E376" s="84" t="b">
        <v>1</v>
      </c>
      <c r="F376" s="84" t="b">
        <v>0</v>
      </c>
      <c r="G376" s="84" t="b">
        <v>0</v>
      </c>
    </row>
    <row r="377" spans="1:7" ht="15">
      <c r="A377" s="84" t="s">
        <v>2761</v>
      </c>
      <c r="B377" s="84">
        <v>2</v>
      </c>
      <c r="C377" s="123">
        <v>0.0016689772130962545</v>
      </c>
      <c r="D377" s="84" t="s">
        <v>2780</v>
      </c>
      <c r="E377" s="84" t="b">
        <v>0</v>
      </c>
      <c r="F377" s="84" t="b">
        <v>0</v>
      </c>
      <c r="G377" s="84" t="b">
        <v>0</v>
      </c>
    </row>
    <row r="378" spans="1:7" ht="15">
      <c r="A378" s="84" t="s">
        <v>2762</v>
      </c>
      <c r="B378" s="84">
        <v>2</v>
      </c>
      <c r="C378" s="123">
        <v>0.0016689772130962545</v>
      </c>
      <c r="D378" s="84" t="s">
        <v>2780</v>
      </c>
      <c r="E378" s="84" t="b">
        <v>0</v>
      </c>
      <c r="F378" s="84" t="b">
        <v>0</v>
      </c>
      <c r="G378" s="84" t="b">
        <v>0</v>
      </c>
    </row>
    <row r="379" spans="1:7" ht="15">
      <c r="A379" s="84" t="s">
        <v>2763</v>
      </c>
      <c r="B379" s="84">
        <v>2</v>
      </c>
      <c r="C379" s="123">
        <v>0.0016689772130962545</v>
      </c>
      <c r="D379" s="84" t="s">
        <v>2780</v>
      </c>
      <c r="E379" s="84" t="b">
        <v>0</v>
      </c>
      <c r="F379" s="84" t="b">
        <v>0</v>
      </c>
      <c r="G379" s="84" t="b">
        <v>0</v>
      </c>
    </row>
    <row r="380" spans="1:7" ht="15">
      <c r="A380" s="84" t="s">
        <v>2764</v>
      </c>
      <c r="B380" s="84">
        <v>2</v>
      </c>
      <c r="C380" s="123">
        <v>0.0016689772130962545</v>
      </c>
      <c r="D380" s="84" t="s">
        <v>2780</v>
      </c>
      <c r="E380" s="84" t="b">
        <v>0</v>
      </c>
      <c r="F380" s="84" t="b">
        <v>0</v>
      </c>
      <c r="G380" s="84" t="b">
        <v>0</v>
      </c>
    </row>
    <row r="381" spans="1:7" ht="15">
      <c r="A381" s="84" t="s">
        <v>2765</v>
      </c>
      <c r="B381" s="84">
        <v>2</v>
      </c>
      <c r="C381" s="123">
        <v>0.0016689772130962545</v>
      </c>
      <c r="D381" s="84" t="s">
        <v>2780</v>
      </c>
      <c r="E381" s="84" t="b">
        <v>0</v>
      </c>
      <c r="F381" s="84" t="b">
        <v>0</v>
      </c>
      <c r="G381" s="84" t="b">
        <v>0</v>
      </c>
    </row>
    <row r="382" spans="1:7" ht="15">
      <c r="A382" s="84" t="s">
        <v>2766</v>
      </c>
      <c r="B382" s="84">
        <v>2</v>
      </c>
      <c r="C382" s="123">
        <v>0.0016689772130962545</v>
      </c>
      <c r="D382" s="84" t="s">
        <v>2780</v>
      </c>
      <c r="E382" s="84" t="b">
        <v>0</v>
      </c>
      <c r="F382" s="84" t="b">
        <v>0</v>
      </c>
      <c r="G382" s="84" t="b">
        <v>0</v>
      </c>
    </row>
    <row r="383" spans="1:7" ht="15">
      <c r="A383" s="84" t="s">
        <v>2767</v>
      </c>
      <c r="B383" s="84">
        <v>2</v>
      </c>
      <c r="C383" s="123">
        <v>0.0016689772130962545</v>
      </c>
      <c r="D383" s="84" t="s">
        <v>2780</v>
      </c>
      <c r="E383" s="84" t="b">
        <v>0</v>
      </c>
      <c r="F383" s="84" t="b">
        <v>0</v>
      </c>
      <c r="G383" s="84" t="b">
        <v>0</v>
      </c>
    </row>
    <row r="384" spans="1:7" ht="15">
      <c r="A384" s="84" t="s">
        <v>2768</v>
      </c>
      <c r="B384" s="84">
        <v>2</v>
      </c>
      <c r="C384" s="123">
        <v>0.0016689772130962545</v>
      </c>
      <c r="D384" s="84" t="s">
        <v>2780</v>
      </c>
      <c r="E384" s="84" t="b">
        <v>0</v>
      </c>
      <c r="F384" s="84" t="b">
        <v>0</v>
      </c>
      <c r="G384" s="84" t="b">
        <v>0</v>
      </c>
    </row>
    <row r="385" spans="1:7" ht="15">
      <c r="A385" s="84" t="s">
        <v>2769</v>
      </c>
      <c r="B385" s="84">
        <v>2</v>
      </c>
      <c r="C385" s="123">
        <v>0.0016689772130962545</v>
      </c>
      <c r="D385" s="84" t="s">
        <v>2780</v>
      </c>
      <c r="E385" s="84" t="b">
        <v>0</v>
      </c>
      <c r="F385" s="84" t="b">
        <v>0</v>
      </c>
      <c r="G385" s="84" t="b">
        <v>0</v>
      </c>
    </row>
    <row r="386" spans="1:7" ht="15">
      <c r="A386" s="84" t="s">
        <v>2770</v>
      </c>
      <c r="B386" s="84">
        <v>2</v>
      </c>
      <c r="C386" s="123">
        <v>0.0016689772130962545</v>
      </c>
      <c r="D386" s="84" t="s">
        <v>2780</v>
      </c>
      <c r="E386" s="84" t="b">
        <v>0</v>
      </c>
      <c r="F386" s="84" t="b">
        <v>0</v>
      </c>
      <c r="G386" s="84" t="b">
        <v>0</v>
      </c>
    </row>
    <row r="387" spans="1:7" ht="15">
      <c r="A387" s="84" t="s">
        <v>2771</v>
      </c>
      <c r="B387" s="84">
        <v>2</v>
      </c>
      <c r="C387" s="123">
        <v>0.0016689772130962545</v>
      </c>
      <c r="D387" s="84" t="s">
        <v>2780</v>
      </c>
      <c r="E387" s="84" t="b">
        <v>0</v>
      </c>
      <c r="F387" s="84" t="b">
        <v>0</v>
      </c>
      <c r="G387" s="84" t="b">
        <v>0</v>
      </c>
    </row>
    <row r="388" spans="1:7" ht="15">
      <c r="A388" s="84" t="s">
        <v>2772</v>
      </c>
      <c r="B388" s="84">
        <v>2</v>
      </c>
      <c r="C388" s="123">
        <v>0.0016689772130962545</v>
      </c>
      <c r="D388" s="84" t="s">
        <v>2780</v>
      </c>
      <c r="E388" s="84" t="b">
        <v>0</v>
      </c>
      <c r="F388" s="84" t="b">
        <v>0</v>
      </c>
      <c r="G388" s="84" t="b">
        <v>0</v>
      </c>
    </row>
    <row r="389" spans="1:7" ht="15">
      <c r="A389" s="84" t="s">
        <v>2773</v>
      </c>
      <c r="B389" s="84">
        <v>2</v>
      </c>
      <c r="C389" s="123">
        <v>0.0016689772130962545</v>
      </c>
      <c r="D389" s="84" t="s">
        <v>2780</v>
      </c>
      <c r="E389" s="84" t="b">
        <v>0</v>
      </c>
      <c r="F389" s="84" t="b">
        <v>0</v>
      </c>
      <c r="G389" s="84" t="b">
        <v>0</v>
      </c>
    </row>
    <row r="390" spans="1:7" ht="15">
      <c r="A390" s="84" t="s">
        <v>2774</v>
      </c>
      <c r="B390" s="84">
        <v>2</v>
      </c>
      <c r="C390" s="123">
        <v>0.0016689772130962545</v>
      </c>
      <c r="D390" s="84" t="s">
        <v>2780</v>
      </c>
      <c r="E390" s="84" t="b">
        <v>0</v>
      </c>
      <c r="F390" s="84" t="b">
        <v>0</v>
      </c>
      <c r="G390" s="84" t="b">
        <v>0</v>
      </c>
    </row>
    <row r="391" spans="1:7" ht="15">
      <c r="A391" s="84" t="s">
        <v>2775</v>
      </c>
      <c r="B391" s="84">
        <v>2</v>
      </c>
      <c r="C391" s="123">
        <v>0.0016689772130962545</v>
      </c>
      <c r="D391" s="84" t="s">
        <v>2780</v>
      </c>
      <c r="E391" s="84" t="b">
        <v>0</v>
      </c>
      <c r="F391" s="84" t="b">
        <v>0</v>
      </c>
      <c r="G391" s="84" t="b">
        <v>0</v>
      </c>
    </row>
    <row r="392" spans="1:7" ht="15">
      <c r="A392" s="84" t="s">
        <v>2776</v>
      </c>
      <c r="B392" s="84">
        <v>2</v>
      </c>
      <c r="C392" s="123">
        <v>0.0016689772130962545</v>
      </c>
      <c r="D392" s="84" t="s">
        <v>2780</v>
      </c>
      <c r="E392" s="84" t="b">
        <v>0</v>
      </c>
      <c r="F392" s="84" t="b">
        <v>0</v>
      </c>
      <c r="G392" s="84" t="b">
        <v>0</v>
      </c>
    </row>
    <row r="393" spans="1:7" ht="15">
      <c r="A393" s="84" t="s">
        <v>2777</v>
      </c>
      <c r="B393" s="84">
        <v>2</v>
      </c>
      <c r="C393" s="123">
        <v>0.001933735344726845</v>
      </c>
      <c r="D393" s="84" t="s">
        <v>2780</v>
      </c>
      <c r="E393" s="84" t="b">
        <v>0</v>
      </c>
      <c r="F393" s="84" t="b">
        <v>0</v>
      </c>
      <c r="G393" s="84" t="b">
        <v>0</v>
      </c>
    </row>
    <row r="394" spans="1:7" ht="15">
      <c r="A394" s="84" t="s">
        <v>508</v>
      </c>
      <c r="B394" s="84">
        <v>41</v>
      </c>
      <c r="C394" s="123">
        <v>0.002918707939366643</v>
      </c>
      <c r="D394" s="84" t="s">
        <v>1903</v>
      </c>
      <c r="E394" s="84" t="b">
        <v>0</v>
      </c>
      <c r="F394" s="84" t="b">
        <v>0</v>
      </c>
      <c r="G394" s="84" t="b">
        <v>0</v>
      </c>
    </row>
    <row r="395" spans="1:7" ht="15">
      <c r="A395" s="84" t="s">
        <v>292</v>
      </c>
      <c r="B395" s="84">
        <v>25</v>
      </c>
      <c r="C395" s="123">
        <v>0.009430834152761271</v>
      </c>
      <c r="D395" s="84" t="s">
        <v>1903</v>
      </c>
      <c r="E395" s="84" t="b">
        <v>0</v>
      </c>
      <c r="F395" s="84" t="b">
        <v>0</v>
      </c>
      <c r="G395" s="84" t="b">
        <v>0</v>
      </c>
    </row>
    <row r="396" spans="1:7" ht="15">
      <c r="A396" s="84" t="s">
        <v>1994</v>
      </c>
      <c r="B396" s="84">
        <v>24</v>
      </c>
      <c r="C396" s="123">
        <v>0.010291623783383974</v>
      </c>
      <c r="D396" s="84" t="s">
        <v>1903</v>
      </c>
      <c r="E396" s="84" t="b">
        <v>0</v>
      </c>
      <c r="F396" s="84" t="b">
        <v>0</v>
      </c>
      <c r="G396" s="84" t="b">
        <v>0</v>
      </c>
    </row>
    <row r="397" spans="1:7" ht="15">
      <c r="A397" s="84" t="s">
        <v>2050</v>
      </c>
      <c r="B397" s="84">
        <v>13</v>
      </c>
      <c r="C397" s="123">
        <v>0.01016323109953217</v>
      </c>
      <c r="D397" s="84" t="s">
        <v>1903</v>
      </c>
      <c r="E397" s="84" t="b">
        <v>0</v>
      </c>
      <c r="F397" s="84" t="b">
        <v>0</v>
      </c>
      <c r="G397" s="84" t="b">
        <v>0</v>
      </c>
    </row>
    <row r="398" spans="1:7" ht="15">
      <c r="A398" s="84" t="s">
        <v>2051</v>
      </c>
      <c r="B398" s="84">
        <v>13</v>
      </c>
      <c r="C398" s="123">
        <v>0.01016323109953217</v>
      </c>
      <c r="D398" s="84" t="s">
        <v>1903</v>
      </c>
      <c r="E398" s="84" t="b">
        <v>0</v>
      </c>
      <c r="F398" s="84" t="b">
        <v>0</v>
      </c>
      <c r="G398" s="84" t="b">
        <v>0</v>
      </c>
    </row>
    <row r="399" spans="1:7" ht="15">
      <c r="A399" s="84" t="s">
        <v>510</v>
      </c>
      <c r="B399" s="84">
        <v>12</v>
      </c>
      <c r="C399" s="123">
        <v>0.011329193703958533</v>
      </c>
      <c r="D399" s="84" t="s">
        <v>1903</v>
      </c>
      <c r="E399" s="84" t="b">
        <v>0</v>
      </c>
      <c r="F399" s="84" t="b">
        <v>0</v>
      </c>
      <c r="G399" s="84" t="b">
        <v>0</v>
      </c>
    </row>
    <row r="400" spans="1:7" ht="15">
      <c r="A400" s="84" t="s">
        <v>511</v>
      </c>
      <c r="B400" s="84">
        <v>11</v>
      </c>
      <c r="C400" s="123">
        <v>0.010385094228628655</v>
      </c>
      <c r="D400" s="84" t="s">
        <v>1903</v>
      </c>
      <c r="E400" s="84" t="b">
        <v>0</v>
      </c>
      <c r="F400" s="84" t="b">
        <v>0</v>
      </c>
      <c r="G400" s="84" t="b">
        <v>0</v>
      </c>
    </row>
    <row r="401" spans="1:7" ht="15">
      <c r="A401" s="84" t="s">
        <v>2052</v>
      </c>
      <c r="B401" s="84">
        <v>9</v>
      </c>
      <c r="C401" s="123">
        <v>0.009739331342174749</v>
      </c>
      <c r="D401" s="84" t="s">
        <v>1903</v>
      </c>
      <c r="E401" s="84" t="b">
        <v>0</v>
      </c>
      <c r="F401" s="84" t="b">
        <v>0</v>
      </c>
      <c r="G401" s="84" t="b">
        <v>0</v>
      </c>
    </row>
    <row r="402" spans="1:7" ht="15">
      <c r="A402" s="84" t="s">
        <v>2053</v>
      </c>
      <c r="B402" s="84">
        <v>9</v>
      </c>
      <c r="C402" s="123">
        <v>0.009739331342174749</v>
      </c>
      <c r="D402" s="84" t="s">
        <v>1903</v>
      </c>
      <c r="E402" s="84" t="b">
        <v>0</v>
      </c>
      <c r="F402" s="84" t="b">
        <v>0</v>
      </c>
      <c r="G402" s="84" t="b">
        <v>0</v>
      </c>
    </row>
    <row r="403" spans="1:7" ht="15">
      <c r="A403" s="84" t="s">
        <v>2054</v>
      </c>
      <c r="B403" s="84">
        <v>9</v>
      </c>
      <c r="C403" s="123">
        <v>0.009083529772336526</v>
      </c>
      <c r="D403" s="84" t="s">
        <v>1903</v>
      </c>
      <c r="E403" s="84" t="b">
        <v>0</v>
      </c>
      <c r="F403" s="84" t="b">
        <v>0</v>
      </c>
      <c r="G403" s="84" t="b">
        <v>0</v>
      </c>
    </row>
    <row r="404" spans="1:7" ht="15">
      <c r="A404" s="84" t="s">
        <v>2495</v>
      </c>
      <c r="B404" s="84">
        <v>8</v>
      </c>
      <c r="C404" s="123">
        <v>0.008657183415266445</v>
      </c>
      <c r="D404" s="84" t="s">
        <v>1903</v>
      </c>
      <c r="E404" s="84" t="b">
        <v>0</v>
      </c>
      <c r="F404" s="84" t="b">
        <v>0</v>
      </c>
      <c r="G404" s="84" t="b">
        <v>0</v>
      </c>
    </row>
    <row r="405" spans="1:7" ht="15">
      <c r="A405" s="84" t="s">
        <v>2057</v>
      </c>
      <c r="B405" s="84">
        <v>8</v>
      </c>
      <c r="C405" s="123">
        <v>0.008657183415266445</v>
      </c>
      <c r="D405" s="84" t="s">
        <v>1903</v>
      </c>
      <c r="E405" s="84" t="b">
        <v>0</v>
      </c>
      <c r="F405" s="84" t="b">
        <v>0</v>
      </c>
      <c r="G405" s="84" t="b">
        <v>0</v>
      </c>
    </row>
    <row r="406" spans="1:7" ht="15">
      <c r="A406" s="84" t="s">
        <v>223</v>
      </c>
      <c r="B406" s="84">
        <v>8</v>
      </c>
      <c r="C406" s="123">
        <v>0.010983337063767012</v>
      </c>
      <c r="D406" s="84" t="s">
        <v>1903</v>
      </c>
      <c r="E406" s="84" t="b">
        <v>0</v>
      </c>
      <c r="F406" s="84" t="b">
        <v>0</v>
      </c>
      <c r="G406" s="84" t="b">
        <v>0</v>
      </c>
    </row>
    <row r="407" spans="1:7" ht="15">
      <c r="A407" s="84" t="s">
        <v>2516</v>
      </c>
      <c r="B407" s="84">
        <v>7</v>
      </c>
      <c r="C407" s="123">
        <v>0.009610419930796135</v>
      </c>
      <c r="D407" s="84" t="s">
        <v>1903</v>
      </c>
      <c r="E407" s="84" t="b">
        <v>0</v>
      </c>
      <c r="F407" s="84" t="b">
        <v>0</v>
      </c>
      <c r="G407" s="84" t="b">
        <v>0</v>
      </c>
    </row>
    <row r="408" spans="1:7" ht="15">
      <c r="A408" s="84" t="s">
        <v>2506</v>
      </c>
      <c r="B408" s="84">
        <v>6</v>
      </c>
      <c r="C408" s="123">
        <v>0.007560740011093424</v>
      </c>
      <c r="D408" s="84" t="s">
        <v>1903</v>
      </c>
      <c r="E408" s="84" t="b">
        <v>0</v>
      </c>
      <c r="F408" s="84" t="b">
        <v>0</v>
      </c>
      <c r="G408" s="84" t="b">
        <v>0</v>
      </c>
    </row>
    <row r="409" spans="1:7" ht="15">
      <c r="A409" s="84" t="s">
        <v>2520</v>
      </c>
      <c r="B409" s="84">
        <v>6</v>
      </c>
      <c r="C409" s="123">
        <v>0.007560740011093424</v>
      </c>
      <c r="D409" s="84" t="s">
        <v>1903</v>
      </c>
      <c r="E409" s="84" t="b">
        <v>0</v>
      </c>
      <c r="F409" s="84" t="b">
        <v>0</v>
      </c>
      <c r="G409" s="84" t="b">
        <v>0</v>
      </c>
    </row>
    <row r="410" spans="1:7" ht="15">
      <c r="A410" s="84" t="s">
        <v>2521</v>
      </c>
      <c r="B410" s="84">
        <v>6</v>
      </c>
      <c r="C410" s="123">
        <v>0.010133645956939417</v>
      </c>
      <c r="D410" s="84" t="s">
        <v>1903</v>
      </c>
      <c r="E410" s="84" t="b">
        <v>0</v>
      </c>
      <c r="F410" s="84" t="b">
        <v>0</v>
      </c>
      <c r="G410" s="84" t="b">
        <v>0</v>
      </c>
    </row>
    <row r="411" spans="1:7" ht="15">
      <c r="A411" s="84" t="s">
        <v>2103</v>
      </c>
      <c r="B411" s="84">
        <v>6</v>
      </c>
      <c r="C411" s="123">
        <v>0.007560740011093424</v>
      </c>
      <c r="D411" s="84" t="s">
        <v>1903</v>
      </c>
      <c r="E411" s="84" t="b">
        <v>0</v>
      </c>
      <c r="F411" s="84" t="b">
        <v>0</v>
      </c>
      <c r="G411" s="84" t="b">
        <v>0</v>
      </c>
    </row>
    <row r="412" spans="1:7" ht="15">
      <c r="A412" s="84" t="s">
        <v>2507</v>
      </c>
      <c r="B412" s="84">
        <v>6</v>
      </c>
      <c r="C412" s="123">
        <v>0.007560740011093424</v>
      </c>
      <c r="D412" s="84" t="s">
        <v>1903</v>
      </c>
      <c r="E412" s="84" t="b">
        <v>0</v>
      </c>
      <c r="F412" s="84" t="b">
        <v>0</v>
      </c>
      <c r="G412" s="84" t="b">
        <v>0</v>
      </c>
    </row>
    <row r="413" spans="1:7" ht="15">
      <c r="A413" s="84" t="s">
        <v>2511</v>
      </c>
      <c r="B413" s="84">
        <v>6</v>
      </c>
      <c r="C413" s="123">
        <v>0.007560740011093424</v>
      </c>
      <c r="D413" s="84" t="s">
        <v>1903</v>
      </c>
      <c r="E413" s="84" t="b">
        <v>0</v>
      </c>
      <c r="F413" s="84" t="b">
        <v>0</v>
      </c>
      <c r="G413" s="84" t="b">
        <v>0</v>
      </c>
    </row>
    <row r="414" spans="1:7" ht="15">
      <c r="A414" s="84" t="s">
        <v>2518</v>
      </c>
      <c r="B414" s="84">
        <v>5</v>
      </c>
      <c r="C414" s="123">
        <v>0.006864585664854382</v>
      </c>
      <c r="D414" s="84" t="s">
        <v>1903</v>
      </c>
      <c r="E414" s="84" t="b">
        <v>0</v>
      </c>
      <c r="F414" s="84" t="b">
        <v>0</v>
      </c>
      <c r="G414" s="84" t="b">
        <v>0</v>
      </c>
    </row>
    <row r="415" spans="1:7" ht="15">
      <c r="A415" s="84" t="s">
        <v>2515</v>
      </c>
      <c r="B415" s="84">
        <v>5</v>
      </c>
      <c r="C415" s="123">
        <v>0.006864585664854382</v>
      </c>
      <c r="D415" s="84" t="s">
        <v>1903</v>
      </c>
      <c r="E415" s="84" t="b">
        <v>0</v>
      </c>
      <c r="F415" s="84" t="b">
        <v>0</v>
      </c>
      <c r="G415" s="84" t="b">
        <v>0</v>
      </c>
    </row>
    <row r="416" spans="1:7" ht="15">
      <c r="A416" s="84" t="s">
        <v>2542</v>
      </c>
      <c r="B416" s="84">
        <v>5</v>
      </c>
      <c r="C416" s="123">
        <v>0.006864585664854382</v>
      </c>
      <c r="D416" s="84" t="s">
        <v>1903</v>
      </c>
      <c r="E416" s="84" t="b">
        <v>0</v>
      </c>
      <c r="F416" s="84" t="b">
        <v>0</v>
      </c>
      <c r="G416" s="84" t="b">
        <v>0</v>
      </c>
    </row>
    <row r="417" spans="1:7" ht="15">
      <c r="A417" s="84" t="s">
        <v>2543</v>
      </c>
      <c r="B417" s="84">
        <v>5</v>
      </c>
      <c r="C417" s="123">
        <v>0.006864585664854382</v>
      </c>
      <c r="D417" s="84" t="s">
        <v>1903</v>
      </c>
      <c r="E417" s="84" t="b">
        <v>1</v>
      </c>
      <c r="F417" s="84" t="b">
        <v>0</v>
      </c>
      <c r="G417" s="84" t="b">
        <v>0</v>
      </c>
    </row>
    <row r="418" spans="1:7" ht="15">
      <c r="A418" s="84" t="s">
        <v>2544</v>
      </c>
      <c r="B418" s="84">
        <v>5</v>
      </c>
      <c r="C418" s="123">
        <v>0.006864585664854382</v>
      </c>
      <c r="D418" s="84" t="s">
        <v>1903</v>
      </c>
      <c r="E418" s="84" t="b">
        <v>0</v>
      </c>
      <c r="F418" s="84" t="b">
        <v>0</v>
      </c>
      <c r="G418" s="84" t="b">
        <v>0</v>
      </c>
    </row>
    <row r="419" spans="1:7" ht="15">
      <c r="A419" s="84" t="s">
        <v>2545</v>
      </c>
      <c r="B419" s="84">
        <v>5</v>
      </c>
      <c r="C419" s="123">
        <v>0.006864585664854382</v>
      </c>
      <c r="D419" s="84" t="s">
        <v>1903</v>
      </c>
      <c r="E419" s="84" t="b">
        <v>0</v>
      </c>
      <c r="F419" s="84" t="b">
        <v>0</v>
      </c>
      <c r="G419" s="84" t="b">
        <v>0</v>
      </c>
    </row>
    <row r="420" spans="1:7" ht="15">
      <c r="A420" s="84" t="s">
        <v>2546</v>
      </c>
      <c r="B420" s="84">
        <v>5</v>
      </c>
      <c r="C420" s="123">
        <v>0.006864585664854382</v>
      </c>
      <c r="D420" s="84" t="s">
        <v>1903</v>
      </c>
      <c r="E420" s="84" t="b">
        <v>0</v>
      </c>
      <c r="F420" s="84" t="b">
        <v>0</v>
      </c>
      <c r="G420" s="84" t="b">
        <v>0</v>
      </c>
    </row>
    <row r="421" spans="1:7" ht="15">
      <c r="A421" s="84" t="s">
        <v>2499</v>
      </c>
      <c r="B421" s="84">
        <v>5</v>
      </c>
      <c r="C421" s="123">
        <v>0.006864585664854382</v>
      </c>
      <c r="D421" s="84" t="s">
        <v>1903</v>
      </c>
      <c r="E421" s="84" t="b">
        <v>0</v>
      </c>
      <c r="F421" s="84" t="b">
        <v>0</v>
      </c>
      <c r="G421" s="84" t="b">
        <v>0</v>
      </c>
    </row>
    <row r="422" spans="1:7" ht="15">
      <c r="A422" s="84" t="s">
        <v>2539</v>
      </c>
      <c r="B422" s="84">
        <v>5</v>
      </c>
      <c r="C422" s="123">
        <v>0.006864585664854382</v>
      </c>
      <c r="D422" s="84" t="s">
        <v>1903</v>
      </c>
      <c r="E422" s="84" t="b">
        <v>0</v>
      </c>
      <c r="F422" s="84" t="b">
        <v>0</v>
      </c>
      <c r="G422" s="84" t="b">
        <v>0</v>
      </c>
    </row>
    <row r="423" spans="1:7" ht="15">
      <c r="A423" s="84" t="s">
        <v>274</v>
      </c>
      <c r="B423" s="84">
        <v>5</v>
      </c>
      <c r="C423" s="123">
        <v>0.00844470496411618</v>
      </c>
      <c r="D423" s="84" t="s">
        <v>1903</v>
      </c>
      <c r="E423" s="84" t="b">
        <v>0</v>
      </c>
      <c r="F423" s="84" t="b">
        <v>0</v>
      </c>
      <c r="G423" s="84" t="b">
        <v>0</v>
      </c>
    </row>
    <row r="424" spans="1:7" ht="15">
      <c r="A424" s="84" t="s">
        <v>2547</v>
      </c>
      <c r="B424" s="84">
        <v>5</v>
      </c>
      <c r="C424" s="123">
        <v>0.006864585664854382</v>
      </c>
      <c r="D424" s="84" t="s">
        <v>1903</v>
      </c>
      <c r="E424" s="84" t="b">
        <v>0</v>
      </c>
      <c r="F424" s="84" t="b">
        <v>0</v>
      </c>
      <c r="G424" s="84" t="b">
        <v>0</v>
      </c>
    </row>
    <row r="425" spans="1:7" ht="15">
      <c r="A425" s="84" t="s">
        <v>2548</v>
      </c>
      <c r="B425" s="84">
        <v>5</v>
      </c>
      <c r="C425" s="123">
        <v>0.006864585664854382</v>
      </c>
      <c r="D425" s="84" t="s">
        <v>1903</v>
      </c>
      <c r="E425" s="84" t="b">
        <v>0</v>
      </c>
      <c r="F425" s="84" t="b">
        <v>0</v>
      </c>
      <c r="G425" s="84" t="b">
        <v>0</v>
      </c>
    </row>
    <row r="426" spans="1:7" ht="15">
      <c r="A426" s="84" t="s">
        <v>2493</v>
      </c>
      <c r="B426" s="84">
        <v>4</v>
      </c>
      <c r="C426" s="123">
        <v>0.006043862338197217</v>
      </c>
      <c r="D426" s="84" t="s">
        <v>1903</v>
      </c>
      <c r="E426" s="84" t="b">
        <v>0</v>
      </c>
      <c r="F426" s="84" t="b">
        <v>0</v>
      </c>
      <c r="G426" s="84" t="b">
        <v>0</v>
      </c>
    </row>
    <row r="427" spans="1:7" ht="15">
      <c r="A427" s="84" t="s">
        <v>2076</v>
      </c>
      <c r="B427" s="84">
        <v>4</v>
      </c>
      <c r="C427" s="123">
        <v>0.006043862338197217</v>
      </c>
      <c r="D427" s="84" t="s">
        <v>1903</v>
      </c>
      <c r="E427" s="84" t="b">
        <v>0</v>
      </c>
      <c r="F427" s="84" t="b">
        <v>0</v>
      </c>
      <c r="G427" s="84" t="b">
        <v>0</v>
      </c>
    </row>
    <row r="428" spans="1:7" ht="15">
      <c r="A428" s="84" t="s">
        <v>2565</v>
      </c>
      <c r="B428" s="84">
        <v>4</v>
      </c>
      <c r="C428" s="123">
        <v>0.007759132968761213</v>
      </c>
      <c r="D428" s="84" t="s">
        <v>1903</v>
      </c>
      <c r="E428" s="84" t="b">
        <v>0</v>
      </c>
      <c r="F428" s="84" t="b">
        <v>0</v>
      </c>
      <c r="G428" s="84" t="b">
        <v>0</v>
      </c>
    </row>
    <row r="429" spans="1:7" ht="15">
      <c r="A429" s="84" t="s">
        <v>2588</v>
      </c>
      <c r="B429" s="84">
        <v>4</v>
      </c>
      <c r="C429" s="123">
        <v>0.006043862338197217</v>
      </c>
      <c r="D429" s="84" t="s">
        <v>1903</v>
      </c>
      <c r="E429" s="84" t="b">
        <v>0</v>
      </c>
      <c r="F429" s="84" t="b">
        <v>0</v>
      </c>
      <c r="G429" s="84" t="b">
        <v>0</v>
      </c>
    </row>
    <row r="430" spans="1:7" ht="15">
      <c r="A430" s="84" t="s">
        <v>2589</v>
      </c>
      <c r="B430" s="84">
        <v>4</v>
      </c>
      <c r="C430" s="123">
        <v>0.006043862338197217</v>
      </c>
      <c r="D430" s="84" t="s">
        <v>1903</v>
      </c>
      <c r="E430" s="84" t="b">
        <v>0</v>
      </c>
      <c r="F430" s="84" t="b">
        <v>0</v>
      </c>
      <c r="G430" s="84" t="b">
        <v>0</v>
      </c>
    </row>
    <row r="431" spans="1:7" ht="15">
      <c r="A431" s="84" t="s">
        <v>2534</v>
      </c>
      <c r="B431" s="84">
        <v>4</v>
      </c>
      <c r="C431" s="123">
        <v>0.006043862338197217</v>
      </c>
      <c r="D431" s="84" t="s">
        <v>1903</v>
      </c>
      <c r="E431" s="84" t="b">
        <v>0</v>
      </c>
      <c r="F431" s="84" t="b">
        <v>0</v>
      </c>
      <c r="G431" s="84" t="b">
        <v>0</v>
      </c>
    </row>
    <row r="432" spans="1:7" ht="15">
      <c r="A432" s="84" t="s">
        <v>2537</v>
      </c>
      <c r="B432" s="84">
        <v>4</v>
      </c>
      <c r="C432" s="123">
        <v>0.006043862338197217</v>
      </c>
      <c r="D432" s="84" t="s">
        <v>1903</v>
      </c>
      <c r="E432" s="84" t="b">
        <v>0</v>
      </c>
      <c r="F432" s="84" t="b">
        <v>0</v>
      </c>
      <c r="G432" s="84" t="b">
        <v>0</v>
      </c>
    </row>
    <row r="433" spans="1:7" ht="15">
      <c r="A433" s="84" t="s">
        <v>2585</v>
      </c>
      <c r="B433" s="84">
        <v>4</v>
      </c>
      <c r="C433" s="123">
        <v>0.006043862338197217</v>
      </c>
      <c r="D433" s="84" t="s">
        <v>1903</v>
      </c>
      <c r="E433" s="84" t="b">
        <v>0</v>
      </c>
      <c r="F433" s="84" t="b">
        <v>0</v>
      </c>
      <c r="G433" s="84" t="b">
        <v>0</v>
      </c>
    </row>
    <row r="434" spans="1:7" ht="15">
      <c r="A434" s="84" t="s">
        <v>2523</v>
      </c>
      <c r="B434" s="84">
        <v>4</v>
      </c>
      <c r="C434" s="123">
        <v>0.006043862338197217</v>
      </c>
      <c r="D434" s="84" t="s">
        <v>1903</v>
      </c>
      <c r="E434" s="84" t="b">
        <v>0</v>
      </c>
      <c r="F434" s="84" t="b">
        <v>0</v>
      </c>
      <c r="G434" s="84" t="b">
        <v>0</v>
      </c>
    </row>
    <row r="435" spans="1:7" ht="15">
      <c r="A435" s="84" t="s">
        <v>2591</v>
      </c>
      <c r="B435" s="84">
        <v>4</v>
      </c>
      <c r="C435" s="123">
        <v>0.006043862338197217</v>
      </c>
      <c r="D435" s="84" t="s">
        <v>1903</v>
      </c>
      <c r="E435" s="84" t="b">
        <v>0</v>
      </c>
      <c r="F435" s="84" t="b">
        <v>0</v>
      </c>
      <c r="G435" s="84" t="b">
        <v>0</v>
      </c>
    </row>
    <row r="436" spans="1:7" ht="15">
      <c r="A436" s="84" t="s">
        <v>2592</v>
      </c>
      <c r="B436" s="84">
        <v>4</v>
      </c>
      <c r="C436" s="123">
        <v>0.006043862338197217</v>
      </c>
      <c r="D436" s="84" t="s">
        <v>1903</v>
      </c>
      <c r="E436" s="84" t="b">
        <v>0</v>
      </c>
      <c r="F436" s="84" t="b">
        <v>0</v>
      </c>
      <c r="G436" s="84" t="b">
        <v>0</v>
      </c>
    </row>
    <row r="437" spans="1:7" ht="15">
      <c r="A437" s="84" t="s">
        <v>2593</v>
      </c>
      <c r="B437" s="84">
        <v>4</v>
      </c>
      <c r="C437" s="123">
        <v>0.006043862338197217</v>
      </c>
      <c r="D437" s="84" t="s">
        <v>1903</v>
      </c>
      <c r="E437" s="84" t="b">
        <v>0</v>
      </c>
      <c r="F437" s="84" t="b">
        <v>0</v>
      </c>
      <c r="G437" s="84" t="b">
        <v>0</v>
      </c>
    </row>
    <row r="438" spans="1:7" ht="15">
      <c r="A438" s="84" t="s">
        <v>2538</v>
      </c>
      <c r="B438" s="84">
        <v>4</v>
      </c>
      <c r="C438" s="123">
        <v>0.006043862338197217</v>
      </c>
      <c r="D438" s="84" t="s">
        <v>1903</v>
      </c>
      <c r="E438" s="84" t="b">
        <v>0</v>
      </c>
      <c r="F438" s="84" t="b">
        <v>0</v>
      </c>
      <c r="G438" s="84" t="b">
        <v>0</v>
      </c>
    </row>
    <row r="439" spans="1:7" ht="15">
      <c r="A439" s="84" t="s">
        <v>2519</v>
      </c>
      <c r="B439" s="84">
        <v>3</v>
      </c>
      <c r="C439" s="123">
        <v>0.005066822978469708</v>
      </c>
      <c r="D439" s="84" t="s">
        <v>1903</v>
      </c>
      <c r="E439" s="84" t="b">
        <v>0</v>
      </c>
      <c r="F439" s="84" t="b">
        <v>0</v>
      </c>
      <c r="G439" s="84" t="b">
        <v>0</v>
      </c>
    </row>
    <row r="440" spans="1:7" ht="15">
      <c r="A440" s="84" t="s">
        <v>2496</v>
      </c>
      <c r="B440" s="84">
        <v>3</v>
      </c>
      <c r="C440" s="123">
        <v>0.005066822978469708</v>
      </c>
      <c r="D440" s="84" t="s">
        <v>1903</v>
      </c>
      <c r="E440" s="84" t="b">
        <v>1</v>
      </c>
      <c r="F440" s="84" t="b">
        <v>0</v>
      </c>
      <c r="G440" s="84" t="b">
        <v>0</v>
      </c>
    </row>
    <row r="441" spans="1:7" ht="15">
      <c r="A441" s="84" t="s">
        <v>2497</v>
      </c>
      <c r="B441" s="84">
        <v>3</v>
      </c>
      <c r="C441" s="123">
        <v>0.005066822978469708</v>
      </c>
      <c r="D441" s="84" t="s">
        <v>1903</v>
      </c>
      <c r="E441" s="84" t="b">
        <v>0</v>
      </c>
      <c r="F441" s="84" t="b">
        <v>0</v>
      </c>
      <c r="G441" s="84" t="b">
        <v>0</v>
      </c>
    </row>
    <row r="442" spans="1:7" ht="15">
      <c r="A442" s="84" t="s">
        <v>2498</v>
      </c>
      <c r="B442" s="84">
        <v>3</v>
      </c>
      <c r="C442" s="123">
        <v>0.005066822978469708</v>
      </c>
      <c r="D442" s="84" t="s">
        <v>1903</v>
      </c>
      <c r="E442" s="84" t="b">
        <v>0</v>
      </c>
      <c r="F442" s="84" t="b">
        <v>0</v>
      </c>
      <c r="G442" s="84" t="b">
        <v>0</v>
      </c>
    </row>
    <row r="443" spans="1:7" ht="15">
      <c r="A443" s="84" t="s">
        <v>2060</v>
      </c>
      <c r="B443" s="84">
        <v>3</v>
      </c>
      <c r="C443" s="123">
        <v>0.005066822978469708</v>
      </c>
      <c r="D443" s="84" t="s">
        <v>1903</v>
      </c>
      <c r="E443" s="84" t="b">
        <v>0</v>
      </c>
      <c r="F443" s="84" t="b">
        <v>0</v>
      </c>
      <c r="G443" s="84" t="b">
        <v>0</v>
      </c>
    </row>
    <row r="444" spans="1:7" ht="15">
      <c r="A444" s="84" t="s">
        <v>2077</v>
      </c>
      <c r="B444" s="84">
        <v>3</v>
      </c>
      <c r="C444" s="123">
        <v>0.005066822978469708</v>
      </c>
      <c r="D444" s="84" t="s">
        <v>1903</v>
      </c>
      <c r="E444" s="84" t="b">
        <v>0</v>
      </c>
      <c r="F444" s="84" t="b">
        <v>0</v>
      </c>
      <c r="G444" s="84" t="b">
        <v>0</v>
      </c>
    </row>
    <row r="445" spans="1:7" ht="15">
      <c r="A445" s="84" t="s">
        <v>2513</v>
      </c>
      <c r="B445" s="84">
        <v>3</v>
      </c>
      <c r="C445" s="123">
        <v>0.005066822978469708</v>
      </c>
      <c r="D445" s="84" t="s">
        <v>1903</v>
      </c>
      <c r="E445" s="84" t="b">
        <v>0</v>
      </c>
      <c r="F445" s="84" t="b">
        <v>0</v>
      </c>
      <c r="G445" s="84" t="b">
        <v>0</v>
      </c>
    </row>
    <row r="446" spans="1:7" ht="15">
      <c r="A446" s="84" t="s">
        <v>2500</v>
      </c>
      <c r="B446" s="84">
        <v>3</v>
      </c>
      <c r="C446" s="123">
        <v>0.005066822978469708</v>
      </c>
      <c r="D446" s="84" t="s">
        <v>1903</v>
      </c>
      <c r="E446" s="84" t="b">
        <v>0</v>
      </c>
      <c r="F446" s="84" t="b">
        <v>0</v>
      </c>
      <c r="G446" s="84" t="b">
        <v>0</v>
      </c>
    </row>
    <row r="447" spans="1:7" ht="15">
      <c r="A447" s="84" t="s">
        <v>1995</v>
      </c>
      <c r="B447" s="84">
        <v>3</v>
      </c>
      <c r="C447" s="123">
        <v>0.005066822978469708</v>
      </c>
      <c r="D447" s="84" t="s">
        <v>1903</v>
      </c>
      <c r="E447" s="84" t="b">
        <v>0</v>
      </c>
      <c r="F447" s="84" t="b">
        <v>0</v>
      </c>
      <c r="G447" s="84" t="b">
        <v>0</v>
      </c>
    </row>
    <row r="448" spans="1:7" ht="15">
      <c r="A448" s="84" t="s">
        <v>2549</v>
      </c>
      <c r="B448" s="84">
        <v>3</v>
      </c>
      <c r="C448" s="123">
        <v>0.005066822978469708</v>
      </c>
      <c r="D448" s="84" t="s">
        <v>1903</v>
      </c>
      <c r="E448" s="84" t="b">
        <v>0</v>
      </c>
      <c r="F448" s="84" t="b">
        <v>0</v>
      </c>
      <c r="G448" s="84" t="b">
        <v>0</v>
      </c>
    </row>
    <row r="449" spans="1:7" ht="15">
      <c r="A449" s="84" t="s">
        <v>2648</v>
      </c>
      <c r="B449" s="84">
        <v>3</v>
      </c>
      <c r="C449" s="123">
        <v>0.005066822978469708</v>
      </c>
      <c r="D449" s="84" t="s">
        <v>1903</v>
      </c>
      <c r="E449" s="84" t="b">
        <v>0</v>
      </c>
      <c r="F449" s="84" t="b">
        <v>0</v>
      </c>
      <c r="G449" s="84" t="b">
        <v>0</v>
      </c>
    </row>
    <row r="450" spans="1:7" ht="15">
      <c r="A450" s="84" t="s">
        <v>2073</v>
      </c>
      <c r="B450" s="84">
        <v>3</v>
      </c>
      <c r="C450" s="123">
        <v>0.005066822978469708</v>
      </c>
      <c r="D450" s="84" t="s">
        <v>1903</v>
      </c>
      <c r="E450" s="84" t="b">
        <v>0</v>
      </c>
      <c r="F450" s="84" t="b">
        <v>0</v>
      </c>
      <c r="G450" s="84" t="b">
        <v>0</v>
      </c>
    </row>
    <row r="451" spans="1:7" ht="15">
      <c r="A451" s="84" t="s">
        <v>2508</v>
      </c>
      <c r="B451" s="84">
        <v>3</v>
      </c>
      <c r="C451" s="123">
        <v>0.005066822978469708</v>
      </c>
      <c r="D451" s="84" t="s">
        <v>1903</v>
      </c>
      <c r="E451" s="84" t="b">
        <v>0</v>
      </c>
      <c r="F451" s="84" t="b">
        <v>0</v>
      </c>
      <c r="G451" s="84" t="b">
        <v>0</v>
      </c>
    </row>
    <row r="452" spans="1:7" ht="15">
      <c r="A452" s="84" t="s">
        <v>303</v>
      </c>
      <c r="B452" s="84">
        <v>3</v>
      </c>
      <c r="C452" s="123">
        <v>0.005066822978469708</v>
      </c>
      <c r="D452" s="84" t="s">
        <v>1903</v>
      </c>
      <c r="E452" s="84" t="b">
        <v>0</v>
      </c>
      <c r="F452" s="84" t="b">
        <v>0</v>
      </c>
      <c r="G452" s="84" t="b">
        <v>0</v>
      </c>
    </row>
    <row r="453" spans="1:7" ht="15">
      <c r="A453" s="84" t="s">
        <v>2642</v>
      </c>
      <c r="B453" s="84">
        <v>3</v>
      </c>
      <c r="C453" s="123">
        <v>0.005066822978469708</v>
      </c>
      <c r="D453" s="84" t="s">
        <v>1903</v>
      </c>
      <c r="E453" s="84" t="b">
        <v>0</v>
      </c>
      <c r="F453" s="84" t="b">
        <v>0</v>
      </c>
      <c r="G453" s="84" t="b">
        <v>0</v>
      </c>
    </row>
    <row r="454" spans="1:7" ht="15">
      <c r="A454" s="84" t="s">
        <v>2079</v>
      </c>
      <c r="B454" s="84">
        <v>3</v>
      </c>
      <c r="C454" s="123">
        <v>0.005066822978469708</v>
      </c>
      <c r="D454" s="84" t="s">
        <v>1903</v>
      </c>
      <c r="E454" s="84" t="b">
        <v>0</v>
      </c>
      <c r="F454" s="84" t="b">
        <v>0</v>
      </c>
      <c r="G454" s="84" t="b">
        <v>0</v>
      </c>
    </row>
    <row r="455" spans="1:7" ht="15">
      <c r="A455" s="84" t="s">
        <v>2656</v>
      </c>
      <c r="B455" s="84">
        <v>3</v>
      </c>
      <c r="C455" s="123">
        <v>0.005066822978469708</v>
      </c>
      <c r="D455" s="84" t="s">
        <v>1903</v>
      </c>
      <c r="E455" s="84" t="b">
        <v>0</v>
      </c>
      <c r="F455" s="84" t="b">
        <v>0</v>
      </c>
      <c r="G455" s="84" t="b">
        <v>0</v>
      </c>
    </row>
    <row r="456" spans="1:7" ht="15">
      <c r="A456" s="84" t="s">
        <v>2657</v>
      </c>
      <c r="B456" s="84">
        <v>3</v>
      </c>
      <c r="C456" s="123">
        <v>0.005066822978469708</v>
      </c>
      <c r="D456" s="84" t="s">
        <v>1903</v>
      </c>
      <c r="E456" s="84" t="b">
        <v>0</v>
      </c>
      <c r="F456" s="84" t="b">
        <v>0</v>
      </c>
      <c r="G456" s="84" t="b">
        <v>0</v>
      </c>
    </row>
    <row r="457" spans="1:7" ht="15">
      <c r="A457" s="84" t="s">
        <v>2658</v>
      </c>
      <c r="B457" s="84">
        <v>3</v>
      </c>
      <c r="C457" s="123">
        <v>0.005066822978469708</v>
      </c>
      <c r="D457" s="84" t="s">
        <v>1903</v>
      </c>
      <c r="E457" s="84" t="b">
        <v>0</v>
      </c>
      <c r="F457" s="84" t="b">
        <v>0</v>
      </c>
      <c r="G457" s="84" t="b">
        <v>0</v>
      </c>
    </row>
    <row r="458" spans="1:7" ht="15">
      <c r="A458" s="84" t="s">
        <v>2661</v>
      </c>
      <c r="B458" s="84">
        <v>3</v>
      </c>
      <c r="C458" s="123">
        <v>0.005066822978469708</v>
      </c>
      <c r="D458" s="84" t="s">
        <v>1903</v>
      </c>
      <c r="E458" s="84" t="b">
        <v>0</v>
      </c>
      <c r="F458" s="84" t="b">
        <v>0</v>
      </c>
      <c r="G458" s="84" t="b">
        <v>0</v>
      </c>
    </row>
    <row r="459" spans="1:7" ht="15">
      <c r="A459" s="84" t="s">
        <v>215</v>
      </c>
      <c r="B459" s="84">
        <v>3</v>
      </c>
      <c r="C459" s="123">
        <v>0.005066822978469708</v>
      </c>
      <c r="D459" s="84" t="s">
        <v>1903</v>
      </c>
      <c r="E459" s="84" t="b">
        <v>0</v>
      </c>
      <c r="F459" s="84" t="b">
        <v>0</v>
      </c>
      <c r="G459" s="84" t="b">
        <v>0</v>
      </c>
    </row>
    <row r="460" spans="1:7" ht="15">
      <c r="A460" s="84" t="s">
        <v>2662</v>
      </c>
      <c r="B460" s="84">
        <v>3</v>
      </c>
      <c r="C460" s="123">
        <v>0.005066822978469708</v>
      </c>
      <c r="D460" s="84" t="s">
        <v>1903</v>
      </c>
      <c r="E460" s="84" t="b">
        <v>0</v>
      </c>
      <c r="F460" s="84" t="b">
        <v>0</v>
      </c>
      <c r="G460" s="84" t="b">
        <v>0</v>
      </c>
    </row>
    <row r="461" spans="1:7" ht="15">
      <c r="A461" s="84" t="s">
        <v>2556</v>
      </c>
      <c r="B461" s="84">
        <v>2</v>
      </c>
      <c r="C461" s="123">
        <v>0.0038795664843806065</v>
      </c>
      <c r="D461" s="84" t="s">
        <v>1903</v>
      </c>
      <c r="E461" s="84" t="b">
        <v>0</v>
      </c>
      <c r="F461" s="84" t="b">
        <v>0</v>
      </c>
      <c r="G461" s="84" t="b">
        <v>0</v>
      </c>
    </row>
    <row r="462" spans="1:7" ht="15">
      <c r="A462" s="84" t="s">
        <v>2566</v>
      </c>
      <c r="B462" s="84">
        <v>2</v>
      </c>
      <c r="C462" s="123">
        <v>0.0038795664843806065</v>
      </c>
      <c r="D462" s="84" t="s">
        <v>1903</v>
      </c>
      <c r="E462" s="84" t="b">
        <v>0</v>
      </c>
      <c r="F462" s="84" t="b">
        <v>0</v>
      </c>
      <c r="G462" s="84" t="b">
        <v>0</v>
      </c>
    </row>
    <row r="463" spans="1:7" ht="15">
      <c r="A463" s="84" t="s">
        <v>2683</v>
      </c>
      <c r="B463" s="84">
        <v>2</v>
      </c>
      <c r="C463" s="123">
        <v>0.0038795664843806065</v>
      </c>
      <c r="D463" s="84" t="s">
        <v>1903</v>
      </c>
      <c r="E463" s="84" t="b">
        <v>0</v>
      </c>
      <c r="F463" s="84" t="b">
        <v>0</v>
      </c>
      <c r="G463" s="84" t="b">
        <v>0</v>
      </c>
    </row>
    <row r="464" spans="1:7" ht="15">
      <c r="A464" s="84" t="s">
        <v>2684</v>
      </c>
      <c r="B464" s="84">
        <v>2</v>
      </c>
      <c r="C464" s="123">
        <v>0.0038795664843806065</v>
      </c>
      <c r="D464" s="84" t="s">
        <v>1903</v>
      </c>
      <c r="E464" s="84" t="b">
        <v>0</v>
      </c>
      <c r="F464" s="84" t="b">
        <v>0</v>
      </c>
      <c r="G464" s="84" t="b">
        <v>0</v>
      </c>
    </row>
    <row r="465" spans="1:7" ht="15">
      <c r="A465" s="84" t="s">
        <v>2056</v>
      </c>
      <c r="B465" s="84">
        <v>2</v>
      </c>
      <c r="C465" s="123">
        <v>0.0038795664843806065</v>
      </c>
      <c r="D465" s="84" t="s">
        <v>1903</v>
      </c>
      <c r="E465" s="84" t="b">
        <v>0</v>
      </c>
      <c r="F465" s="84" t="b">
        <v>0</v>
      </c>
      <c r="G465" s="84" t="b">
        <v>0</v>
      </c>
    </row>
    <row r="466" spans="1:7" ht="15">
      <c r="A466" s="84" t="s">
        <v>2685</v>
      </c>
      <c r="B466" s="84">
        <v>2</v>
      </c>
      <c r="C466" s="123">
        <v>0.0038795664843806065</v>
      </c>
      <c r="D466" s="84" t="s">
        <v>1903</v>
      </c>
      <c r="E466" s="84" t="b">
        <v>0</v>
      </c>
      <c r="F466" s="84" t="b">
        <v>0</v>
      </c>
      <c r="G466" s="84" t="b">
        <v>0</v>
      </c>
    </row>
    <row r="467" spans="1:7" ht="15">
      <c r="A467" s="84" t="s">
        <v>2775</v>
      </c>
      <c r="B467" s="84">
        <v>2</v>
      </c>
      <c r="C467" s="123">
        <v>0.0038795664843806065</v>
      </c>
      <c r="D467" s="84" t="s">
        <v>1903</v>
      </c>
      <c r="E467" s="84" t="b">
        <v>0</v>
      </c>
      <c r="F467" s="84" t="b">
        <v>0</v>
      </c>
      <c r="G467" s="84" t="b">
        <v>0</v>
      </c>
    </row>
    <row r="468" spans="1:7" ht="15">
      <c r="A468" s="84" t="s">
        <v>2774</v>
      </c>
      <c r="B468" s="84">
        <v>2</v>
      </c>
      <c r="C468" s="123">
        <v>0.0038795664843806065</v>
      </c>
      <c r="D468" s="84" t="s">
        <v>1903</v>
      </c>
      <c r="E468" s="84" t="b">
        <v>0</v>
      </c>
      <c r="F468" s="84" t="b">
        <v>0</v>
      </c>
      <c r="G468" s="84" t="b">
        <v>0</v>
      </c>
    </row>
    <row r="469" spans="1:7" ht="15">
      <c r="A469" s="84" t="s">
        <v>2694</v>
      </c>
      <c r="B469" s="84">
        <v>2</v>
      </c>
      <c r="C469" s="123">
        <v>0.0038795664843806065</v>
      </c>
      <c r="D469" s="84" t="s">
        <v>1903</v>
      </c>
      <c r="E469" s="84" t="b">
        <v>0</v>
      </c>
      <c r="F469" s="84" t="b">
        <v>0</v>
      </c>
      <c r="G469" s="84" t="b">
        <v>0</v>
      </c>
    </row>
    <row r="470" spans="1:7" ht="15">
      <c r="A470" s="84" t="s">
        <v>2618</v>
      </c>
      <c r="B470" s="84">
        <v>2</v>
      </c>
      <c r="C470" s="123">
        <v>0.0038795664843806065</v>
      </c>
      <c r="D470" s="84" t="s">
        <v>1903</v>
      </c>
      <c r="E470" s="84" t="b">
        <v>0</v>
      </c>
      <c r="F470" s="84" t="b">
        <v>0</v>
      </c>
      <c r="G470" s="84" t="b">
        <v>0</v>
      </c>
    </row>
    <row r="471" spans="1:7" ht="15">
      <c r="A471" s="84" t="s">
        <v>2777</v>
      </c>
      <c r="B471" s="84">
        <v>2</v>
      </c>
      <c r="C471" s="123">
        <v>0.004737201799662604</v>
      </c>
      <c r="D471" s="84" t="s">
        <v>1903</v>
      </c>
      <c r="E471" s="84" t="b">
        <v>0</v>
      </c>
      <c r="F471" s="84" t="b">
        <v>0</v>
      </c>
      <c r="G471" s="84" t="b">
        <v>0</v>
      </c>
    </row>
    <row r="472" spans="1:7" ht="15">
      <c r="A472" s="84" t="s">
        <v>1993</v>
      </c>
      <c r="B472" s="84">
        <v>2</v>
      </c>
      <c r="C472" s="123">
        <v>0.0038795664843806065</v>
      </c>
      <c r="D472" s="84" t="s">
        <v>1903</v>
      </c>
      <c r="E472" s="84" t="b">
        <v>0</v>
      </c>
      <c r="F472" s="84" t="b">
        <v>0</v>
      </c>
      <c r="G472" s="84" t="b">
        <v>0</v>
      </c>
    </row>
    <row r="473" spans="1:7" ht="15">
      <c r="A473" s="84" t="s">
        <v>2637</v>
      </c>
      <c r="B473" s="84">
        <v>2</v>
      </c>
      <c r="C473" s="123">
        <v>0.0038795664843806065</v>
      </c>
      <c r="D473" s="84" t="s">
        <v>1903</v>
      </c>
      <c r="E473" s="84" t="b">
        <v>0</v>
      </c>
      <c r="F473" s="84" t="b">
        <v>0</v>
      </c>
      <c r="G473" s="84" t="b">
        <v>0</v>
      </c>
    </row>
    <row r="474" spans="1:7" ht="15">
      <c r="A474" s="84" t="s">
        <v>2772</v>
      </c>
      <c r="B474" s="84">
        <v>2</v>
      </c>
      <c r="C474" s="123">
        <v>0.0038795664843806065</v>
      </c>
      <c r="D474" s="84" t="s">
        <v>1903</v>
      </c>
      <c r="E474" s="84" t="b">
        <v>0</v>
      </c>
      <c r="F474" s="84" t="b">
        <v>0</v>
      </c>
      <c r="G474" s="84" t="b">
        <v>0</v>
      </c>
    </row>
    <row r="475" spans="1:7" ht="15">
      <c r="A475" s="84" t="s">
        <v>2773</v>
      </c>
      <c r="B475" s="84">
        <v>2</v>
      </c>
      <c r="C475" s="123">
        <v>0.0038795664843806065</v>
      </c>
      <c r="D475" s="84" t="s">
        <v>1903</v>
      </c>
      <c r="E475" s="84" t="b">
        <v>0</v>
      </c>
      <c r="F475" s="84" t="b">
        <v>0</v>
      </c>
      <c r="G475" s="84" t="b">
        <v>0</v>
      </c>
    </row>
    <row r="476" spans="1:7" ht="15">
      <c r="A476" s="84" t="s">
        <v>2771</v>
      </c>
      <c r="B476" s="84">
        <v>2</v>
      </c>
      <c r="C476" s="123">
        <v>0.0038795664843806065</v>
      </c>
      <c r="D476" s="84" t="s">
        <v>1903</v>
      </c>
      <c r="E476" s="84" t="b">
        <v>0</v>
      </c>
      <c r="F476" s="84" t="b">
        <v>0</v>
      </c>
      <c r="G476" s="84" t="b">
        <v>0</v>
      </c>
    </row>
    <row r="477" spans="1:7" ht="15">
      <c r="A477" s="84" t="s">
        <v>2535</v>
      </c>
      <c r="B477" s="84">
        <v>2</v>
      </c>
      <c r="C477" s="123">
        <v>0.0038795664843806065</v>
      </c>
      <c r="D477" s="84" t="s">
        <v>1903</v>
      </c>
      <c r="E477" s="84" t="b">
        <v>0</v>
      </c>
      <c r="F477" s="84" t="b">
        <v>0</v>
      </c>
      <c r="G477" s="84" t="b">
        <v>0</v>
      </c>
    </row>
    <row r="478" spans="1:7" ht="15">
      <c r="A478" s="84" t="s">
        <v>2619</v>
      </c>
      <c r="B478" s="84">
        <v>2</v>
      </c>
      <c r="C478" s="123">
        <v>0.0038795664843806065</v>
      </c>
      <c r="D478" s="84" t="s">
        <v>1903</v>
      </c>
      <c r="E478" s="84" t="b">
        <v>0</v>
      </c>
      <c r="F478" s="84" t="b">
        <v>0</v>
      </c>
      <c r="G478" s="84" t="b">
        <v>0</v>
      </c>
    </row>
    <row r="479" spans="1:7" ht="15">
      <c r="A479" s="84" t="s">
        <v>2541</v>
      </c>
      <c r="B479" s="84">
        <v>2</v>
      </c>
      <c r="C479" s="123">
        <v>0.0038795664843806065</v>
      </c>
      <c r="D479" s="84" t="s">
        <v>1903</v>
      </c>
      <c r="E479" s="84" t="b">
        <v>0</v>
      </c>
      <c r="F479" s="84" t="b">
        <v>0</v>
      </c>
      <c r="G479" s="84" t="b">
        <v>0</v>
      </c>
    </row>
    <row r="480" spans="1:7" ht="15">
      <c r="A480" s="84" t="s">
        <v>2555</v>
      </c>
      <c r="B480" s="84">
        <v>2</v>
      </c>
      <c r="C480" s="123">
        <v>0.0038795664843806065</v>
      </c>
      <c r="D480" s="84" t="s">
        <v>1903</v>
      </c>
      <c r="E480" s="84" t="b">
        <v>0</v>
      </c>
      <c r="F480" s="84" t="b">
        <v>0</v>
      </c>
      <c r="G480" s="84" t="b">
        <v>0</v>
      </c>
    </row>
    <row r="481" spans="1:7" ht="15">
      <c r="A481" s="84" t="s">
        <v>2616</v>
      </c>
      <c r="B481" s="84">
        <v>2</v>
      </c>
      <c r="C481" s="123">
        <v>0.0038795664843806065</v>
      </c>
      <c r="D481" s="84" t="s">
        <v>1903</v>
      </c>
      <c r="E481" s="84" t="b">
        <v>0</v>
      </c>
      <c r="F481" s="84" t="b">
        <v>0</v>
      </c>
      <c r="G481" s="84" t="b">
        <v>0</v>
      </c>
    </row>
    <row r="482" spans="1:7" ht="15">
      <c r="A482" s="84" t="s">
        <v>2568</v>
      </c>
      <c r="B482" s="84">
        <v>2</v>
      </c>
      <c r="C482" s="123">
        <v>0.0038795664843806065</v>
      </c>
      <c r="D482" s="84" t="s">
        <v>1903</v>
      </c>
      <c r="E482" s="84" t="b">
        <v>0</v>
      </c>
      <c r="F482" s="84" t="b">
        <v>0</v>
      </c>
      <c r="G482" s="84" t="b">
        <v>0</v>
      </c>
    </row>
    <row r="483" spans="1:7" ht="15">
      <c r="A483" s="84" t="s">
        <v>2532</v>
      </c>
      <c r="B483" s="84">
        <v>2</v>
      </c>
      <c r="C483" s="123">
        <v>0.0038795664843806065</v>
      </c>
      <c r="D483" s="84" t="s">
        <v>1903</v>
      </c>
      <c r="E483" s="84" t="b">
        <v>0</v>
      </c>
      <c r="F483" s="84" t="b">
        <v>0</v>
      </c>
      <c r="G483" s="84" t="b">
        <v>0</v>
      </c>
    </row>
    <row r="484" spans="1:7" ht="15">
      <c r="A484" s="84" t="s">
        <v>2620</v>
      </c>
      <c r="B484" s="84">
        <v>2</v>
      </c>
      <c r="C484" s="123">
        <v>0.0038795664843806065</v>
      </c>
      <c r="D484" s="84" t="s">
        <v>1903</v>
      </c>
      <c r="E484" s="84" t="b">
        <v>0</v>
      </c>
      <c r="F484" s="84" t="b">
        <v>0</v>
      </c>
      <c r="G484" s="84" t="b">
        <v>0</v>
      </c>
    </row>
    <row r="485" spans="1:7" ht="15">
      <c r="A485" s="84" t="s">
        <v>2621</v>
      </c>
      <c r="B485" s="84">
        <v>2</v>
      </c>
      <c r="C485" s="123">
        <v>0.0038795664843806065</v>
      </c>
      <c r="D485" s="84" t="s">
        <v>1903</v>
      </c>
      <c r="E485" s="84" t="b">
        <v>0</v>
      </c>
      <c r="F485" s="84" t="b">
        <v>0</v>
      </c>
      <c r="G485" s="84" t="b">
        <v>0</v>
      </c>
    </row>
    <row r="486" spans="1:7" ht="15">
      <c r="A486" s="84" t="s">
        <v>2582</v>
      </c>
      <c r="B486" s="84">
        <v>2</v>
      </c>
      <c r="C486" s="123">
        <v>0.0038795664843806065</v>
      </c>
      <c r="D486" s="84" t="s">
        <v>1903</v>
      </c>
      <c r="E486" s="84" t="b">
        <v>1</v>
      </c>
      <c r="F486" s="84" t="b">
        <v>0</v>
      </c>
      <c r="G486" s="84" t="b">
        <v>0</v>
      </c>
    </row>
    <row r="487" spans="1:7" ht="15">
      <c r="A487" s="84" t="s">
        <v>2633</v>
      </c>
      <c r="B487" s="84">
        <v>2</v>
      </c>
      <c r="C487" s="123">
        <v>0.0038795664843806065</v>
      </c>
      <c r="D487" s="84" t="s">
        <v>1903</v>
      </c>
      <c r="E487" s="84" t="b">
        <v>0</v>
      </c>
      <c r="F487" s="84" t="b">
        <v>0</v>
      </c>
      <c r="G487" s="84" t="b">
        <v>0</v>
      </c>
    </row>
    <row r="488" spans="1:7" ht="15">
      <c r="A488" s="84" t="s">
        <v>2609</v>
      </c>
      <c r="B488" s="84">
        <v>2</v>
      </c>
      <c r="C488" s="123">
        <v>0.0038795664843806065</v>
      </c>
      <c r="D488" s="84" t="s">
        <v>1903</v>
      </c>
      <c r="E488" s="84" t="b">
        <v>0</v>
      </c>
      <c r="F488" s="84" t="b">
        <v>0</v>
      </c>
      <c r="G488" s="84" t="b">
        <v>0</v>
      </c>
    </row>
    <row r="489" spans="1:7" ht="15">
      <c r="A489" s="84" t="s">
        <v>2536</v>
      </c>
      <c r="B489" s="84">
        <v>2</v>
      </c>
      <c r="C489" s="123">
        <v>0.0038795664843806065</v>
      </c>
      <c r="D489" s="84" t="s">
        <v>1903</v>
      </c>
      <c r="E489" s="84" t="b">
        <v>0</v>
      </c>
      <c r="F489" s="84" t="b">
        <v>0</v>
      </c>
      <c r="G489" s="84" t="b">
        <v>0</v>
      </c>
    </row>
    <row r="490" spans="1:7" ht="15">
      <c r="A490" s="84" t="s">
        <v>2509</v>
      </c>
      <c r="B490" s="84">
        <v>2</v>
      </c>
      <c r="C490" s="123">
        <v>0.0038795664843806065</v>
      </c>
      <c r="D490" s="84" t="s">
        <v>1903</v>
      </c>
      <c r="E490" s="84" t="b">
        <v>0</v>
      </c>
      <c r="F490" s="84" t="b">
        <v>0</v>
      </c>
      <c r="G490" s="84" t="b">
        <v>0</v>
      </c>
    </row>
    <row r="491" spans="1:7" ht="15">
      <c r="A491" s="84" t="s">
        <v>2730</v>
      </c>
      <c r="B491" s="84">
        <v>2</v>
      </c>
      <c r="C491" s="123">
        <v>0.0038795664843806065</v>
      </c>
      <c r="D491" s="84" t="s">
        <v>1903</v>
      </c>
      <c r="E491" s="84" t="b">
        <v>0</v>
      </c>
      <c r="F491" s="84" t="b">
        <v>0</v>
      </c>
      <c r="G491" s="84" t="b">
        <v>0</v>
      </c>
    </row>
    <row r="492" spans="1:7" ht="15">
      <c r="A492" s="84" t="s">
        <v>2100</v>
      </c>
      <c r="B492" s="84">
        <v>2</v>
      </c>
      <c r="C492" s="123">
        <v>0.0038795664843806065</v>
      </c>
      <c r="D492" s="84" t="s">
        <v>1903</v>
      </c>
      <c r="E492" s="84" t="b">
        <v>0</v>
      </c>
      <c r="F492" s="84" t="b">
        <v>0</v>
      </c>
      <c r="G492" s="84" t="b">
        <v>0</v>
      </c>
    </row>
    <row r="493" spans="1:7" ht="15">
      <c r="A493" s="84" t="s">
        <v>2000</v>
      </c>
      <c r="B493" s="84">
        <v>2</v>
      </c>
      <c r="C493" s="123">
        <v>0.0038795664843806065</v>
      </c>
      <c r="D493" s="84" t="s">
        <v>1903</v>
      </c>
      <c r="E493" s="84" t="b">
        <v>0</v>
      </c>
      <c r="F493" s="84" t="b">
        <v>0</v>
      </c>
      <c r="G493" s="84" t="b">
        <v>0</v>
      </c>
    </row>
    <row r="494" spans="1:7" ht="15">
      <c r="A494" s="84" t="s">
        <v>2714</v>
      </c>
      <c r="B494" s="84">
        <v>2</v>
      </c>
      <c r="C494" s="123">
        <v>0.004737201799662604</v>
      </c>
      <c r="D494" s="84" t="s">
        <v>1903</v>
      </c>
      <c r="E494" s="84" t="b">
        <v>0</v>
      </c>
      <c r="F494" s="84" t="b">
        <v>0</v>
      </c>
      <c r="G494" s="84" t="b">
        <v>0</v>
      </c>
    </row>
    <row r="495" spans="1:7" ht="15">
      <c r="A495" s="84" t="s">
        <v>2583</v>
      </c>
      <c r="B495" s="84">
        <v>2</v>
      </c>
      <c r="C495" s="123">
        <v>0.0038795664843806065</v>
      </c>
      <c r="D495" s="84" t="s">
        <v>1903</v>
      </c>
      <c r="E495" s="84" t="b">
        <v>0</v>
      </c>
      <c r="F495" s="84" t="b">
        <v>0</v>
      </c>
      <c r="G495" s="84" t="b">
        <v>0</v>
      </c>
    </row>
    <row r="496" spans="1:7" ht="15">
      <c r="A496" s="84" t="s">
        <v>2731</v>
      </c>
      <c r="B496" s="84">
        <v>2</v>
      </c>
      <c r="C496" s="123">
        <v>0.0038795664843806065</v>
      </c>
      <c r="D496" s="84" t="s">
        <v>1903</v>
      </c>
      <c r="E496" s="84" t="b">
        <v>0</v>
      </c>
      <c r="F496" s="84" t="b">
        <v>0</v>
      </c>
      <c r="G496" s="84" t="b">
        <v>0</v>
      </c>
    </row>
    <row r="497" spans="1:7" ht="15">
      <c r="A497" s="84" t="s">
        <v>2747</v>
      </c>
      <c r="B497" s="84">
        <v>2</v>
      </c>
      <c r="C497" s="123">
        <v>0.0038795664843806065</v>
      </c>
      <c r="D497" s="84" t="s">
        <v>1903</v>
      </c>
      <c r="E497" s="84" t="b">
        <v>0</v>
      </c>
      <c r="F497" s="84" t="b">
        <v>0</v>
      </c>
      <c r="G497" s="84" t="b">
        <v>0</v>
      </c>
    </row>
    <row r="498" spans="1:7" ht="15">
      <c r="A498" s="84" t="s">
        <v>2748</v>
      </c>
      <c r="B498" s="84">
        <v>2</v>
      </c>
      <c r="C498" s="123">
        <v>0.0038795664843806065</v>
      </c>
      <c r="D498" s="84" t="s">
        <v>1903</v>
      </c>
      <c r="E498" s="84" t="b">
        <v>0</v>
      </c>
      <c r="F498" s="84" t="b">
        <v>0</v>
      </c>
      <c r="G498" s="84" t="b">
        <v>0</v>
      </c>
    </row>
    <row r="499" spans="1:7" ht="15">
      <c r="A499" s="84" t="s">
        <v>2749</v>
      </c>
      <c r="B499" s="84">
        <v>2</v>
      </c>
      <c r="C499" s="123">
        <v>0.0038795664843806065</v>
      </c>
      <c r="D499" s="84" t="s">
        <v>1903</v>
      </c>
      <c r="E499" s="84" t="b">
        <v>0</v>
      </c>
      <c r="F499" s="84" t="b">
        <v>0</v>
      </c>
      <c r="G499" s="84" t="b">
        <v>0</v>
      </c>
    </row>
    <row r="500" spans="1:7" ht="15">
      <c r="A500" s="84" t="s">
        <v>2750</v>
      </c>
      <c r="B500" s="84">
        <v>2</v>
      </c>
      <c r="C500" s="123">
        <v>0.0038795664843806065</v>
      </c>
      <c r="D500" s="84" t="s">
        <v>1903</v>
      </c>
      <c r="E500" s="84" t="b">
        <v>0</v>
      </c>
      <c r="F500" s="84" t="b">
        <v>0</v>
      </c>
      <c r="G500" s="84" t="b">
        <v>0</v>
      </c>
    </row>
    <row r="501" spans="1:7" ht="15">
      <c r="A501" s="84" t="s">
        <v>2751</v>
      </c>
      <c r="B501" s="84">
        <v>2</v>
      </c>
      <c r="C501" s="123">
        <v>0.0038795664843806065</v>
      </c>
      <c r="D501" s="84" t="s">
        <v>1903</v>
      </c>
      <c r="E501" s="84" t="b">
        <v>0</v>
      </c>
      <c r="F501" s="84" t="b">
        <v>0</v>
      </c>
      <c r="G501" s="84" t="b">
        <v>0</v>
      </c>
    </row>
    <row r="502" spans="1:7" ht="15">
      <c r="A502" s="84" t="s">
        <v>2752</v>
      </c>
      <c r="B502" s="84">
        <v>2</v>
      </c>
      <c r="C502" s="123">
        <v>0.0038795664843806065</v>
      </c>
      <c r="D502" s="84" t="s">
        <v>1903</v>
      </c>
      <c r="E502" s="84" t="b">
        <v>0</v>
      </c>
      <c r="F502" s="84" t="b">
        <v>0</v>
      </c>
      <c r="G502" s="84" t="b">
        <v>0</v>
      </c>
    </row>
    <row r="503" spans="1:7" ht="15">
      <c r="A503" s="84" t="s">
        <v>2753</v>
      </c>
      <c r="B503" s="84">
        <v>2</v>
      </c>
      <c r="C503" s="123">
        <v>0.0038795664843806065</v>
      </c>
      <c r="D503" s="84" t="s">
        <v>1903</v>
      </c>
      <c r="E503" s="84" t="b">
        <v>0</v>
      </c>
      <c r="F503" s="84" t="b">
        <v>0</v>
      </c>
      <c r="G503" s="84" t="b">
        <v>0</v>
      </c>
    </row>
    <row r="504" spans="1:7" ht="15">
      <c r="A504" s="84" t="s">
        <v>2759</v>
      </c>
      <c r="B504" s="84">
        <v>2</v>
      </c>
      <c r="C504" s="123">
        <v>0.0038795664843806065</v>
      </c>
      <c r="D504" s="84" t="s">
        <v>1903</v>
      </c>
      <c r="E504" s="84" t="b">
        <v>0</v>
      </c>
      <c r="F504" s="84" t="b">
        <v>0</v>
      </c>
      <c r="G504" s="84" t="b">
        <v>0</v>
      </c>
    </row>
    <row r="505" spans="1:7" ht="15">
      <c r="A505" s="84" t="s">
        <v>2655</v>
      </c>
      <c r="B505" s="84">
        <v>2</v>
      </c>
      <c r="C505" s="123">
        <v>0.0038795664843806065</v>
      </c>
      <c r="D505" s="84" t="s">
        <v>1903</v>
      </c>
      <c r="E505" s="84" t="b">
        <v>1</v>
      </c>
      <c r="F505" s="84" t="b">
        <v>0</v>
      </c>
      <c r="G505" s="84" t="b">
        <v>0</v>
      </c>
    </row>
    <row r="506" spans="1:7" ht="15">
      <c r="A506" s="84" t="s">
        <v>2760</v>
      </c>
      <c r="B506" s="84">
        <v>2</v>
      </c>
      <c r="C506" s="123">
        <v>0.0038795664843806065</v>
      </c>
      <c r="D506" s="84" t="s">
        <v>1903</v>
      </c>
      <c r="E506" s="84" t="b">
        <v>1</v>
      </c>
      <c r="F506" s="84" t="b">
        <v>0</v>
      </c>
      <c r="G506" s="84" t="b">
        <v>0</v>
      </c>
    </row>
    <row r="507" spans="1:7" ht="15">
      <c r="A507" s="84" t="s">
        <v>2761</v>
      </c>
      <c r="B507" s="84">
        <v>2</v>
      </c>
      <c r="C507" s="123">
        <v>0.0038795664843806065</v>
      </c>
      <c r="D507" s="84" t="s">
        <v>1903</v>
      </c>
      <c r="E507" s="84" t="b">
        <v>0</v>
      </c>
      <c r="F507" s="84" t="b">
        <v>0</v>
      </c>
      <c r="G507" s="84" t="b">
        <v>0</v>
      </c>
    </row>
    <row r="508" spans="1:7" ht="15">
      <c r="A508" s="84" t="s">
        <v>2762</v>
      </c>
      <c r="B508" s="84">
        <v>2</v>
      </c>
      <c r="C508" s="123">
        <v>0.0038795664843806065</v>
      </c>
      <c r="D508" s="84" t="s">
        <v>1903</v>
      </c>
      <c r="E508" s="84" t="b">
        <v>0</v>
      </c>
      <c r="F508" s="84" t="b">
        <v>0</v>
      </c>
      <c r="G508" s="84" t="b">
        <v>0</v>
      </c>
    </row>
    <row r="509" spans="1:7" ht="15">
      <c r="A509" s="84" t="s">
        <v>2755</v>
      </c>
      <c r="B509" s="84">
        <v>2</v>
      </c>
      <c r="C509" s="123">
        <v>0.0038795664843806065</v>
      </c>
      <c r="D509" s="84" t="s">
        <v>1903</v>
      </c>
      <c r="E509" s="84" t="b">
        <v>0</v>
      </c>
      <c r="F509" s="84" t="b">
        <v>0</v>
      </c>
      <c r="G509" s="84" t="b">
        <v>0</v>
      </c>
    </row>
    <row r="510" spans="1:7" ht="15">
      <c r="A510" s="84" t="s">
        <v>2756</v>
      </c>
      <c r="B510" s="84">
        <v>2</v>
      </c>
      <c r="C510" s="123">
        <v>0.0038795664843806065</v>
      </c>
      <c r="D510" s="84" t="s">
        <v>1903</v>
      </c>
      <c r="E510" s="84" t="b">
        <v>0</v>
      </c>
      <c r="F510" s="84" t="b">
        <v>0</v>
      </c>
      <c r="G510" s="84" t="b">
        <v>0</v>
      </c>
    </row>
    <row r="511" spans="1:7" ht="15">
      <c r="A511" s="84" t="s">
        <v>2757</v>
      </c>
      <c r="B511" s="84">
        <v>2</v>
      </c>
      <c r="C511" s="123">
        <v>0.0038795664843806065</v>
      </c>
      <c r="D511" s="84" t="s">
        <v>1903</v>
      </c>
      <c r="E511" s="84" t="b">
        <v>0</v>
      </c>
      <c r="F511" s="84" t="b">
        <v>0</v>
      </c>
      <c r="G511" s="84" t="b">
        <v>0</v>
      </c>
    </row>
    <row r="512" spans="1:7" ht="15">
      <c r="A512" s="84" t="s">
        <v>2758</v>
      </c>
      <c r="B512" s="84">
        <v>2</v>
      </c>
      <c r="C512" s="123">
        <v>0.0038795664843806065</v>
      </c>
      <c r="D512" s="84" t="s">
        <v>1903</v>
      </c>
      <c r="E512" s="84" t="b">
        <v>0</v>
      </c>
      <c r="F512" s="84" t="b">
        <v>0</v>
      </c>
      <c r="G512" s="84" t="b">
        <v>0</v>
      </c>
    </row>
    <row r="513" spans="1:7" ht="15">
      <c r="A513" s="84" t="s">
        <v>508</v>
      </c>
      <c r="B513" s="84">
        <v>16</v>
      </c>
      <c r="C513" s="123">
        <v>0.009271050197745183</v>
      </c>
      <c r="D513" s="84" t="s">
        <v>1904</v>
      </c>
      <c r="E513" s="84" t="b">
        <v>0</v>
      </c>
      <c r="F513" s="84" t="b">
        <v>0</v>
      </c>
      <c r="G513" s="84" t="b">
        <v>0</v>
      </c>
    </row>
    <row r="514" spans="1:7" ht="15">
      <c r="A514" s="84" t="s">
        <v>510</v>
      </c>
      <c r="B514" s="84">
        <v>12</v>
      </c>
      <c r="C514" s="123">
        <v>0.015958581000776156</v>
      </c>
      <c r="D514" s="84" t="s">
        <v>1904</v>
      </c>
      <c r="E514" s="84" t="b">
        <v>0</v>
      </c>
      <c r="F514" s="84" t="b">
        <v>0</v>
      </c>
      <c r="G514" s="84" t="b">
        <v>0</v>
      </c>
    </row>
    <row r="515" spans="1:7" ht="15">
      <c r="A515" s="84" t="s">
        <v>1994</v>
      </c>
      <c r="B515" s="84">
        <v>10</v>
      </c>
      <c r="C515" s="123">
        <v>0.013298817500646796</v>
      </c>
      <c r="D515" s="84" t="s">
        <v>1904</v>
      </c>
      <c r="E515" s="84" t="b">
        <v>0</v>
      </c>
      <c r="F515" s="84" t="b">
        <v>0</v>
      </c>
      <c r="G515" s="84" t="b">
        <v>0</v>
      </c>
    </row>
    <row r="516" spans="1:7" ht="15">
      <c r="A516" s="84" t="s">
        <v>298</v>
      </c>
      <c r="B516" s="84">
        <v>9</v>
      </c>
      <c r="C516" s="123">
        <v>0.013482970364722102</v>
      </c>
      <c r="D516" s="84" t="s">
        <v>1904</v>
      </c>
      <c r="E516" s="84" t="b">
        <v>0</v>
      </c>
      <c r="F516" s="84" t="b">
        <v>0</v>
      </c>
      <c r="G516" s="84" t="b">
        <v>0</v>
      </c>
    </row>
    <row r="517" spans="1:7" ht="15">
      <c r="A517" s="84" t="s">
        <v>2056</v>
      </c>
      <c r="B517" s="84">
        <v>8</v>
      </c>
      <c r="C517" s="123">
        <v>0.02234317190263619</v>
      </c>
      <c r="D517" s="84" t="s">
        <v>1904</v>
      </c>
      <c r="E517" s="84" t="b">
        <v>0</v>
      </c>
      <c r="F517" s="84" t="b">
        <v>0</v>
      </c>
      <c r="G517" s="84" t="b">
        <v>0</v>
      </c>
    </row>
    <row r="518" spans="1:7" ht="15">
      <c r="A518" s="84" t="s">
        <v>2057</v>
      </c>
      <c r="B518" s="84">
        <v>7</v>
      </c>
      <c r="C518" s="123">
        <v>0.013295619750085853</v>
      </c>
      <c r="D518" s="84" t="s">
        <v>1904</v>
      </c>
      <c r="E518" s="84" t="b">
        <v>0</v>
      </c>
      <c r="F518" s="84" t="b">
        <v>0</v>
      </c>
      <c r="G518" s="84" t="b">
        <v>0</v>
      </c>
    </row>
    <row r="519" spans="1:7" ht="15">
      <c r="A519" s="84" t="s">
        <v>2053</v>
      </c>
      <c r="B519" s="84">
        <v>6</v>
      </c>
      <c r="C519" s="123">
        <v>0.012873012918395942</v>
      </c>
      <c r="D519" s="84" t="s">
        <v>1904</v>
      </c>
      <c r="E519" s="84" t="b">
        <v>0</v>
      </c>
      <c r="F519" s="84" t="b">
        <v>0</v>
      </c>
      <c r="G519" s="84" t="b">
        <v>0</v>
      </c>
    </row>
    <row r="520" spans="1:7" ht="15">
      <c r="A520" s="84" t="s">
        <v>2058</v>
      </c>
      <c r="B520" s="84">
        <v>6</v>
      </c>
      <c r="C520" s="123">
        <v>0.012873012918395942</v>
      </c>
      <c r="D520" s="84" t="s">
        <v>1904</v>
      </c>
      <c r="E520" s="84" t="b">
        <v>0</v>
      </c>
      <c r="F520" s="84" t="b">
        <v>0</v>
      </c>
      <c r="G520" s="84" t="b">
        <v>0</v>
      </c>
    </row>
    <row r="521" spans="1:7" ht="15">
      <c r="A521" s="84" t="s">
        <v>2059</v>
      </c>
      <c r="B521" s="84">
        <v>5</v>
      </c>
      <c r="C521" s="123">
        <v>0.012183048376499524</v>
      </c>
      <c r="D521" s="84" t="s">
        <v>1904</v>
      </c>
      <c r="E521" s="84" t="b">
        <v>0</v>
      </c>
      <c r="F521" s="84" t="b">
        <v>0</v>
      </c>
      <c r="G521" s="84" t="b">
        <v>0</v>
      </c>
    </row>
    <row r="522" spans="1:7" ht="15">
      <c r="A522" s="84" t="s">
        <v>2060</v>
      </c>
      <c r="B522" s="84">
        <v>5</v>
      </c>
      <c r="C522" s="123">
        <v>0.012183048376499524</v>
      </c>
      <c r="D522" s="84" t="s">
        <v>1904</v>
      </c>
      <c r="E522" s="84" t="b">
        <v>0</v>
      </c>
      <c r="F522" s="84" t="b">
        <v>0</v>
      </c>
      <c r="G522" s="84" t="b">
        <v>0</v>
      </c>
    </row>
    <row r="523" spans="1:7" ht="15">
      <c r="A523" s="84" t="s">
        <v>2496</v>
      </c>
      <c r="B523" s="84">
        <v>5</v>
      </c>
      <c r="C523" s="123">
        <v>0.012183048376499524</v>
      </c>
      <c r="D523" s="84" t="s">
        <v>1904</v>
      </c>
      <c r="E523" s="84" t="b">
        <v>1</v>
      </c>
      <c r="F523" s="84" t="b">
        <v>0</v>
      </c>
      <c r="G523" s="84" t="b">
        <v>0</v>
      </c>
    </row>
    <row r="524" spans="1:7" ht="15">
      <c r="A524" s="84" t="s">
        <v>2497</v>
      </c>
      <c r="B524" s="84">
        <v>5</v>
      </c>
      <c r="C524" s="123">
        <v>0.012183048376499524</v>
      </c>
      <c r="D524" s="84" t="s">
        <v>1904</v>
      </c>
      <c r="E524" s="84" t="b">
        <v>0</v>
      </c>
      <c r="F524" s="84" t="b">
        <v>0</v>
      </c>
      <c r="G524" s="84" t="b">
        <v>0</v>
      </c>
    </row>
    <row r="525" spans="1:7" ht="15">
      <c r="A525" s="84" t="s">
        <v>2498</v>
      </c>
      <c r="B525" s="84">
        <v>5</v>
      </c>
      <c r="C525" s="123">
        <v>0.012183048376499524</v>
      </c>
      <c r="D525" s="84" t="s">
        <v>1904</v>
      </c>
      <c r="E525" s="84" t="b">
        <v>0</v>
      </c>
      <c r="F525" s="84" t="b">
        <v>0</v>
      </c>
      <c r="G525" s="84" t="b">
        <v>0</v>
      </c>
    </row>
    <row r="526" spans="1:7" ht="15">
      <c r="A526" s="84" t="s">
        <v>2540</v>
      </c>
      <c r="B526" s="84">
        <v>5</v>
      </c>
      <c r="C526" s="123">
        <v>0.012183048376499524</v>
      </c>
      <c r="D526" s="84" t="s">
        <v>1904</v>
      </c>
      <c r="E526" s="84" t="b">
        <v>0</v>
      </c>
      <c r="F526" s="84" t="b">
        <v>0</v>
      </c>
      <c r="G526" s="84" t="b">
        <v>0</v>
      </c>
    </row>
    <row r="527" spans="1:7" ht="15">
      <c r="A527" s="84" t="s">
        <v>2522</v>
      </c>
      <c r="B527" s="84">
        <v>4</v>
      </c>
      <c r="C527" s="123">
        <v>0.011171585951318095</v>
      </c>
      <c r="D527" s="84" t="s">
        <v>1904</v>
      </c>
      <c r="E527" s="84" t="b">
        <v>0</v>
      </c>
      <c r="F527" s="84" t="b">
        <v>0</v>
      </c>
      <c r="G527" s="84" t="b">
        <v>0</v>
      </c>
    </row>
    <row r="528" spans="1:7" ht="15">
      <c r="A528" s="84" t="s">
        <v>2076</v>
      </c>
      <c r="B528" s="84">
        <v>4</v>
      </c>
      <c r="C528" s="123">
        <v>0.011171585951318095</v>
      </c>
      <c r="D528" s="84" t="s">
        <v>1904</v>
      </c>
      <c r="E528" s="84" t="b">
        <v>0</v>
      </c>
      <c r="F528" s="84" t="b">
        <v>0</v>
      </c>
      <c r="G528" s="84" t="b">
        <v>0</v>
      </c>
    </row>
    <row r="529" spans="1:7" ht="15">
      <c r="A529" s="84" t="s">
        <v>2077</v>
      </c>
      <c r="B529" s="84">
        <v>4</v>
      </c>
      <c r="C529" s="123">
        <v>0.011171585951318095</v>
      </c>
      <c r="D529" s="84" t="s">
        <v>1904</v>
      </c>
      <c r="E529" s="84" t="b">
        <v>0</v>
      </c>
      <c r="F529" s="84" t="b">
        <v>0</v>
      </c>
      <c r="G529" s="84" t="b">
        <v>0</v>
      </c>
    </row>
    <row r="530" spans="1:7" ht="15">
      <c r="A530" s="84" t="s">
        <v>2557</v>
      </c>
      <c r="B530" s="84">
        <v>4</v>
      </c>
      <c r="C530" s="123">
        <v>0.011171585951318095</v>
      </c>
      <c r="D530" s="84" t="s">
        <v>1904</v>
      </c>
      <c r="E530" s="84" t="b">
        <v>0</v>
      </c>
      <c r="F530" s="84" t="b">
        <v>0</v>
      </c>
      <c r="G530" s="84" t="b">
        <v>0</v>
      </c>
    </row>
    <row r="531" spans="1:7" ht="15">
      <c r="A531" s="84" t="s">
        <v>2558</v>
      </c>
      <c r="B531" s="84">
        <v>4</v>
      </c>
      <c r="C531" s="123">
        <v>0.011171585951318095</v>
      </c>
      <c r="D531" s="84" t="s">
        <v>1904</v>
      </c>
      <c r="E531" s="84" t="b">
        <v>0</v>
      </c>
      <c r="F531" s="84" t="b">
        <v>0</v>
      </c>
      <c r="G531" s="84" t="b">
        <v>0</v>
      </c>
    </row>
    <row r="532" spans="1:7" ht="15">
      <c r="A532" s="84" t="s">
        <v>2559</v>
      </c>
      <c r="B532" s="84">
        <v>4</v>
      </c>
      <c r="C532" s="123">
        <v>0.011171585951318095</v>
      </c>
      <c r="D532" s="84" t="s">
        <v>1904</v>
      </c>
      <c r="E532" s="84" t="b">
        <v>0</v>
      </c>
      <c r="F532" s="84" t="b">
        <v>0</v>
      </c>
      <c r="G532" s="84" t="b">
        <v>0</v>
      </c>
    </row>
    <row r="533" spans="1:7" ht="15">
      <c r="A533" s="84" t="s">
        <v>2560</v>
      </c>
      <c r="B533" s="84">
        <v>4</v>
      </c>
      <c r="C533" s="123">
        <v>0.011171585951318095</v>
      </c>
      <c r="D533" s="84" t="s">
        <v>1904</v>
      </c>
      <c r="E533" s="84" t="b">
        <v>0</v>
      </c>
      <c r="F533" s="84" t="b">
        <v>0</v>
      </c>
      <c r="G533" s="84" t="b">
        <v>0</v>
      </c>
    </row>
    <row r="534" spans="1:7" ht="15">
      <c r="A534" s="84" t="s">
        <v>297</v>
      </c>
      <c r="B534" s="84">
        <v>4</v>
      </c>
      <c r="C534" s="123">
        <v>0.011171585951318095</v>
      </c>
      <c r="D534" s="84" t="s">
        <v>1904</v>
      </c>
      <c r="E534" s="84" t="b">
        <v>0</v>
      </c>
      <c r="F534" s="84" t="b">
        <v>0</v>
      </c>
      <c r="G534" s="84" t="b">
        <v>0</v>
      </c>
    </row>
    <row r="535" spans="1:7" ht="15">
      <c r="A535" s="84" t="s">
        <v>2578</v>
      </c>
      <c r="B535" s="84">
        <v>3</v>
      </c>
      <c r="C535" s="123">
        <v>0.009756690234903645</v>
      </c>
      <c r="D535" s="84" t="s">
        <v>1904</v>
      </c>
      <c r="E535" s="84" t="b">
        <v>0</v>
      </c>
      <c r="F535" s="84" t="b">
        <v>0</v>
      </c>
      <c r="G535" s="84" t="b">
        <v>0</v>
      </c>
    </row>
    <row r="536" spans="1:7" ht="15">
      <c r="A536" s="84" t="s">
        <v>2638</v>
      </c>
      <c r="B536" s="84">
        <v>3</v>
      </c>
      <c r="C536" s="123">
        <v>0.009756690234903645</v>
      </c>
      <c r="D536" s="84" t="s">
        <v>1904</v>
      </c>
      <c r="E536" s="84" t="b">
        <v>0</v>
      </c>
      <c r="F536" s="84" t="b">
        <v>0</v>
      </c>
      <c r="G536" s="84" t="b">
        <v>0</v>
      </c>
    </row>
    <row r="537" spans="1:7" ht="15">
      <c r="A537" s="84" t="s">
        <v>1998</v>
      </c>
      <c r="B537" s="84">
        <v>3</v>
      </c>
      <c r="C537" s="123">
        <v>0.009756690234903645</v>
      </c>
      <c r="D537" s="84" t="s">
        <v>1904</v>
      </c>
      <c r="E537" s="84" t="b">
        <v>0</v>
      </c>
      <c r="F537" s="84" t="b">
        <v>0</v>
      </c>
      <c r="G537" s="84" t="b">
        <v>0</v>
      </c>
    </row>
    <row r="538" spans="1:7" ht="15">
      <c r="A538" s="84" t="s">
        <v>2550</v>
      </c>
      <c r="B538" s="84">
        <v>3</v>
      </c>
      <c r="C538" s="123">
        <v>0.009756690234903645</v>
      </c>
      <c r="D538" s="84" t="s">
        <v>1904</v>
      </c>
      <c r="E538" s="84" t="b">
        <v>0</v>
      </c>
      <c r="F538" s="84" t="b">
        <v>0</v>
      </c>
      <c r="G538" s="84" t="b">
        <v>0</v>
      </c>
    </row>
    <row r="539" spans="1:7" ht="15">
      <c r="A539" s="84" t="s">
        <v>2639</v>
      </c>
      <c r="B539" s="84">
        <v>3</v>
      </c>
      <c r="C539" s="123">
        <v>0.009756690234903645</v>
      </c>
      <c r="D539" s="84" t="s">
        <v>1904</v>
      </c>
      <c r="E539" s="84" t="b">
        <v>0</v>
      </c>
      <c r="F539" s="84" t="b">
        <v>0</v>
      </c>
      <c r="G539" s="84" t="b">
        <v>0</v>
      </c>
    </row>
    <row r="540" spans="1:7" ht="15">
      <c r="A540" s="84" t="s">
        <v>2584</v>
      </c>
      <c r="B540" s="84">
        <v>3</v>
      </c>
      <c r="C540" s="123">
        <v>0.009756690234903645</v>
      </c>
      <c r="D540" s="84" t="s">
        <v>1904</v>
      </c>
      <c r="E540" s="84" t="b">
        <v>0</v>
      </c>
      <c r="F540" s="84" t="b">
        <v>0</v>
      </c>
      <c r="G540" s="84" t="b">
        <v>0</v>
      </c>
    </row>
    <row r="541" spans="1:7" ht="15">
      <c r="A541" s="84" t="s">
        <v>2640</v>
      </c>
      <c r="B541" s="84">
        <v>3</v>
      </c>
      <c r="C541" s="123">
        <v>0.009756690234903645</v>
      </c>
      <c r="D541" s="84" t="s">
        <v>1904</v>
      </c>
      <c r="E541" s="84" t="b">
        <v>0</v>
      </c>
      <c r="F541" s="84" t="b">
        <v>0</v>
      </c>
      <c r="G541" s="84" t="b">
        <v>0</v>
      </c>
    </row>
    <row r="542" spans="1:7" ht="15">
      <c r="A542" s="84" t="s">
        <v>2553</v>
      </c>
      <c r="B542" s="84">
        <v>3</v>
      </c>
      <c r="C542" s="123">
        <v>0.011698873239194246</v>
      </c>
      <c r="D542" s="84" t="s">
        <v>1904</v>
      </c>
      <c r="E542" s="84" t="b">
        <v>0</v>
      </c>
      <c r="F542" s="84" t="b">
        <v>0</v>
      </c>
      <c r="G542" s="84" t="b">
        <v>0</v>
      </c>
    </row>
    <row r="543" spans="1:7" ht="15">
      <c r="A543" s="84" t="s">
        <v>2667</v>
      </c>
      <c r="B543" s="84">
        <v>2</v>
      </c>
      <c r="C543" s="123">
        <v>0.007799248826129497</v>
      </c>
      <c r="D543" s="84" t="s">
        <v>1904</v>
      </c>
      <c r="E543" s="84" t="b">
        <v>0</v>
      </c>
      <c r="F543" s="84" t="b">
        <v>0</v>
      </c>
      <c r="G543" s="84" t="b">
        <v>0</v>
      </c>
    </row>
    <row r="544" spans="1:7" ht="15">
      <c r="A544" s="84" t="s">
        <v>2668</v>
      </c>
      <c r="B544" s="84">
        <v>2</v>
      </c>
      <c r="C544" s="123">
        <v>0.007799248826129497</v>
      </c>
      <c r="D544" s="84" t="s">
        <v>1904</v>
      </c>
      <c r="E544" s="84" t="b">
        <v>0</v>
      </c>
      <c r="F544" s="84" t="b">
        <v>0</v>
      </c>
      <c r="G544" s="84" t="b">
        <v>0</v>
      </c>
    </row>
    <row r="545" spans="1:7" ht="15">
      <c r="A545" s="84" t="s">
        <v>327</v>
      </c>
      <c r="B545" s="84">
        <v>2</v>
      </c>
      <c r="C545" s="123">
        <v>0.007799248826129497</v>
      </c>
      <c r="D545" s="84" t="s">
        <v>1904</v>
      </c>
      <c r="E545" s="84" t="b">
        <v>0</v>
      </c>
      <c r="F545" s="84" t="b">
        <v>0</v>
      </c>
      <c r="G545" s="84" t="b">
        <v>0</v>
      </c>
    </row>
    <row r="546" spans="1:7" ht="15">
      <c r="A546" s="84" t="s">
        <v>305</v>
      </c>
      <c r="B546" s="84">
        <v>2</v>
      </c>
      <c r="C546" s="123">
        <v>0.007799248826129497</v>
      </c>
      <c r="D546" s="84" t="s">
        <v>1904</v>
      </c>
      <c r="E546" s="84" t="b">
        <v>0</v>
      </c>
      <c r="F546" s="84" t="b">
        <v>0</v>
      </c>
      <c r="G546" s="84" t="b">
        <v>0</v>
      </c>
    </row>
    <row r="547" spans="1:7" ht="15">
      <c r="A547" s="84" t="s">
        <v>2669</v>
      </c>
      <c r="B547" s="84">
        <v>2</v>
      </c>
      <c r="C547" s="123">
        <v>0.007799248826129497</v>
      </c>
      <c r="D547" s="84" t="s">
        <v>1904</v>
      </c>
      <c r="E547" s="84" t="b">
        <v>0</v>
      </c>
      <c r="F547" s="84" t="b">
        <v>0</v>
      </c>
      <c r="G547" s="84" t="b">
        <v>0</v>
      </c>
    </row>
    <row r="548" spans="1:7" ht="15">
      <c r="A548" s="84" t="s">
        <v>2670</v>
      </c>
      <c r="B548" s="84">
        <v>2</v>
      </c>
      <c r="C548" s="123">
        <v>0.007799248826129497</v>
      </c>
      <c r="D548" s="84" t="s">
        <v>1904</v>
      </c>
      <c r="E548" s="84" t="b">
        <v>0</v>
      </c>
      <c r="F548" s="84" t="b">
        <v>0</v>
      </c>
      <c r="G548" s="84" t="b">
        <v>0</v>
      </c>
    </row>
    <row r="549" spans="1:7" ht="15">
      <c r="A549" s="84" t="s">
        <v>2671</v>
      </c>
      <c r="B549" s="84">
        <v>2</v>
      </c>
      <c r="C549" s="123">
        <v>0.007799248826129497</v>
      </c>
      <c r="D549" s="84" t="s">
        <v>1904</v>
      </c>
      <c r="E549" s="84" t="b">
        <v>0</v>
      </c>
      <c r="F549" s="84" t="b">
        <v>0</v>
      </c>
      <c r="G549" s="84" t="b">
        <v>0</v>
      </c>
    </row>
    <row r="550" spans="1:7" ht="15">
      <c r="A550" s="84" t="s">
        <v>2555</v>
      </c>
      <c r="B550" s="84">
        <v>2</v>
      </c>
      <c r="C550" s="123">
        <v>0.007799248826129497</v>
      </c>
      <c r="D550" s="84" t="s">
        <v>1904</v>
      </c>
      <c r="E550" s="84" t="b">
        <v>0</v>
      </c>
      <c r="F550" s="84" t="b">
        <v>0</v>
      </c>
      <c r="G550" s="84" t="b">
        <v>0</v>
      </c>
    </row>
    <row r="551" spans="1:7" ht="15">
      <c r="A551" s="84" t="s">
        <v>2672</v>
      </c>
      <c r="B551" s="84">
        <v>2</v>
      </c>
      <c r="C551" s="123">
        <v>0.007799248826129497</v>
      </c>
      <c r="D551" s="84" t="s">
        <v>1904</v>
      </c>
      <c r="E551" s="84" t="b">
        <v>0</v>
      </c>
      <c r="F551" s="84" t="b">
        <v>0</v>
      </c>
      <c r="G551" s="84" t="b">
        <v>0</v>
      </c>
    </row>
    <row r="552" spans="1:7" ht="15">
      <c r="A552" s="84" t="s">
        <v>1996</v>
      </c>
      <c r="B552" s="84">
        <v>2</v>
      </c>
      <c r="C552" s="123">
        <v>0.007799248826129497</v>
      </c>
      <c r="D552" s="84" t="s">
        <v>1904</v>
      </c>
      <c r="E552" s="84" t="b">
        <v>0</v>
      </c>
      <c r="F552" s="84" t="b">
        <v>0</v>
      </c>
      <c r="G552" s="84" t="b">
        <v>0</v>
      </c>
    </row>
    <row r="553" spans="1:7" ht="15">
      <c r="A553" s="84" t="s">
        <v>2006</v>
      </c>
      <c r="B553" s="84">
        <v>2</v>
      </c>
      <c r="C553" s="123">
        <v>0.007799248826129497</v>
      </c>
      <c r="D553" s="84" t="s">
        <v>1904</v>
      </c>
      <c r="E553" s="84" t="b">
        <v>0</v>
      </c>
      <c r="F553" s="84" t="b">
        <v>0</v>
      </c>
      <c r="G553" s="84" t="b">
        <v>0</v>
      </c>
    </row>
    <row r="554" spans="1:7" ht="15">
      <c r="A554" s="84" t="s">
        <v>2673</v>
      </c>
      <c r="B554" s="84">
        <v>2</v>
      </c>
      <c r="C554" s="123">
        <v>0.007799248826129497</v>
      </c>
      <c r="D554" s="84" t="s">
        <v>1904</v>
      </c>
      <c r="E554" s="84" t="b">
        <v>0</v>
      </c>
      <c r="F554" s="84" t="b">
        <v>0</v>
      </c>
      <c r="G554" s="84" t="b">
        <v>0</v>
      </c>
    </row>
    <row r="555" spans="1:7" ht="15">
      <c r="A555" s="84" t="s">
        <v>2674</v>
      </c>
      <c r="B555" s="84">
        <v>2</v>
      </c>
      <c r="C555" s="123">
        <v>0.007799248826129497</v>
      </c>
      <c r="D555" s="84" t="s">
        <v>1904</v>
      </c>
      <c r="E555" s="84" t="b">
        <v>0</v>
      </c>
      <c r="F555" s="84" t="b">
        <v>0</v>
      </c>
      <c r="G555" s="84" t="b">
        <v>0</v>
      </c>
    </row>
    <row r="556" spans="1:7" ht="15">
      <c r="A556" s="84" t="s">
        <v>2675</v>
      </c>
      <c r="B556" s="84">
        <v>2</v>
      </c>
      <c r="C556" s="123">
        <v>0.007799248826129497</v>
      </c>
      <c r="D556" s="84" t="s">
        <v>1904</v>
      </c>
      <c r="E556" s="84" t="b">
        <v>1</v>
      </c>
      <c r="F556" s="84" t="b">
        <v>0</v>
      </c>
      <c r="G556" s="84" t="b">
        <v>0</v>
      </c>
    </row>
    <row r="557" spans="1:7" ht="15">
      <c r="A557" s="84" t="s">
        <v>541</v>
      </c>
      <c r="B557" s="84">
        <v>2</v>
      </c>
      <c r="C557" s="123">
        <v>0.007799248826129497</v>
      </c>
      <c r="D557" s="84" t="s">
        <v>1904</v>
      </c>
      <c r="E557" s="84" t="b">
        <v>0</v>
      </c>
      <c r="F557" s="84" t="b">
        <v>0</v>
      </c>
      <c r="G557" s="84" t="b">
        <v>0</v>
      </c>
    </row>
    <row r="558" spans="1:7" ht="15">
      <c r="A558" s="84" t="s">
        <v>2676</v>
      </c>
      <c r="B558" s="84">
        <v>2</v>
      </c>
      <c r="C558" s="123">
        <v>0.007799248826129497</v>
      </c>
      <c r="D558" s="84" t="s">
        <v>1904</v>
      </c>
      <c r="E558" s="84" t="b">
        <v>0</v>
      </c>
      <c r="F558" s="84" t="b">
        <v>0</v>
      </c>
      <c r="G558" s="84" t="b">
        <v>0</v>
      </c>
    </row>
    <row r="559" spans="1:7" ht="15">
      <c r="A559" s="84" t="s">
        <v>2677</v>
      </c>
      <c r="B559" s="84">
        <v>2</v>
      </c>
      <c r="C559" s="123">
        <v>0.007799248826129497</v>
      </c>
      <c r="D559" s="84" t="s">
        <v>1904</v>
      </c>
      <c r="E559" s="84" t="b">
        <v>0</v>
      </c>
      <c r="F559" s="84" t="b">
        <v>0</v>
      </c>
      <c r="G559" s="84" t="b">
        <v>0</v>
      </c>
    </row>
    <row r="560" spans="1:7" ht="15">
      <c r="A560" s="84" t="s">
        <v>2678</v>
      </c>
      <c r="B560" s="84">
        <v>2</v>
      </c>
      <c r="C560" s="123">
        <v>0.007799248826129497</v>
      </c>
      <c r="D560" s="84" t="s">
        <v>1904</v>
      </c>
      <c r="E560" s="84" t="b">
        <v>1</v>
      </c>
      <c r="F560" s="84" t="b">
        <v>0</v>
      </c>
      <c r="G560" s="84" t="b">
        <v>0</v>
      </c>
    </row>
    <row r="561" spans="1:7" ht="15">
      <c r="A561" s="84" t="s">
        <v>2679</v>
      </c>
      <c r="B561" s="84">
        <v>2</v>
      </c>
      <c r="C561" s="123">
        <v>0.007799248826129497</v>
      </c>
      <c r="D561" s="84" t="s">
        <v>1904</v>
      </c>
      <c r="E561" s="84" t="b">
        <v>0</v>
      </c>
      <c r="F561" s="84" t="b">
        <v>1</v>
      </c>
      <c r="G561" s="84" t="b">
        <v>0</v>
      </c>
    </row>
    <row r="562" spans="1:7" ht="15">
      <c r="A562" s="84" t="s">
        <v>2680</v>
      </c>
      <c r="B562" s="84">
        <v>2</v>
      </c>
      <c r="C562" s="123">
        <v>0.007799248826129497</v>
      </c>
      <c r="D562" s="84" t="s">
        <v>1904</v>
      </c>
      <c r="E562" s="84" t="b">
        <v>1</v>
      </c>
      <c r="F562" s="84" t="b">
        <v>0</v>
      </c>
      <c r="G562" s="84" t="b">
        <v>0</v>
      </c>
    </row>
    <row r="563" spans="1:7" ht="15">
      <c r="A563" s="84" t="s">
        <v>2681</v>
      </c>
      <c r="B563" s="84">
        <v>2</v>
      </c>
      <c r="C563" s="123">
        <v>0.007799248826129497</v>
      </c>
      <c r="D563" s="84" t="s">
        <v>1904</v>
      </c>
      <c r="E563" s="84" t="b">
        <v>0</v>
      </c>
      <c r="F563" s="84" t="b">
        <v>0</v>
      </c>
      <c r="G563" s="84" t="b">
        <v>0</v>
      </c>
    </row>
    <row r="564" spans="1:7" ht="15">
      <c r="A564" s="84" t="s">
        <v>2072</v>
      </c>
      <c r="B564" s="84">
        <v>2</v>
      </c>
      <c r="C564" s="123">
        <v>0.010012704676599947</v>
      </c>
      <c r="D564" s="84" t="s">
        <v>1904</v>
      </c>
      <c r="E564" s="84" t="b">
        <v>0</v>
      </c>
      <c r="F564" s="84" t="b">
        <v>0</v>
      </c>
      <c r="G564" s="84" t="b">
        <v>0</v>
      </c>
    </row>
    <row r="565" spans="1:7" ht="15">
      <c r="A565" s="84" t="s">
        <v>306</v>
      </c>
      <c r="B565" s="84">
        <v>2</v>
      </c>
      <c r="C565" s="123">
        <v>0.007799248826129497</v>
      </c>
      <c r="D565" s="84" t="s">
        <v>1904</v>
      </c>
      <c r="E565" s="84" t="b">
        <v>0</v>
      </c>
      <c r="F565" s="84" t="b">
        <v>0</v>
      </c>
      <c r="G565" s="84" t="b">
        <v>0</v>
      </c>
    </row>
    <row r="566" spans="1:7" ht="15">
      <c r="A566" s="84" t="s">
        <v>2729</v>
      </c>
      <c r="B566" s="84">
        <v>2</v>
      </c>
      <c r="C566" s="123">
        <v>0.007799248826129497</v>
      </c>
      <c r="D566" s="84" t="s">
        <v>1904</v>
      </c>
      <c r="E566" s="84" t="b">
        <v>0</v>
      </c>
      <c r="F566" s="84" t="b">
        <v>0</v>
      </c>
      <c r="G566" s="84" t="b">
        <v>0</v>
      </c>
    </row>
    <row r="567" spans="1:7" ht="15">
      <c r="A567" s="84" t="s">
        <v>511</v>
      </c>
      <c r="B567" s="84">
        <v>26</v>
      </c>
      <c r="C567" s="123">
        <v>0.0022314713804171523</v>
      </c>
      <c r="D567" s="84" t="s">
        <v>1905</v>
      </c>
      <c r="E567" s="84" t="b">
        <v>0</v>
      </c>
      <c r="F567" s="84" t="b">
        <v>0</v>
      </c>
      <c r="G567" s="84" t="b">
        <v>0</v>
      </c>
    </row>
    <row r="568" spans="1:7" ht="15">
      <c r="A568" s="84" t="s">
        <v>287</v>
      </c>
      <c r="B568" s="84">
        <v>17</v>
      </c>
      <c r="C568" s="123">
        <v>0.00982414631836552</v>
      </c>
      <c r="D568" s="84" t="s">
        <v>1905</v>
      </c>
      <c r="E568" s="84" t="b">
        <v>0</v>
      </c>
      <c r="F568" s="84" t="b">
        <v>0</v>
      </c>
      <c r="G568" s="84" t="b">
        <v>0</v>
      </c>
    </row>
    <row r="569" spans="1:7" ht="15">
      <c r="A569" s="84" t="s">
        <v>2051</v>
      </c>
      <c r="B569" s="84">
        <v>15</v>
      </c>
      <c r="C569" s="123">
        <v>0.017886321253688768</v>
      </c>
      <c r="D569" s="84" t="s">
        <v>1905</v>
      </c>
      <c r="E569" s="84" t="b">
        <v>0</v>
      </c>
      <c r="F569" s="84" t="b">
        <v>0</v>
      </c>
      <c r="G569" s="84" t="b">
        <v>0</v>
      </c>
    </row>
    <row r="570" spans="1:7" ht="15">
      <c r="A570" s="84" t="s">
        <v>2062</v>
      </c>
      <c r="B570" s="84">
        <v>15</v>
      </c>
      <c r="C570" s="123">
        <v>0.01084267089146152</v>
      </c>
      <c r="D570" s="84" t="s">
        <v>1905</v>
      </c>
      <c r="E570" s="84" t="b">
        <v>0</v>
      </c>
      <c r="F570" s="84" t="b">
        <v>0</v>
      </c>
      <c r="G570" s="84" t="b">
        <v>0</v>
      </c>
    </row>
    <row r="571" spans="1:7" ht="15">
      <c r="A571" s="84" t="s">
        <v>508</v>
      </c>
      <c r="B571" s="84">
        <v>13</v>
      </c>
      <c r="C571" s="123">
        <v>0.011551442206559924</v>
      </c>
      <c r="D571" s="84" t="s">
        <v>1905</v>
      </c>
      <c r="E571" s="84" t="b">
        <v>0</v>
      </c>
      <c r="F571" s="84" t="b">
        <v>0</v>
      </c>
      <c r="G571" s="84" t="b">
        <v>0</v>
      </c>
    </row>
    <row r="572" spans="1:7" ht="15">
      <c r="A572" s="84" t="s">
        <v>2063</v>
      </c>
      <c r="B572" s="84">
        <v>13</v>
      </c>
      <c r="C572" s="123">
        <v>0.011551442206559924</v>
      </c>
      <c r="D572" s="84" t="s">
        <v>1905</v>
      </c>
      <c r="E572" s="84" t="b">
        <v>0</v>
      </c>
      <c r="F572" s="84" t="b">
        <v>0</v>
      </c>
      <c r="G572" s="84" t="b">
        <v>0</v>
      </c>
    </row>
    <row r="573" spans="1:7" ht="15">
      <c r="A573" s="84" t="s">
        <v>2064</v>
      </c>
      <c r="B573" s="84">
        <v>13</v>
      </c>
      <c r="C573" s="123">
        <v>0.011551442206559924</v>
      </c>
      <c r="D573" s="84" t="s">
        <v>1905</v>
      </c>
      <c r="E573" s="84" t="b">
        <v>0</v>
      </c>
      <c r="F573" s="84" t="b">
        <v>0</v>
      </c>
      <c r="G573" s="84" t="b">
        <v>0</v>
      </c>
    </row>
    <row r="574" spans="1:7" ht="15">
      <c r="A574" s="84" t="s">
        <v>2065</v>
      </c>
      <c r="B574" s="84">
        <v>10</v>
      </c>
      <c r="C574" s="123">
        <v>0.011924214169125846</v>
      </c>
      <c r="D574" s="84" t="s">
        <v>1905</v>
      </c>
      <c r="E574" s="84" t="b">
        <v>0</v>
      </c>
      <c r="F574" s="84" t="b">
        <v>0</v>
      </c>
      <c r="G574" s="84" t="b">
        <v>0</v>
      </c>
    </row>
    <row r="575" spans="1:7" ht="15">
      <c r="A575" s="84" t="s">
        <v>2066</v>
      </c>
      <c r="B575" s="84">
        <v>10</v>
      </c>
      <c r="C575" s="123">
        <v>0.011924214169125846</v>
      </c>
      <c r="D575" s="84" t="s">
        <v>1905</v>
      </c>
      <c r="E575" s="84" t="b">
        <v>0</v>
      </c>
      <c r="F575" s="84" t="b">
        <v>0</v>
      </c>
      <c r="G575" s="84" t="b">
        <v>0</v>
      </c>
    </row>
    <row r="576" spans="1:7" ht="15">
      <c r="A576" s="84" t="s">
        <v>2067</v>
      </c>
      <c r="B576" s="84">
        <v>10</v>
      </c>
      <c r="C576" s="123">
        <v>0.011924214169125846</v>
      </c>
      <c r="D576" s="84" t="s">
        <v>1905</v>
      </c>
      <c r="E576" s="84" t="b">
        <v>1</v>
      </c>
      <c r="F576" s="84" t="b">
        <v>0</v>
      </c>
      <c r="G576" s="84" t="b">
        <v>0</v>
      </c>
    </row>
    <row r="577" spans="1:7" ht="15">
      <c r="A577" s="84" t="s">
        <v>2501</v>
      </c>
      <c r="B577" s="84">
        <v>9</v>
      </c>
      <c r="C577" s="123">
        <v>0.011829972525669464</v>
      </c>
      <c r="D577" s="84" t="s">
        <v>1905</v>
      </c>
      <c r="E577" s="84" t="b">
        <v>1</v>
      </c>
      <c r="F577" s="84" t="b">
        <v>0</v>
      </c>
      <c r="G577" s="84" t="b">
        <v>0</v>
      </c>
    </row>
    <row r="578" spans="1:7" ht="15">
      <c r="A578" s="84" t="s">
        <v>2493</v>
      </c>
      <c r="B578" s="84">
        <v>9</v>
      </c>
      <c r="C578" s="123">
        <v>0.011829972525669464</v>
      </c>
      <c r="D578" s="84" t="s">
        <v>1905</v>
      </c>
      <c r="E578" s="84" t="b">
        <v>0</v>
      </c>
      <c r="F578" s="84" t="b">
        <v>0</v>
      </c>
      <c r="G578" s="84" t="b">
        <v>0</v>
      </c>
    </row>
    <row r="579" spans="1:7" ht="15">
      <c r="A579" s="84" t="s">
        <v>2503</v>
      </c>
      <c r="B579" s="84">
        <v>9</v>
      </c>
      <c r="C579" s="123">
        <v>0.011829972525669464</v>
      </c>
      <c r="D579" s="84" t="s">
        <v>1905</v>
      </c>
      <c r="E579" s="84" t="b">
        <v>0</v>
      </c>
      <c r="F579" s="84" t="b">
        <v>0</v>
      </c>
      <c r="G579" s="84" t="b">
        <v>0</v>
      </c>
    </row>
    <row r="580" spans="1:7" ht="15">
      <c r="A580" s="84" t="s">
        <v>2504</v>
      </c>
      <c r="B580" s="84">
        <v>9</v>
      </c>
      <c r="C580" s="123">
        <v>0.011829972525669464</v>
      </c>
      <c r="D580" s="84" t="s">
        <v>1905</v>
      </c>
      <c r="E580" s="84" t="b">
        <v>0</v>
      </c>
      <c r="F580" s="84" t="b">
        <v>0</v>
      </c>
      <c r="G580" s="84" t="b">
        <v>0</v>
      </c>
    </row>
    <row r="581" spans="1:7" ht="15">
      <c r="A581" s="84" t="s">
        <v>2494</v>
      </c>
      <c r="B581" s="84">
        <v>9</v>
      </c>
      <c r="C581" s="123">
        <v>0.011829972525669464</v>
      </c>
      <c r="D581" s="84" t="s">
        <v>1905</v>
      </c>
      <c r="E581" s="84" t="b">
        <v>0</v>
      </c>
      <c r="F581" s="84" t="b">
        <v>0</v>
      </c>
      <c r="G581" s="84" t="b">
        <v>0</v>
      </c>
    </row>
    <row r="582" spans="1:7" ht="15">
      <c r="A582" s="84" t="s">
        <v>2505</v>
      </c>
      <c r="B582" s="84">
        <v>9</v>
      </c>
      <c r="C582" s="123">
        <v>0.011829972525669464</v>
      </c>
      <c r="D582" s="84" t="s">
        <v>1905</v>
      </c>
      <c r="E582" s="84" t="b">
        <v>0</v>
      </c>
      <c r="F582" s="84" t="b">
        <v>0</v>
      </c>
      <c r="G582" s="84" t="b">
        <v>0</v>
      </c>
    </row>
    <row r="583" spans="1:7" ht="15">
      <c r="A583" s="84" t="s">
        <v>2514</v>
      </c>
      <c r="B583" s="84">
        <v>7</v>
      </c>
      <c r="C583" s="123">
        <v>0.011238453171455299</v>
      </c>
      <c r="D583" s="84" t="s">
        <v>1905</v>
      </c>
      <c r="E583" s="84" t="b">
        <v>0</v>
      </c>
      <c r="F583" s="84" t="b">
        <v>0</v>
      </c>
      <c r="G583" s="84" t="b">
        <v>0</v>
      </c>
    </row>
    <row r="584" spans="1:7" ht="15">
      <c r="A584" s="84" t="s">
        <v>2512</v>
      </c>
      <c r="B584" s="84">
        <v>6</v>
      </c>
      <c r="C584" s="123">
        <v>0.010704108495337209</v>
      </c>
      <c r="D584" s="84" t="s">
        <v>1905</v>
      </c>
      <c r="E584" s="84" t="b">
        <v>0</v>
      </c>
      <c r="F584" s="84" t="b">
        <v>0</v>
      </c>
      <c r="G584" s="84" t="b">
        <v>0</v>
      </c>
    </row>
    <row r="585" spans="1:7" ht="15">
      <c r="A585" s="84" t="s">
        <v>2502</v>
      </c>
      <c r="B585" s="84">
        <v>6</v>
      </c>
      <c r="C585" s="123">
        <v>0.01352156864022811</v>
      </c>
      <c r="D585" s="84" t="s">
        <v>1905</v>
      </c>
      <c r="E585" s="84" t="b">
        <v>0</v>
      </c>
      <c r="F585" s="84" t="b">
        <v>0</v>
      </c>
      <c r="G585" s="84" t="b">
        <v>0</v>
      </c>
    </row>
    <row r="586" spans="1:7" ht="15">
      <c r="A586" s="84" t="s">
        <v>2525</v>
      </c>
      <c r="B586" s="84">
        <v>5</v>
      </c>
      <c r="C586" s="123">
        <v>0.009975840360082672</v>
      </c>
      <c r="D586" s="84" t="s">
        <v>1905</v>
      </c>
      <c r="E586" s="84" t="b">
        <v>0</v>
      </c>
      <c r="F586" s="84" t="b">
        <v>0</v>
      </c>
      <c r="G586" s="84" t="b">
        <v>0</v>
      </c>
    </row>
    <row r="587" spans="1:7" ht="15">
      <c r="A587" s="84" t="s">
        <v>2517</v>
      </c>
      <c r="B587" s="84">
        <v>5</v>
      </c>
      <c r="C587" s="123">
        <v>0.009975840360082672</v>
      </c>
      <c r="D587" s="84" t="s">
        <v>1905</v>
      </c>
      <c r="E587" s="84" t="b">
        <v>0</v>
      </c>
      <c r="F587" s="84" t="b">
        <v>0</v>
      </c>
      <c r="G587" s="84" t="b">
        <v>0</v>
      </c>
    </row>
    <row r="588" spans="1:7" ht="15">
      <c r="A588" s="84" t="s">
        <v>2526</v>
      </c>
      <c r="B588" s="84">
        <v>5</v>
      </c>
      <c r="C588" s="123">
        <v>0.009975840360082672</v>
      </c>
      <c r="D588" s="84" t="s">
        <v>1905</v>
      </c>
      <c r="E588" s="84" t="b">
        <v>0</v>
      </c>
      <c r="F588" s="84" t="b">
        <v>0</v>
      </c>
      <c r="G588" s="84" t="b">
        <v>0</v>
      </c>
    </row>
    <row r="589" spans="1:7" ht="15">
      <c r="A589" s="84" t="s">
        <v>2527</v>
      </c>
      <c r="B589" s="84">
        <v>5</v>
      </c>
      <c r="C589" s="123">
        <v>0.009975840360082672</v>
      </c>
      <c r="D589" s="84" t="s">
        <v>1905</v>
      </c>
      <c r="E589" s="84" t="b">
        <v>0</v>
      </c>
      <c r="F589" s="84" t="b">
        <v>0</v>
      </c>
      <c r="G589" s="84" t="b">
        <v>0</v>
      </c>
    </row>
    <row r="590" spans="1:7" ht="15">
      <c r="A590" s="84" t="s">
        <v>2528</v>
      </c>
      <c r="B590" s="84">
        <v>5</v>
      </c>
      <c r="C590" s="123">
        <v>0.009975840360082672</v>
      </c>
      <c r="D590" s="84" t="s">
        <v>1905</v>
      </c>
      <c r="E590" s="84" t="b">
        <v>0</v>
      </c>
      <c r="F590" s="84" t="b">
        <v>0</v>
      </c>
      <c r="G590" s="84" t="b">
        <v>0</v>
      </c>
    </row>
    <row r="591" spans="1:7" ht="15">
      <c r="A591" s="84" t="s">
        <v>510</v>
      </c>
      <c r="B591" s="84">
        <v>5</v>
      </c>
      <c r="C591" s="123">
        <v>0.009975840360082672</v>
      </c>
      <c r="D591" s="84" t="s">
        <v>1905</v>
      </c>
      <c r="E591" s="84" t="b">
        <v>0</v>
      </c>
      <c r="F591" s="84" t="b">
        <v>0</v>
      </c>
      <c r="G591" s="84" t="b">
        <v>0</v>
      </c>
    </row>
    <row r="592" spans="1:7" ht="15">
      <c r="A592" s="84" t="s">
        <v>2500</v>
      </c>
      <c r="B592" s="84">
        <v>5</v>
      </c>
      <c r="C592" s="123">
        <v>0.009975840360082672</v>
      </c>
      <c r="D592" s="84" t="s">
        <v>1905</v>
      </c>
      <c r="E592" s="84" t="b">
        <v>0</v>
      </c>
      <c r="F592" s="84" t="b">
        <v>0</v>
      </c>
      <c r="G592" s="84" t="b">
        <v>0</v>
      </c>
    </row>
    <row r="593" spans="1:7" ht="15">
      <c r="A593" s="84" t="s">
        <v>309</v>
      </c>
      <c r="B593" s="84">
        <v>5</v>
      </c>
      <c r="C593" s="123">
        <v>0.009975840360082672</v>
      </c>
      <c r="D593" s="84" t="s">
        <v>1905</v>
      </c>
      <c r="E593" s="84" t="b">
        <v>0</v>
      </c>
      <c r="F593" s="84" t="b">
        <v>0</v>
      </c>
      <c r="G593" s="84" t="b">
        <v>0</v>
      </c>
    </row>
    <row r="594" spans="1:7" ht="15">
      <c r="A594" s="84" t="s">
        <v>2590</v>
      </c>
      <c r="B594" s="84">
        <v>4</v>
      </c>
      <c r="C594" s="123">
        <v>0.009014379093485406</v>
      </c>
      <c r="D594" s="84" t="s">
        <v>1905</v>
      </c>
      <c r="E594" s="84" t="b">
        <v>0</v>
      </c>
      <c r="F594" s="84" t="b">
        <v>0</v>
      </c>
      <c r="G594" s="84" t="b">
        <v>0</v>
      </c>
    </row>
    <row r="595" spans="1:7" ht="15">
      <c r="A595" s="84" t="s">
        <v>2529</v>
      </c>
      <c r="B595" s="84">
        <v>4</v>
      </c>
      <c r="C595" s="123">
        <v>0.009014379093485406</v>
      </c>
      <c r="D595" s="84" t="s">
        <v>1905</v>
      </c>
      <c r="E595" s="84" t="b">
        <v>0</v>
      </c>
      <c r="F595" s="84" t="b">
        <v>0</v>
      </c>
      <c r="G595" s="84" t="b">
        <v>0</v>
      </c>
    </row>
    <row r="596" spans="1:7" ht="15">
      <c r="A596" s="84" t="s">
        <v>2058</v>
      </c>
      <c r="B596" s="84">
        <v>4</v>
      </c>
      <c r="C596" s="123">
        <v>0.009014379093485406</v>
      </c>
      <c r="D596" s="84" t="s">
        <v>1905</v>
      </c>
      <c r="E596" s="84" t="b">
        <v>0</v>
      </c>
      <c r="F596" s="84" t="b">
        <v>0</v>
      </c>
      <c r="G596" s="84" t="b">
        <v>0</v>
      </c>
    </row>
    <row r="597" spans="1:7" ht="15">
      <c r="A597" s="84" t="s">
        <v>2530</v>
      </c>
      <c r="B597" s="84">
        <v>4</v>
      </c>
      <c r="C597" s="123">
        <v>0.009014379093485406</v>
      </c>
      <c r="D597" s="84" t="s">
        <v>1905</v>
      </c>
      <c r="E597" s="84" t="b">
        <v>0</v>
      </c>
      <c r="F597" s="84" t="b">
        <v>0</v>
      </c>
      <c r="G597" s="84" t="b">
        <v>0</v>
      </c>
    </row>
    <row r="598" spans="1:7" ht="15">
      <c r="A598" s="84" t="s">
        <v>2531</v>
      </c>
      <c r="B598" s="84">
        <v>4</v>
      </c>
      <c r="C598" s="123">
        <v>0.009014379093485406</v>
      </c>
      <c r="D598" s="84" t="s">
        <v>1905</v>
      </c>
      <c r="E598" s="84" t="b">
        <v>0</v>
      </c>
      <c r="F598" s="84" t="b">
        <v>0</v>
      </c>
      <c r="G598" s="84" t="b">
        <v>0</v>
      </c>
    </row>
    <row r="599" spans="1:7" ht="15">
      <c r="A599" s="84" t="s">
        <v>2587</v>
      </c>
      <c r="B599" s="84">
        <v>4</v>
      </c>
      <c r="C599" s="123">
        <v>0.010347058950640605</v>
      </c>
      <c r="D599" s="84" t="s">
        <v>1905</v>
      </c>
      <c r="E599" s="84" t="b">
        <v>0</v>
      </c>
      <c r="F599" s="84" t="b">
        <v>0</v>
      </c>
      <c r="G599" s="84" t="b">
        <v>0</v>
      </c>
    </row>
    <row r="600" spans="1:7" ht="15">
      <c r="A600" s="84" t="s">
        <v>2570</v>
      </c>
      <c r="B600" s="84">
        <v>4</v>
      </c>
      <c r="C600" s="123">
        <v>0.009014379093485406</v>
      </c>
      <c r="D600" s="84" t="s">
        <v>1905</v>
      </c>
      <c r="E600" s="84" t="b">
        <v>0</v>
      </c>
      <c r="F600" s="84" t="b">
        <v>0</v>
      </c>
      <c r="G600" s="84" t="b">
        <v>0</v>
      </c>
    </row>
    <row r="601" spans="1:7" ht="15">
      <c r="A601" s="84" t="s">
        <v>2571</v>
      </c>
      <c r="B601" s="84">
        <v>4</v>
      </c>
      <c r="C601" s="123">
        <v>0.009014379093485406</v>
      </c>
      <c r="D601" s="84" t="s">
        <v>1905</v>
      </c>
      <c r="E601" s="84" t="b">
        <v>0</v>
      </c>
      <c r="F601" s="84" t="b">
        <v>0</v>
      </c>
      <c r="G601" s="84" t="b">
        <v>0</v>
      </c>
    </row>
    <row r="602" spans="1:7" ht="15">
      <c r="A602" s="84" t="s">
        <v>2572</v>
      </c>
      <c r="B602" s="84">
        <v>4</v>
      </c>
      <c r="C602" s="123">
        <v>0.009014379093485406</v>
      </c>
      <c r="D602" s="84" t="s">
        <v>1905</v>
      </c>
      <c r="E602" s="84" t="b">
        <v>0</v>
      </c>
      <c r="F602" s="84" t="b">
        <v>0</v>
      </c>
      <c r="G602" s="84" t="b">
        <v>0</v>
      </c>
    </row>
    <row r="603" spans="1:7" ht="15">
      <c r="A603" s="84" t="s">
        <v>2573</v>
      </c>
      <c r="B603" s="84">
        <v>4</v>
      </c>
      <c r="C603" s="123">
        <v>0.009014379093485406</v>
      </c>
      <c r="D603" s="84" t="s">
        <v>1905</v>
      </c>
      <c r="E603" s="84" t="b">
        <v>0</v>
      </c>
      <c r="F603" s="84" t="b">
        <v>0</v>
      </c>
      <c r="G603" s="84" t="b">
        <v>0</v>
      </c>
    </row>
    <row r="604" spans="1:7" ht="15">
      <c r="A604" s="84" t="s">
        <v>2574</v>
      </c>
      <c r="B604" s="84">
        <v>4</v>
      </c>
      <c r="C604" s="123">
        <v>0.009014379093485406</v>
      </c>
      <c r="D604" s="84" t="s">
        <v>1905</v>
      </c>
      <c r="E604" s="84" t="b">
        <v>1</v>
      </c>
      <c r="F604" s="84" t="b">
        <v>0</v>
      </c>
      <c r="G604" s="84" t="b">
        <v>0</v>
      </c>
    </row>
    <row r="605" spans="1:7" ht="15">
      <c r="A605" s="84" t="s">
        <v>2575</v>
      </c>
      <c r="B605" s="84">
        <v>4</v>
      </c>
      <c r="C605" s="123">
        <v>0.009014379093485406</v>
      </c>
      <c r="D605" s="84" t="s">
        <v>1905</v>
      </c>
      <c r="E605" s="84" t="b">
        <v>0</v>
      </c>
      <c r="F605" s="84" t="b">
        <v>0</v>
      </c>
      <c r="G605" s="84" t="b">
        <v>0</v>
      </c>
    </row>
    <row r="606" spans="1:7" ht="15">
      <c r="A606" s="84" t="s">
        <v>292</v>
      </c>
      <c r="B606" s="84">
        <v>3</v>
      </c>
      <c r="C606" s="123">
        <v>0.0077602942129804545</v>
      </c>
      <c r="D606" s="84" t="s">
        <v>1905</v>
      </c>
      <c r="E606" s="84" t="b">
        <v>0</v>
      </c>
      <c r="F606" s="84" t="b">
        <v>0</v>
      </c>
      <c r="G606" s="84" t="b">
        <v>0</v>
      </c>
    </row>
    <row r="607" spans="1:7" ht="15">
      <c r="A607" s="84" t="s">
        <v>2643</v>
      </c>
      <c r="B607" s="84">
        <v>3</v>
      </c>
      <c r="C607" s="123">
        <v>0.0077602942129804545</v>
      </c>
      <c r="D607" s="84" t="s">
        <v>1905</v>
      </c>
      <c r="E607" s="84" t="b">
        <v>0</v>
      </c>
      <c r="F607" s="84" t="b">
        <v>0</v>
      </c>
      <c r="G607" s="84" t="b">
        <v>0</v>
      </c>
    </row>
    <row r="608" spans="1:7" ht="15">
      <c r="A608" s="84" t="s">
        <v>2073</v>
      </c>
      <c r="B608" s="84">
        <v>3</v>
      </c>
      <c r="C608" s="123">
        <v>0.0077602942129804545</v>
      </c>
      <c r="D608" s="84" t="s">
        <v>1905</v>
      </c>
      <c r="E608" s="84" t="b">
        <v>0</v>
      </c>
      <c r="F608" s="84" t="b">
        <v>0</v>
      </c>
      <c r="G608" s="84" t="b">
        <v>0</v>
      </c>
    </row>
    <row r="609" spans="1:7" ht="15">
      <c r="A609" s="84" t="s">
        <v>2541</v>
      </c>
      <c r="B609" s="84">
        <v>3</v>
      </c>
      <c r="C609" s="123">
        <v>0.0077602942129804545</v>
      </c>
      <c r="D609" s="84" t="s">
        <v>1905</v>
      </c>
      <c r="E609" s="84" t="b">
        <v>0</v>
      </c>
      <c r="F609" s="84" t="b">
        <v>0</v>
      </c>
      <c r="G609" s="84" t="b">
        <v>0</v>
      </c>
    </row>
    <row r="610" spans="1:7" ht="15">
      <c r="A610" s="84" t="s">
        <v>2644</v>
      </c>
      <c r="B610" s="84">
        <v>3</v>
      </c>
      <c r="C610" s="123">
        <v>0.0077602942129804545</v>
      </c>
      <c r="D610" s="84" t="s">
        <v>1905</v>
      </c>
      <c r="E610" s="84" t="b">
        <v>0</v>
      </c>
      <c r="F610" s="84" t="b">
        <v>0</v>
      </c>
      <c r="G610" s="84" t="b">
        <v>0</v>
      </c>
    </row>
    <row r="611" spans="1:7" ht="15">
      <c r="A611" s="84" t="s">
        <v>2645</v>
      </c>
      <c r="B611" s="84">
        <v>3</v>
      </c>
      <c r="C611" s="123">
        <v>0.0077602942129804545</v>
      </c>
      <c r="D611" s="84" t="s">
        <v>1905</v>
      </c>
      <c r="E611" s="84" t="b">
        <v>0</v>
      </c>
      <c r="F611" s="84" t="b">
        <v>0</v>
      </c>
      <c r="G611" s="84" t="b">
        <v>0</v>
      </c>
    </row>
    <row r="612" spans="1:7" ht="15">
      <c r="A612" s="84" t="s">
        <v>2646</v>
      </c>
      <c r="B612" s="84">
        <v>3</v>
      </c>
      <c r="C612" s="123">
        <v>0.0077602942129804545</v>
      </c>
      <c r="D612" s="84" t="s">
        <v>1905</v>
      </c>
      <c r="E612" s="84" t="b">
        <v>0</v>
      </c>
      <c r="F612" s="84" t="b">
        <v>0</v>
      </c>
      <c r="G612" s="84" t="b">
        <v>0</v>
      </c>
    </row>
    <row r="613" spans="1:7" ht="15">
      <c r="A613" s="84" t="s">
        <v>2647</v>
      </c>
      <c r="B613" s="84">
        <v>3</v>
      </c>
      <c r="C613" s="123">
        <v>0.0077602942129804545</v>
      </c>
      <c r="D613" s="84" t="s">
        <v>1905</v>
      </c>
      <c r="E613" s="84" t="b">
        <v>0</v>
      </c>
      <c r="F613" s="84" t="b">
        <v>0</v>
      </c>
      <c r="G613" s="84" t="b">
        <v>0</v>
      </c>
    </row>
    <row r="614" spans="1:7" ht="15">
      <c r="A614" s="84" t="s">
        <v>2660</v>
      </c>
      <c r="B614" s="84">
        <v>3</v>
      </c>
      <c r="C614" s="123">
        <v>0.0077602942129804545</v>
      </c>
      <c r="D614" s="84" t="s">
        <v>1905</v>
      </c>
      <c r="E614" s="84" t="b">
        <v>0</v>
      </c>
      <c r="F614" s="84" t="b">
        <v>0</v>
      </c>
      <c r="G614" s="84" t="b">
        <v>0</v>
      </c>
    </row>
    <row r="615" spans="1:7" ht="15">
      <c r="A615" s="84" t="s">
        <v>2495</v>
      </c>
      <c r="B615" s="84">
        <v>2</v>
      </c>
      <c r="C615" s="123">
        <v>0.006112682856950602</v>
      </c>
      <c r="D615" s="84" t="s">
        <v>1905</v>
      </c>
      <c r="E615" s="84" t="b">
        <v>0</v>
      </c>
      <c r="F615" s="84" t="b">
        <v>0</v>
      </c>
      <c r="G615" s="84" t="b">
        <v>0</v>
      </c>
    </row>
    <row r="616" spans="1:7" ht="15">
      <c r="A616" s="84" t="s">
        <v>2532</v>
      </c>
      <c r="B616" s="84">
        <v>2</v>
      </c>
      <c r="C616" s="123">
        <v>0.006112682856950602</v>
      </c>
      <c r="D616" s="84" t="s">
        <v>1905</v>
      </c>
      <c r="E616" s="84" t="b">
        <v>0</v>
      </c>
      <c r="F616" s="84" t="b">
        <v>0</v>
      </c>
      <c r="G616" s="84" t="b">
        <v>0</v>
      </c>
    </row>
    <row r="617" spans="1:7" ht="15">
      <c r="A617" s="84" t="s">
        <v>2754</v>
      </c>
      <c r="B617" s="84">
        <v>2</v>
      </c>
      <c r="C617" s="123">
        <v>0.006112682856950602</v>
      </c>
      <c r="D617" s="84" t="s">
        <v>1905</v>
      </c>
      <c r="E617" s="84" t="b">
        <v>0</v>
      </c>
      <c r="F617" s="84" t="b">
        <v>0</v>
      </c>
      <c r="G617" s="84" t="b">
        <v>0</v>
      </c>
    </row>
    <row r="618" spans="1:7" ht="15">
      <c r="A618" s="84" t="s">
        <v>2011</v>
      </c>
      <c r="B618" s="84">
        <v>2</v>
      </c>
      <c r="C618" s="123">
        <v>0.006112682856950602</v>
      </c>
      <c r="D618" s="84" t="s">
        <v>1905</v>
      </c>
      <c r="E618" s="84" t="b">
        <v>0</v>
      </c>
      <c r="F618" s="84" t="b">
        <v>0</v>
      </c>
      <c r="G618" s="84" t="b">
        <v>0</v>
      </c>
    </row>
    <row r="619" spans="1:7" ht="15">
      <c r="A619" s="84" t="s">
        <v>2509</v>
      </c>
      <c r="B619" s="84">
        <v>2</v>
      </c>
      <c r="C619" s="123">
        <v>0.006112682856950602</v>
      </c>
      <c r="D619" s="84" t="s">
        <v>1905</v>
      </c>
      <c r="E619" s="84" t="b">
        <v>0</v>
      </c>
      <c r="F619" s="84" t="b">
        <v>0</v>
      </c>
      <c r="G619" s="84" t="b">
        <v>0</v>
      </c>
    </row>
    <row r="620" spans="1:7" ht="15">
      <c r="A620" s="84" t="s">
        <v>508</v>
      </c>
      <c r="B620" s="84">
        <v>12</v>
      </c>
      <c r="C620" s="123">
        <v>0.0030315527379900322</v>
      </c>
      <c r="D620" s="84" t="s">
        <v>1906</v>
      </c>
      <c r="E620" s="84" t="b">
        <v>0</v>
      </c>
      <c r="F620" s="84" t="b">
        <v>0</v>
      </c>
      <c r="G620" s="84" t="b">
        <v>0</v>
      </c>
    </row>
    <row r="621" spans="1:7" ht="15">
      <c r="A621" s="84" t="s">
        <v>2069</v>
      </c>
      <c r="B621" s="84">
        <v>6</v>
      </c>
      <c r="C621" s="123">
        <v>0.015147323342458314</v>
      </c>
      <c r="D621" s="84" t="s">
        <v>1906</v>
      </c>
      <c r="E621" s="84" t="b">
        <v>0</v>
      </c>
      <c r="F621" s="84" t="b">
        <v>0</v>
      </c>
      <c r="G621" s="84" t="b">
        <v>0</v>
      </c>
    </row>
    <row r="622" spans="1:7" ht="15">
      <c r="A622" s="84" t="s">
        <v>2053</v>
      </c>
      <c r="B622" s="84">
        <v>5</v>
      </c>
      <c r="C622" s="123">
        <v>0.010265434799061805</v>
      </c>
      <c r="D622" s="84" t="s">
        <v>1906</v>
      </c>
      <c r="E622" s="84" t="b">
        <v>0</v>
      </c>
      <c r="F622" s="84" t="b">
        <v>0</v>
      </c>
      <c r="G622" s="84" t="b">
        <v>0</v>
      </c>
    </row>
    <row r="623" spans="1:7" ht="15">
      <c r="A623" s="84" t="s">
        <v>1994</v>
      </c>
      <c r="B623" s="84">
        <v>5</v>
      </c>
      <c r="C623" s="123">
        <v>0.00843694398758904</v>
      </c>
      <c r="D623" s="84" t="s">
        <v>1906</v>
      </c>
      <c r="E623" s="84" t="b">
        <v>0</v>
      </c>
      <c r="F623" s="84" t="b">
        <v>0</v>
      </c>
      <c r="G623" s="84" t="b">
        <v>0</v>
      </c>
    </row>
    <row r="624" spans="1:7" ht="15">
      <c r="A624" s="84" t="s">
        <v>2070</v>
      </c>
      <c r="B624" s="84">
        <v>5</v>
      </c>
      <c r="C624" s="123">
        <v>0.00843694398758904</v>
      </c>
      <c r="D624" s="84" t="s">
        <v>1906</v>
      </c>
      <c r="E624" s="84" t="b">
        <v>0</v>
      </c>
      <c r="F624" s="84" t="b">
        <v>0</v>
      </c>
      <c r="G624" s="84" t="b">
        <v>0</v>
      </c>
    </row>
    <row r="625" spans="1:7" ht="15">
      <c r="A625" s="84" t="s">
        <v>2071</v>
      </c>
      <c r="B625" s="84">
        <v>5</v>
      </c>
      <c r="C625" s="123">
        <v>0.010265434799061805</v>
      </c>
      <c r="D625" s="84" t="s">
        <v>1906</v>
      </c>
      <c r="E625" s="84" t="b">
        <v>0</v>
      </c>
      <c r="F625" s="84" t="b">
        <v>0</v>
      </c>
      <c r="G625" s="84" t="b">
        <v>0</v>
      </c>
    </row>
    <row r="626" spans="1:7" ht="15">
      <c r="A626" s="84" t="s">
        <v>2017</v>
      </c>
      <c r="B626" s="84">
        <v>5</v>
      </c>
      <c r="C626" s="123">
        <v>0.00843694398758904</v>
      </c>
      <c r="D626" s="84" t="s">
        <v>1906</v>
      </c>
      <c r="E626" s="84" t="b">
        <v>0</v>
      </c>
      <c r="F626" s="84" t="b">
        <v>0</v>
      </c>
      <c r="G626" s="84" t="b">
        <v>0</v>
      </c>
    </row>
    <row r="627" spans="1:7" ht="15">
      <c r="A627" s="84" t="s">
        <v>2072</v>
      </c>
      <c r="B627" s="84">
        <v>4</v>
      </c>
      <c r="C627" s="123">
        <v>0.012756196830403877</v>
      </c>
      <c r="D627" s="84" t="s">
        <v>1906</v>
      </c>
      <c r="E627" s="84" t="b">
        <v>0</v>
      </c>
      <c r="F627" s="84" t="b">
        <v>0</v>
      </c>
      <c r="G627" s="84" t="b">
        <v>0</v>
      </c>
    </row>
    <row r="628" spans="1:7" ht="15">
      <c r="A628" s="84" t="s">
        <v>2073</v>
      </c>
      <c r="B628" s="84">
        <v>4</v>
      </c>
      <c r="C628" s="123">
        <v>0.008212347839249444</v>
      </c>
      <c r="D628" s="84" t="s">
        <v>1906</v>
      </c>
      <c r="E628" s="84" t="b">
        <v>0</v>
      </c>
      <c r="F628" s="84" t="b">
        <v>0</v>
      </c>
      <c r="G628" s="84" t="b">
        <v>0</v>
      </c>
    </row>
    <row r="629" spans="1:7" ht="15">
      <c r="A629" s="84" t="s">
        <v>292</v>
      </c>
      <c r="B629" s="84">
        <v>4</v>
      </c>
      <c r="C629" s="123">
        <v>0.008212347839249444</v>
      </c>
      <c r="D629" s="84" t="s">
        <v>1906</v>
      </c>
      <c r="E629" s="84" t="b">
        <v>0</v>
      </c>
      <c r="F629" s="84" t="b">
        <v>0</v>
      </c>
      <c r="G629" s="84" t="b">
        <v>0</v>
      </c>
    </row>
    <row r="630" spans="1:7" ht="15">
      <c r="A630" s="84" t="s">
        <v>2097</v>
      </c>
      <c r="B630" s="84">
        <v>4</v>
      </c>
      <c r="C630" s="123">
        <v>0.008212347839249444</v>
      </c>
      <c r="D630" s="84" t="s">
        <v>1906</v>
      </c>
      <c r="E630" s="84" t="b">
        <v>0</v>
      </c>
      <c r="F630" s="84" t="b">
        <v>0</v>
      </c>
      <c r="G630" s="84" t="b">
        <v>0</v>
      </c>
    </row>
    <row r="631" spans="1:7" ht="15">
      <c r="A631" s="84" t="s">
        <v>299</v>
      </c>
      <c r="B631" s="84">
        <v>3</v>
      </c>
      <c r="C631" s="123">
        <v>0.007573661671229157</v>
      </c>
      <c r="D631" s="84" t="s">
        <v>1906</v>
      </c>
      <c r="E631" s="84" t="b">
        <v>0</v>
      </c>
      <c r="F631" s="84" t="b">
        <v>0</v>
      </c>
      <c r="G631" s="84" t="b">
        <v>0</v>
      </c>
    </row>
    <row r="632" spans="1:7" ht="15">
      <c r="A632" s="84" t="s">
        <v>2077</v>
      </c>
      <c r="B632" s="84">
        <v>3</v>
      </c>
      <c r="C632" s="123">
        <v>0.007573661671229157</v>
      </c>
      <c r="D632" s="84" t="s">
        <v>1906</v>
      </c>
      <c r="E632" s="84" t="b">
        <v>0</v>
      </c>
      <c r="F632" s="84" t="b">
        <v>0</v>
      </c>
      <c r="G632" s="84" t="b">
        <v>0</v>
      </c>
    </row>
    <row r="633" spans="1:7" ht="15">
      <c r="A633" s="84" t="s">
        <v>2057</v>
      </c>
      <c r="B633" s="84">
        <v>3</v>
      </c>
      <c r="C633" s="123">
        <v>0.007573661671229157</v>
      </c>
      <c r="D633" s="84" t="s">
        <v>1906</v>
      </c>
      <c r="E633" s="84" t="b">
        <v>0</v>
      </c>
      <c r="F633" s="84" t="b">
        <v>0</v>
      </c>
      <c r="G633" s="84" t="b">
        <v>0</v>
      </c>
    </row>
    <row r="634" spans="1:7" ht="15">
      <c r="A634" s="84" t="s">
        <v>2651</v>
      </c>
      <c r="B634" s="84">
        <v>3</v>
      </c>
      <c r="C634" s="123">
        <v>0.007573661671229157</v>
      </c>
      <c r="D634" s="84" t="s">
        <v>1906</v>
      </c>
      <c r="E634" s="84" t="b">
        <v>0</v>
      </c>
      <c r="F634" s="84" t="b">
        <v>0</v>
      </c>
      <c r="G634" s="84" t="b">
        <v>0</v>
      </c>
    </row>
    <row r="635" spans="1:7" ht="15">
      <c r="A635" s="84" t="s">
        <v>2652</v>
      </c>
      <c r="B635" s="84">
        <v>3</v>
      </c>
      <c r="C635" s="123">
        <v>0.007573661671229157</v>
      </c>
      <c r="D635" s="84" t="s">
        <v>1906</v>
      </c>
      <c r="E635" s="84" t="b">
        <v>0</v>
      </c>
      <c r="F635" s="84" t="b">
        <v>0</v>
      </c>
      <c r="G635" s="84" t="b">
        <v>0</v>
      </c>
    </row>
    <row r="636" spans="1:7" ht="15">
      <c r="A636" s="84" t="s">
        <v>510</v>
      </c>
      <c r="B636" s="84">
        <v>3</v>
      </c>
      <c r="C636" s="123">
        <v>0.007573661671229157</v>
      </c>
      <c r="D636" s="84" t="s">
        <v>1906</v>
      </c>
      <c r="E636" s="84" t="b">
        <v>0</v>
      </c>
      <c r="F636" s="84" t="b">
        <v>0</v>
      </c>
      <c r="G636" s="84" t="b">
        <v>0</v>
      </c>
    </row>
    <row r="637" spans="1:7" ht="15">
      <c r="A637" s="84" t="s">
        <v>2653</v>
      </c>
      <c r="B637" s="84">
        <v>3</v>
      </c>
      <c r="C637" s="123">
        <v>0.007573661671229157</v>
      </c>
      <c r="D637" s="84" t="s">
        <v>1906</v>
      </c>
      <c r="E637" s="84" t="b">
        <v>0</v>
      </c>
      <c r="F637" s="84" t="b">
        <v>0</v>
      </c>
      <c r="G637" s="84" t="b">
        <v>0</v>
      </c>
    </row>
    <row r="638" spans="1:7" ht="15">
      <c r="A638" s="84" t="s">
        <v>2654</v>
      </c>
      <c r="B638" s="84">
        <v>3</v>
      </c>
      <c r="C638" s="123">
        <v>0.007573661671229157</v>
      </c>
      <c r="D638" s="84" t="s">
        <v>1906</v>
      </c>
      <c r="E638" s="84" t="b">
        <v>0</v>
      </c>
      <c r="F638" s="84" t="b">
        <v>0</v>
      </c>
      <c r="G638" s="84" t="b">
        <v>0</v>
      </c>
    </row>
    <row r="639" spans="1:7" ht="15">
      <c r="A639" s="84" t="s">
        <v>2577</v>
      </c>
      <c r="B639" s="84">
        <v>3</v>
      </c>
      <c r="C639" s="123">
        <v>0.007573661671229157</v>
      </c>
      <c r="D639" s="84" t="s">
        <v>1906</v>
      </c>
      <c r="E639" s="84" t="b">
        <v>0</v>
      </c>
      <c r="F639" s="84" t="b">
        <v>0</v>
      </c>
      <c r="G639" s="84" t="b">
        <v>0</v>
      </c>
    </row>
    <row r="640" spans="1:7" ht="15">
      <c r="A640" s="84" t="s">
        <v>326</v>
      </c>
      <c r="B640" s="84">
        <v>2</v>
      </c>
      <c r="C640" s="123">
        <v>0.006378098415201938</v>
      </c>
      <c r="D640" s="84" t="s">
        <v>1906</v>
      </c>
      <c r="E640" s="84" t="b">
        <v>0</v>
      </c>
      <c r="F640" s="84" t="b">
        <v>0</v>
      </c>
      <c r="G640" s="84" t="b">
        <v>0</v>
      </c>
    </row>
    <row r="641" spans="1:7" ht="15">
      <c r="A641" s="84" t="s">
        <v>325</v>
      </c>
      <c r="B641" s="84">
        <v>2</v>
      </c>
      <c r="C641" s="123">
        <v>0.006378098415201938</v>
      </c>
      <c r="D641" s="84" t="s">
        <v>1906</v>
      </c>
      <c r="E641" s="84" t="b">
        <v>0</v>
      </c>
      <c r="F641" s="84" t="b">
        <v>0</v>
      </c>
      <c r="G641" s="84" t="b">
        <v>0</v>
      </c>
    </row>
    <row r="642" spans="1:7" ht="15">
      <c r="A642" s="84" t="s">
        <v>2603</v>
      </c>
      <c r="B642" s="84">
        <v>2</v>
      </c>
      <c r="C642" s="123">
        <v>0.006378098415201938</v>
      </c>
      <c r="D642" s="84" t="s">
        <v>1906</v>
      </c>
      <c r="E642" s="84" t="b">
        <v>1</v>
      </c>
      <c r="F642" s="84" t="b">
        <v>0</v>
      </c>
      <c r="G642" s="84" t="b">
        <v>0</v>
      </c>
    </row>
    <row r="643" spans="1:7" ht="15">
      <c r="A643" s="84" t="s">
        <v>2604</v>
      </c>
      <c r="B643" s="84">
        <v>2</v>
      </c>
      <c r="C643" s="123">
        <v>0.006378098415201938</v>
      </c>
      <c r="D643" s="84" t="s">
        <v>1906</v>
      </c>
      <c r="E643" s="84" t="b">
        <v>0</v>
      </c>
      <c r="F643" s="84" t="b">
        <v>0</v>
      </c>
      <c r="G643" s="84" t="b">
        <v>0</v>
      </c>
    </row>
    <row r="644" spans="1:7" ht="15">
      <c r="A644" s="84" t="s">
        <v>2605</v>
      </c>
      <c r="B644" s="84">
        <v>2</v>
      </c>
      <c r="C644" s="123">
        <v>0.006378098415201938</v>
      </c>
      <c r="D644" s="84" t="s">
        <v>1906</v>
      </c>
      <c r="E644" s="84" t="b">
        <v>0</v>
      </c>
      <c r="F644" s="84" t="b">
        <v>0</v>
      </c>
      <c r="G644" s="84" t="b">
        <v>0</v>
      </c>
    </row>
    <row r="645" spans="1:7" ht="15">
      <c r="A645" s="84" t="s">
        <v>2510</v>
      </c>
      <c r="B645" s="84">
        <v>2</v>
      </c>
      <c r="C645" s="123">
        <v>0.006378098415201938</v>
      </c>
      <c r="D645" s="84" t="s">
        <v>1906</v>
      </c>
      <c r="E645" s="84" t="b">
        <v>0</v>
      </c>
      <c r="F645" s="84" t="b">
        <v>0</v>
      </c>
      <c r="G645" s="84" t="b">
        <v>0</v>
      </c>
    </row>
    <row r="646" spans="1:7" ht="15">
      <c r="A646" s="84" t="s">
        <v>2606</v>
      </c>
      <c r="B646" s="84">
        <v>2</v>
      </c>
      <c r="C646" s="123">
        <v>0.006378098415201938</v>
      </c>
      <c r="D646" s="84" t="s">
        <v>1906</v>
      </c>
      <c r="E646" s="84" t="b">
        <v>0</v>
      </c>
      <c r="F646" s="84" t="b">
        <v>0</v>
      </c>
      <c r="G646" s="84" t="b">
        <v>0</v>
      </c>
    </row>
    <row r="647" spans="1:7" ht="15">
      <c r="A647" s="84" t="s">
        <v>2561</v>
      </c>
      <c r="B647" s="84">
        <v>2</v>
      </c>
      <c r="C647" s="123">
        <v>0.006378098415201938</v>
      </c>
      <c r="D647" s="84" t="s">
        <v>1906</v>
      </c>
      <c r="E647" s="84" t="b">
        <v>0</v>
      </c>
      <c r="F647" s="84" t="b">
        <v>0</v>
      </c>
      <c r="G647" s="84" t="b">
        <v>0</v>
      </c>
    </row>
    <row r="648" spans="1:7" ht="15">
      <c r="A648" s="84" t="s">
        <v>2607</v>
      </c>
      <c r="B648" s="84">
        <v>2</v>
      </c>
      <c r="C648" s="123">
        <v>0.006378098415201938</v>
      </c>
      <c r="D648" s="84" t="s">
        <v>1906</v>
      </c>
      <c r="E648" s="84" t="b">
        <v>0</v>
      </c>
      <c r="F648" s="84" t="b">
        <v>0</v>
      </c>
      <c r="G648" s="84" t="b">
        <v>0</v>
      </c>
    </row>
    <row r="649" spans="1:7" ht="15">
      <c r="A649" s="84" t="s">
        <v>2608</v>
      </c>
      <c r="B649" s="84">
        <v>2</v>
      </c>
      <c r="C649" s="123">
        <v>0.006378098415201938</v>
      </c>
      <c r="D649" s="84" t="s">
        <v>1906</v>
      </c>
      <c r="E649" s="84" t="b">
        <v>0</v>
      </c>
      <c r="F649" s="84" t="b">
        <v>0</v>
      </c>
      <c r="G649" s="84" t="b">
        <v>0</v>
      </c>
    </row>
    <row r="650" spans="1:7" ht="15">
      <c r="A650" s="84" t="s">
        <v>2495</v>
      </c>
      <c r="B650" s="84">
        <v>2</v>
      </c>
      <c r="C650" s="123">
        <v>0.006378098415201938</v>
      </c>
      <c r="D650" s="84" t="s">
        <v>1906</v>
      </c>
      <c r="E650" s="84" t="b">
        <v>0</v>
      </c>
      <c r="F650" s="84" t="b">
        <v>0</v>
      </c>
      <c r="G650" s="84" t="b">
        <v>0</v>
      </c>
    </row>
    <row r="651" spans="1:7" ht="15">
      <c r="A651" s="84" t="s">
        <v>2013</v>
      </c>
      <c r="B651" s="84">
        <v>2</v>
      </c>
      <c r="C651" s="123">
        <v>0.006378098415201938</v>
      </c>
      <c r="D651" s="84" t="s">
        <v>1906</v>
      </c>
      <c r="E651" s="84" t="b">
        <v>0</v>
      </c>
      <c r="F651" s="84" t="b">
        <v>0</v>
      </c>
      <c r="G651" s="84" t="b">
        <v>0</v>
      </c>
    </row>
    <row r="652" spans="1:7" ht="15">
      <c r="A652" s="84" t="s">
        <v>2076</v>
      </c>
      <c r="B652" s="84">
        <v>2</v>
      </c>
      <c r="C652" s="123">
        <v>0.006378098415201938</v>
      </c>
      <c r="D652" s="84" t="s">
        <v>1906</v>
      </c>
      <c r="E652" s="84" t="b">
        <v>0</v>
      </c>
      <c r="F652" s="84" t="b">
        <v>0</v>
      </c>
      <c r="G652" s="84" t="b">
        <v>0</v>
      </c>
    </row>
    <row r="653" spans="1:7" ht="15">
      <c r="A653" s="84" t="s">
        <v>2100</v>
      </c>
      <c r="B653" s="84">
        <v>2</v>
      </c>
      <c r="C653" s="123">
        <v>0.006378098415201938</v>
      </c>
      <c r="D653" s="84" t="s">
        <v>1906</v>
      </c>
      <c r="E653" s="84" t="b">
        <v>0</v>
      </c>
      <c r="F653" s="84" t="b">
        <v>0</v>
      </c>
      <c r="G653" s="84" t="b">
        <v>0</v>
      </c>
    </row>
    <row r="654" spans="1:7" ht="15">
      <c r="A654" s="84" t="s">
        <v>2723</v>
      </c>
      <c r="B654" s="84">
        <v>2</v>
      </c>
      <c r="C654" s="123">
        <v>0.006378098415201938</v>
      </c>
      <c r="D654" s="84" t="s">
        <v>1906</v>
      </c>
      <c r="E654" s="84" t="b">
        <v>0</v>
      </c>
      <c r="F654" s="84" t="b">
        <v>0</v>
      </c>
      <c r="G654" s="84" t="b">
        <v>0</v>
      </c>
    </row>
    <row r="655" spans="1:7" ht="15">
      <c r="A655" s="84" t="s">
        <v>2724</v>
      </c>
      <c r="B655" s="84">
        <v>2</v>
      </c>
      <c r="C655" s="123">
        <v>0.006378098415201938</v>
      </c>
      <c r="D655" s="84" t="s">
        <v>1906</v>
      </c>
      <c r="E655" s="84" t="b">
        <v>0</v>
      </c>
      <c r="F655" s="84" t="b">
        <v>0</v>
      </c>
      <c r="G655" s="84" t="b">
        <v>0</v>
      </c>
    </row>
    <row r="656" spans="1:7" ht="15">
      <c r="A656" s="84" t="s">
        <v>2634</v>
      </c>
      <c r="B656" s="84">
        <v>2</v>
      </c>
      <c r="C656" s="123">
        <v>0.006378098415201938</v>
      </c>
      <c r="D656" s="84" t="s">
        <v>1906</v>
      </c>
      <c r="E656" s="84" t="b">
        <v>0</v>
      </c>
      <c r="F656" s="84" t="b">
        <v>0</v>
      </c>
      <c r="G656" s="84" t="b">
        <v>0</v>
      </c>
    </row>
    <row r="657" spans="1:7" ht="15">
      <c r="A657" s="84" t="s">
        <v>2536</v>
      </c>
      <c r="B657" s="84">
        <v>2</v>
      </c>
      <c r="C657" s="123">
        <v>0.006378098415201938</v>
      </c>
      <c r="D657" s="84" t="s">
        <v>1906</v>
      </c>
      <c r="E657" s="84" t="b">
        <v>0</v>
      </c>
      <c r="F657" s="84" t="b">
        <v>0</v>
      </c>
      <c r="G657" s="84" t="b">
        <v>0</v>
      </c>
    </row>
    <row r="658" spans="1:7" ht="15">
      <c r="A658" s="84" t="s">
        <v>2635</v>
      </c>
      <c r="B658" s="84">
        <v>2</v>
      </c>
      <c r="C658" s="123">
        <v>0.006378098415201938</v>
      </c>
      <c r="D658" s="84" t="s">
        <v>1906</v>
      </c>
      <c r="E658" s="84" t="b">
        <v>0</v>
      </c>
      <c r="F658" s="84" t="b">
        <v>0</v>
      </c>
      <c r="G658" s="84" t="b">
        <v>0</v>
      </c>
    </row>
    <row r="659" spans="1:7" ht="15">
      <c r="A659" s="84" t="s">
        <v>2636</v>
      </c>
      <c r="B659" s="84">
        <v>2</v>
      </c>
      <c r="C659" s="123">
        <v>0.006378098415201938</v>
      </c>
      <c r="D659" s="84" t="s">
        <v>1906</v>
      </c>
      <c r="E659" s="84" t="b">
        <v>0</v>
      </c>
      <c r="F659" s="84" t="b">
        <v>0</v>
      </c>
      <c r="G659" s="84" t="b">
        <v>0</v>
      </c>
    </row>
    <row r="660" spans="1:7" ht="15">
      <c r="A660" s="84" t="s">
        <v>2085</v>
      </c>
      <c r="B660" s="84">
        <v>2</v>
      </c>
      <c r="C660" s="123">
        <v>0.006378098415201938</v>
      </c>
      <c r="D660" s="84" t="s">
        <v>1906</v>
      </c>
      <c r="E660" s="84" t="b">
        <v>0</v>
      </c>
      <c r="F660" s="84" t="b">
        <v>0</v>
      </c>
      <c r="G660" s="84" t="b">
        <v>0</v>
      </c>
    </row>
    <row r="661" spans="1:7" ht="15">
      <c r="A661" s="84" t="s">
        <v>2509</v>
      </c>
      <c r="B661" s="84">
        <v>2</v>
      </c>
      <c r="C661" s="123">
        <v>0.006378098415201938</v>
      </c>
      <c r="D661" s="84" t="s">
        <v>1906</v>
      </c>
      <c r="E661" s="84" t="b">
        <v>0</v>
      </c>
      <c r="F661" s="84" t="b">
        <v>0</v>
      </c>
      <c r="G661" s="84" t="b">
        <v>0</v>
      </c>
    </row>
    <row r="662" spans="1:7" ht="15">
      <c r="A662" s="84" t="s">
        <v>2524</v>
      </c>
      <c r="B662" s="84">
        <v>2</v>
      </c>
      <c r="C662" s="123">
        <v>0.006378098415201938</v>
      </c>
      <c r="D662" s="84" t="s">
        <v>1906</v>
      </c>
      <c r="E662" s="84" t="b">
        <v>0</v>
      </c>
      <c r="F662" s="84" t="b">
        <v>0</v>
      </c>
      <c r="G662" s="84" t="b">
        <v>0</v>
      </c>
    </row>
    <row r="663" spans="1:7" ht="15">
      <c r="A663" s="84" t="s">
        <v>2610</v>
      </c>
      <c r="B663" s="84">
        <v>2</v>
      </c>
      <c r="C663" s="123">
        <v>0.006378098415201938</v>
      </c>
      <c r="D663" s="84" t="s">
        <v>1906</v>
      </c>
      <c r="E663" s="84" t="b">
        <v>0</v>
      </c>
      <c r="F663" s="84" t="b">
        <v>0</v>
      </c>
      <c r="G663" s="84" t="b">
        <v>0</v>
      </c>
    </row>
    <row r="664" spans="1:7" ht="15">
      <c r="A664" s="84" t="s">
        <v>235</v>
      </c>
      <c r="B664" s="84">
        <v>2</v>
      </c>
      <c r="C664" s="123">
        <v>0.006378098415201938</v>
      </c>
      <c r="D664" s="84" t="s">
        <v>1906</v>
      </c>
      <c r="E664" s="84" t="b">
        <v>0</v>
      </c>
      <c r="F664" s="84" t="b">
        <v>0</v>
      </c>
      <c r="G664" s="84" t="b">
        <v>0</v>
      </c>
    </row>
    <row r="665" spans="1:7" ht="15">
      <c r="A665" s="84" t="s">
        <v>2629</v>
      </c>
      <c r="B665" s="84">
        <v>2</v>
      </c>
      <c r="C665" s="123">
        <v>0.006378098415201938</v>
      </c>
      <c r="D665" s="84" t="s">
        <v>1906</v>
      </c>
      <c r="E665" s="84" t="b">
        <v>0</v>
      </c>
      <c r="F665" s="84" t="b">
        <v>0</v>
      </c>
      <c r="G665" s="84" t="b">
        <v>0</v>
      </c>
    </row>
    <row r="666" spans="1:7" ht="15">
      <c r="A666" s="84" t="s">
        <v>2576</v>
      </c>
      <c r="B666" s="84">
        <v>2</v>
      </c>
      <c r="C666" s="123">
        <v>0.006378098415201938</v>
      </c>
      <c r="D666" s="84" t="s">
        <v>1906</v>
      </c>
      <c r="E666" s="84" t="b">
        <v>0</v>
      </c>
      <c r="F666" s="84" t="b">
        <v>0</v>
      </c>
      <c r="G666" s="84" t="b">
        <v>0</v>
      </c>
    </row>
    <row r="667" spans="1:7" ht="15">
      <c r="A667" s="84" t="s">
        <v>2630</v>
      </c>
      <c r="B667" s="84">
        <v>2</v>
      </c>
      <c r="C667" s="123">
        <v>0.006378098415201938</v>
      </c>
      <c r="D667" s="84" t="s">
        <v>1906</v>
      </c>
      <c r="E667" s="84" t="b">
        <v>1</v>
      </c>
      <c r="F667" s="84" t="b">
        <v>0</v>
      </c>
      <c r="G667" s="84" t="b">
        <v>0</v>
      </c>
    </row>
    <row r="668" spans="1:7" ht="15">
      <c r="A668" s="84" t="s">
        <v>2697</v>
      </c>
      <c r="B668" s="84">
        <v>2</v>
      </c>
      <c r="C668" s="123">
        <v>0.006378098415201938</v>
      </c>
      <c r="D668" s="84" t="s">
        <v>1906</v>
      </c>
      <c r="E668" s="84" t="b">
        <v>0</v>
      </c>
      <c r="F668" s="84" t="b">
        <v>0</v>
      </c>
      <c r="G668" s="84" t="b">
        <v>0</v>
      </c>
    </row>
    <row r="669" spans="1:7" ht="15">
      <c r="A669" s="84" t="s">
        <v>2631</v>
      </c>
      <c r="B669" s="84">
        <v>2</v>
      </c>
      <c r="C669" s="123">
        <v>0.006378098415201938</v>
      </c>
      <c r="D669" s="84" t="s">
        <v>1906</v>
      </c>
      <c r="E669" s="84" t="b">
        <v>0</v>
      </c>
      <c r="F669" s="84" t="b">
        <v>0</v>
      </c>
      <c r="G669" s="84" t="b">
        <v>0</v>
      </c>
    </row>
    <row r="670" spans="1:7" ht="15">
      <c r="A670" s="84" t="s">
        <v>2698</v>
      </c>
      <c r="B670" s="84">
        <v>2</v>
      </c>
      <c r="C670" s="123">
        <v>0.006378098415201938</v>
      </c>
      <c r="D670" s="84" t="s">
        <v>1906</v>
      </c>
      <c r="E670" s="84" t="b">
        <v>0</v>
      </c>
      <c r="F670" s="84" t="b">
        <v>0</v>
      </c>
      <c r="G670" s="84" t="b">
        <v>0</v>
      </c>
    </row>
    <row r="671" spans="1:7" ht="15">
      <c r="A671" s="84" t="s">
        <v>322</v>
      </c>
      <c r="B671" s="84">
        <v>2</v>
      </c>
      <c r="C671" s="123">
        <v>0.006378098415201938</v>
      </c>
      <c r="D671" s="84" t="s">
        <v>1906</v>
      </c>
      <c r="E671" s="84" t="b">
        <v>0</v>
      </c>
      <c r="F671" s="84" t="b">
        <v>0</v>
      </c>
      <c r="G671" s="84" t="b">
        <v>0</v>
      </c>
    </row>
    <row r="672" spans="1:7" ht="15">
      <c r="A672" s="84" t="s">
        <v>2014</v>
      </c>
      <c r="B672" s="84">
        <v>2</v>
      </c>
      <c r="C672" s="123">
        <v>0.006378098415201938</v>
      </c>
      <c r="D672" s="84" t="s">
        <v>1906</v>
      </c>
      <c r="E672" s="84" t="b">
        <v>0</v>
      </c>
      <c r="F672" s="84" t="b">
        <v>0</v>
      </c>
      <c r="G672" s="84" t="b">
        <v>0</v>
      </c>
    </row>
    <row r="673" spans="1:7" ht="15">
      <c r="A673" s="84" t="s">
        <v>2699</v>
      </c>
      <c r="B673" s="84">
        <v>2</v>
      </c>
      <c r="C673" s="123">
        <v>0.006378098415201938</v>
      </c>
      <c r="D673" s="84" t="s">
        <v>1906</v>
      </c>
      <c r="E673" s="84" t="b">
        <v>0</v>
      </c>
      <c r="F673" s="84" t="b">
        <v>0</v>
      </c>
      <c r="G673" s="84" t="b">
        <v>0</v>
      </c>
    </row>
    <row r="674" spans="1:7" ht="15">
      <c r="A674" s="84" t="s">
        <v>2502</v>
      </c>
      <c r="B674" s="84">
        <v>2</v>
      </c>
      <c r="C674" s="123">
        <v>0.006378098415201938</v>
      </c>
      <c r="D674" s="84" t="s">
        <v>1906</v>
      </c>
      <c r="E674" s="84" t="b">
        <v>0</v>
      </c>
      <c r="F674" s="84" t="b">
        <v>0</v>
      </c>
      <c r="G674" s="84" t="b">
        <v>0</v>
      </c>
    </row>
    <row r="675" spans="1:7" ht="15">
      <c r="A675" s="84" t="s">
        <v>2535</v>
      </c>
      <c r="B675" s="84">
        <v>2</v>
      </c>
      <c r="C675" s="123">
        <v>0.006378098415201938</v>
      </c>
      <c r="D675" s="84" t="s">
        <v>1906</v>
      </c>
      <c r="E675" s="84" t="b">
        <v>0</v>
      </c>
      <c r="F675" s="84" t="b">
        <v>0</v>
      </c>
      <c r="G675" s="84" t="b">
        <v>0</v>
      </c>
    </row>
    <row r="676" spans="1:7" ht="15">
      <c r="A676" s="84" t="s">
        <v>2583</v>
      </c>
      <c r="B676" s="84">
        <v>2</v>
      </c>
      <c r="C676" s="123">
        <v>0.006378098415201938</v>
      </c>
      <c r="D676" s="84" t="s">
        <v>1906</v>
      </c>
      <c r="E676" s="84" t="b">
        <v>0</v>
      </c>
      <c r="F676" s="84" t="b">
        <v>0</v>
      </c>
      <c r="G676" s="84" t="b">
        <v>0</v>
      </c>
    </row>
    <row r="677" spans="1:7" ht="15">
      <c r="A677" s="84" t="s">
        <v>2740</v>
      </c>
      <c r="B677" s="84">
        <v>2</v>
      </c>
      <c r="C677" s="123">
        <v>0.006378098415201938</v>
      </c>
      <c r="D677" s="84" t="s">
        <v>1906</v>
      </c>
      <c r="E677" s="84" t="b">
        <v>0</v>
      </c>
      <c r="F677" s="84" t="b">
        <v>0</v>
      </c>
      <c r="G677" s="84" t="b">
        <v>0</v>
      </c>
    </row>
    <row r="678" spans="1:7" ht="15">
      <c r="A678" s="84" t="s">
        <v>2741</v>
      </c>
      <c r="B678" s="84">
        <v>2</v>
      </c>
      <c r="C678" s="123">
        <v>0.006378098415201938</v>
      </c>
      <c r="D678" s="84" t="s">
        <v>1906</v>
      </c>
      <c r="E678" s="84" t="b">
        <v>0</v>
      </c>
      <c r="F678" s="84" t="b">
        <v>0</v>
      </c>
      <c r="G678" s="84" t="b">
        <v>0</v>
      </c>
    </row>
    <row r="679" spans="1:7" ht="15">
      <c r="A679" s="84" t="s">
        <v>2062</v>
      </c>
      <c r="B679" s="84">
        <v>2</v>
      </c>
      <c r="C679" s="123">
        <v>0.006378098415201938</v>
      </c>
      <c r="D679" s="84" t="s">
        <v>1906</v>
      </c>
      <c r="E679" s="84" t="b">
        <v>0</v>
      </c>
      <c r="F679" s="84" t="b">
        <v>0</v>
      </c>
      <c r="G679" s="84" t="b">
        <v>0</v>
      </c>
    </row>
    <row r="680" spans="1:7" ht="15">
      <c r="A680" s="84" t="s">
        <v>2742</v>
      </c>
      <c r="B680" s="84">
        <v>2</v>
      </c>
      <c r="C680" s="123">
        <v>0.006378098415201938</v>
      </c>
      <c r="D680" s="84" t="s">
        <v>1906</v>
      </c>
      <c r="E680" s="84" t="b">
        <v>0</v>
      </c>
      <c r="F680" s="84" t="b">
        <v>0</v>
      </c>
      <c r="G680" s="84" t="b">
        <v>0</v>
      </c>
    </row>
    <row r="681" spans="1:7" ht="15">
      <c r="A681" s="84" t="s">
        <v>2743</v>
      </c>
      <c r="B681" s="84">
        <v>2</v>
      </c>
      <c r="C681" s="123">
        <v>0.006378098415201938</v>
      </c>
      <c r="D681" s="84" t="s">
        <v>1906</v>
      </c>
      <c r="E681" s="84" t="b">
        <v>0</v>
      </c>
      <c r="F681" s="84" t="b">
        <v>0</v>
      </c>
      <c r="G681" s="84" t="b">
        <v>0</v>
      </c>
    </row>
    <row r="682" spans="1:7" ht="15">
      <c r="A682" s="84" t="s">
        <v>2744</v>
      </c>
      <c r="B682" s="84">
        <v>2</v>
      </c>
      <c r="C682" s="123">
        <v>0.006378098415201938</v>
      </c>
      <c r="D682" s="84" t="s">
        <v>1906</v>
      </c>
      <c r="E682" s="84" t="b">
        <v>0</v>
      </c>
      <c r="F682" s="84" t="b">
        <v>0</v>
      </c>
      <c r="G682" s="84" t="b">
        <v>0</v>
      </c>
    </row>
    <row r="683" spans="1:7" ht="15">
      <c r="A683" s="84" t="s">
        <v>2595</v>
      </c>
      <c r="B683" s="84">
        <v>2</v>
      </c>
      <c r="C683" s="123">
        <v>0.006378098415201938</v>
      </c>
      <c r="D683" s="84" t="s">
        <v>1906</v>
      </c>
      <c r="E683" s="84" t="b">
        <v>0</v>
      </c>
      <c r="F683" s="84" t="b">
        <v>0</v>
      </c>
      <c r="G683" s="84" t="b">
        <v>0</v>
      </c>
    </row>
    <row r="684" spans="1:7" ht="15">
      <c r="A684" s="84" t="s">
        <v>2745</v>
      </c>
      <c r="B684" s="84">
        <v>2</v>
      </c>
      <c r="C684" s="123">
        <v>0.006378098415201938</v>
      </c>
      <c r="D684" s="84" t="s">
        <v>1906</v>
      </c>
      <c r="E684" s="84" t="b">
        <v>0</v>
      </c>
      <c r="F684" s="84" t="b">
        <v>1</v>
      </c>
      <c r="G684" s="84" t="b">
        <v>0</v>
      </c>
    </row>
    <row r="685" spans="1:7" ht="15">
      <c r="A685" s="84" t="s">
        <v>2746</v>
      </c>
      <c r="B685" s="84">
        <v>2</v>
      </c>
      <c r="C685" s="123">
        <v>0.006378098415201938</v>
      </c>
      <c r="D685" s="84" t="s">
        <v>1906</v>
      </c>
      <c r="E685" s="84" t="b">
        <v>0</v>
      </c>
      <c r="F685" s="84" t="b">
        <v>0</v>
      </c>
      <c r="G685" s="84" t="b">
        <v>0</v>
      </c>
    </row>
    <row r="686" spans="1:7" ht="15">
      <c r="A686" s="84" t="s">
        <v>2596</v>
      </c>
      <c r="B686" s="84">
        <v>2</v>
      </c>
      <c r="C686" s="123">
        <v>0.008650022910779154</v>
      </c>
      <c r="D686" s="84" t="s">
        <v>1906</v>
      </c>
      <c r="E686" s="84" t="b">
        <v>0</v>
      </c>
      <c r="F686" s="84" t="b">
        <v>0</v>
      </c>
      <c r="G686" s="84" t="b">
        <v>0</v>
      </c>
    </row>
    <row r="687" spans="1:7" ht="15">
      <c r="A687" s="84" t="s">
        <v>508</v>
      </c>
      <c r="B687" s="84">
        <v>4</v>
      </c>
      <c r="C687" s="123">
        <v>0</v>
      </c>
      <c r="D687" s="84" t="s">
        <v>1907</v>
      </c>
      <c r="E687" s="84" t="b">
        <v>0</v>
      </c>
      <c r="F687" s="84" t="b">
        <v>0</v>
      </c>
      <c r="G687" s="84" t="b">
        <v>0</v>
      </c>
    </row>
    <row r="688" spans="1:7" ht="15">
      <c r="A688" s="84" t="s">
        <v>1994</v>
      </c>
      <c r="B688" s="84">
        <v>3</v>
      </c>
      <c r="C688" s="123">
        <v>0.004805336023396152</v>
      </c>
      <c r="D688" s="84" t="s">
        <v>1907</v>
      </c>
      <c r="E688" s="84" t="b">
        <v>0</v>
      </c>
      <c r="F688" s="84" t="b">
        <v>0</v>
      </c>
      <c r="G688" s="84" t="b">
        <v>0</v>
      </c>
    </row>
    <row r="689" spans="1:7" ht="15">
      <c r="A689" s="84" t="s">
        <v>2075</v>
      </c>
      <c r="B689" s="84">
        <v>3</v>
      </c>
      <c r="C689" s="123">
        <v>0.004805336023396152</v>
      </c>
      <c r="D689" s="84" t="s">
        <v>1907</v>
      </c>
      <c r="E689" s="84" t="b">
        <v>0</v>
      </c>
      <c r="F689" s="84" t="b">
        <v>0</v>
      </c>
      <c r="G689" s="84" t="b">
        <v>0</v>
      </c>
    </row>
    <row r="690" spans="1:7" ht="15">
      <c r="A690" s="84" t="s">
        <v>2076</v>
      </c>
      <c r="B690" s="84">
        <v>3</v>
      </c>
      <c r="C690" s="123">
        <v>0.004805336023396152</v>
      </c>
      <c r="D690" s="84" t="s">
        <v>1907</v>
      </c>
      <c r="E690" s="84" t="b">
        <v>0</v>
      </c>
      <c r="F690" s="84" t="b">
        <v>0</v>
      </c>
      <c r="G690" s="84" t="b">
        <v>0</v>
      </c>
    </row>
    <row r="691" spans="1:7" ht="15">
      <c r="A691" s="84" t="s">
        <v>2077</v>
      </c>
      <c r="B691" s="84">
        <v>3</v>
      </c>
      <c r="C691" s="123">
        <v>0.004805336023396152</v>
      </c>
      <c r="D691" s="84" t="s">
        <v>1907</v>
      </c>
      <c r="E691" s="84" t="b">
        <v>0</v>
      </c>
      <c r="F691" s="84" t="b">
        <v>0</v>
      </c>
      <c r="G691" s="84" t="b">
        <v>0</v>
      </c>
    </row>
    <row r="692" spans="1:7" ht="15">
      <c r="A692" s="84" t="s">
        <v>2078</v>
      </c>
      <c r="B692" s="84">
        <v>3</v>
      </c>
      <c r="C692" s="123">
        <v>0.004805336023396152</v>
      </c>
      <c r="D692" s="84" t="s">
        <v>1907</v>
      </c>
      <c r="E692" s="84" t="b">
        <v>0</v>
      </c>
      <c r="F692" s="84" t="b">
        <v>0</v>
      </c>
      <c r="G692" s="84" t="b">
        <v>0</v>
      </c>
    </row>
    <row r="693" spans="1:7" ht="15">
      <c r="A693" s="84" t="s">
        <v>2079</v>
      </c>
      <c r="B693" s="84">
        <v>3</v>
      </c>
      <c r="C693" s="123">
        <v>0.004805336023396152</v>
      </c>
      <c r="D693" s="84" t="s">
        <v>1907</v>
      </c>
      <c r="E693" s="84" t="b">
        <v>0</v>
      </c>
      <c r="F693" s="84" t="b">
        <v>0</v>
      </c>
      <c r="G693" s="84" t="b">
        <v>0</v>
      </c>
    </row>
    <row r="694" spans="1:7" ht="15">
      <c r="A694" s="84" t="s">
        <v>2080</v>
      </c>
      <c r="B694" s="84">
        <v>3</v>
      </c>
      <c r="C694" s="123">
        <v>0.004805336023396152</v>
      </c>
      <c r="D694" s="84" t="s">
        <v>1907</v>
      </c>
      <c r="E694" s="84" t="b">
        <v>0</v>
      </c>
      <c r="F694" s="84" t="b">
        <v>0</v>
      </c>
      <c r="G694" s="84" t="b">
        <v>0</v>
      </c>
    </row>
    <row r="695" spans="1:7" ht="15">
      <c r="A695" s="84" t="s">
        <v>2081</v>
      </c>
      <c r="B695" s="84">
        <v>3</v>
      </c>
      <c r="C695" s="123">
        <v>0.004805336023396152</v>
      </c>
      <c r="D695" s="84" t="s">
        <v>1907</v>
      </c>
      <c r="E695" s="84" t="b">
        <v>0</v>
      </c>
      <c r="F695" s="84" t="b">
        <v>0</v>
      </c>
      <c r="G695" s="84" t="b">
        <v>0</v>
      </c>
    </row>
    <row r="696" spans="1:7" ht="15">
      <c r="A696" s="84" t="s">
        <v>2082</v>
      </c>
      <c r="B696" s="84">
        <v>3</v>
      </c>
      <c r="C696" s="123">
        <v>0.004805336023396152</v>
      </c>
      <c r="D696" s="84" t="s">
        <v>1907</v>
      </c>
      <c r="E696" s="84" t="b">
        <v>0</v>
      </c>
      <c r="F696" s="84" t="b">
        <v>0</v>
      </c>
      <c r="G696" s="84" t="b">
        <v>0</v>
      </c>
    </row>
    <row r="697" spans="1:7" ht="15">
      <c r="A697" s="84" t="s">
        <v>2579</v>
      </c>
      <c r="B697" s="84">
        <v>3</v>
      </c>
      <c r="C697" s="123">
        <v>0.004805336023396152</v>
      </c>
      <c r="D697" s="84" t="s">
        <v>1907</v>
      </c>
      <c r="E697" s="84" t="b">
        <v>0</v>
      </c>
      <c r="F697" s="84" t="b">
        <v>0</v>
      </c>
      <c r="G697" s="84" t="b">
        <v>0</v>
      </c>
    </row>
    <row r="698" spans="1:7" ht="15">
      <c r="A698" s="84" t="s">
        <v>2499</v>
      </c>
      <c r="B698" s="84">
        <v>3</v>
      </c>
      <c r="C698" s="123">
        <v>0.004805336023396152</v>
      </c>
      <c r="D698" s="84" t="s">
        <v>1907</v>
      </c>
      <c r="E698" s="84" t="b">
        <v>0</v>
      </c>
      <c r="F698" s="84" t="b">
        <v>0</v>
      </c>
      <c r="G698" s="84" t="b">
        <v>0</v>
      </c>
    </row>
    <row r="699" spans="1:7" ht="15">
      <c r="A699" s="84" t="s">
        <v>2580</v>
      </c>
      <c r="B699" s="84">
        <v>3</v>
      </c>
      <c r="C699" s="123">
        <v>0.004805336023396152</v>
      </c>
      <c r="D699" s="84" t="s">
        <v>1907</v>
      </c>
      <c r="E699" s="84" t="b">
        <v>0</v>
      </c>
      <c r="F699" s="84" t="b">
        <v>0</v>
      </c>
      <c r="G699" s="84" t="b">
        <v>0</v>
      </c>
    </row>
    <row r="700" spans="1:7" ht="15">
      <c r="A700" s="84" t="s">
        <v>2581</v>
      </c>
      <c r="B700" s="84">
        <v>3</v>
      </c>
      <c r="C700" s="123">
        <v>0.004805336023396152</v>
      </c>
      <c r="D700" s="84" t="s">
        <v>1907</v>
      </c>
      <c r="E700" s="84" t="b">
        <v>0</v>
      </c>
      <c r="F700" s="84" t="b">
        <v>0</v>
      </c>
      <c r="G700" s="84" t="b">
        <v>0</v>
      </c>
    </row>
    <row r="701" spans="1:7" ht="15">
      <c r="A701" s="84" t="s">
        <v>241</v>
      </c>
      <c r="B701" s="84">
        <v>2</v>
      </c>
      <c r="C701" s="123">
        <v>0.007718717837537979</v>
      </c>
      <c r="D701" s="84" t="s">
        <v>1907</v>
      </c>
      <c r="E701" s="84" t="b">
        <v>0</v>
      </c>
      <c r="F701" s="84" t="b">
        <v>0</v>
      </c>
      <c r="G701" s="84" t="b">
        <v>0</v>
      </c>
    </row>
    <row r="702" spans="1:7" ht="15">
      <c r="A702" s="84" t="s">
        <v>2239</v>
      </c>
      <c r="B702" s="84">
        <v>2</v>
      </c>
      <c r="C702" s="123">
        <v>0.007718717837537979</v>
      </c>
      <c r="D702" s="84" t="s">
        <v>1907</v>
      </c>
      <c r="E702" s="84" t="b">
        <v>0</v>
      </c>
      <c r="F702" s="84" t="b">
        <v>0</v>
      </c>
      <c r="G702" s="84" t="b">
        <v>0</v>
      </c>
    </row>
    <row r="703" spans="1:7" ht="15">
      <c r="A703" s="84" t="s">
        <v>508</v>
      </c>
      <c r="B703" s="84">
        <v>12</v>
      </c>
      <c r="C703" s="123">
        <v>0</v>
      </c>
      <c r="D703" s="84" t="s">
        <v>1908</v>
      </c>
      <c r="E703" s="84" t="b">
        <v>0</v>
      </c>
      <c r="F703" s="84" t="b">
        <v>0</v>
      </c>
      <c r="G703" s="84" t="b">
        <v>0</v>
      </c>
    </row>
    <row r="704" spans="1:7" ht="15">
      <c r="A704" s="84" t="s">
        <v>2060</v>
      </c>
      <c r="B704" s="84">
        <v>6</v>
      </c>
      <c r="C704" s="123">
        <v>0.01303581400154078</v>
      </c>
      <c r="D704" s="84" t="s">
        <v>1908</v>
      </c>
      <c r="E704" s="84" t="b">
        <v>0</v>
      </c>
      <c r="F704" s="84" t="b">
        <v>0</v>
      </c>
      <c r="G704" s="84" t="b">
        <v>0</v>
      </c>
    </row>
    <row r="705" spans="1:7" ht="15">
      <c r="A705" s="84" t="s">
        <v>323</v>
      </c>
      <c r="B705" s="84">
        <v>5</v>
      </c>
      <c r="C705" s="123">
        <v>0.013632035849133212</v>
      </c>
      <c r="D705" s="84" t="s">
        <v>1908</v>
      </c>
      <c r="E705" s="84" t="b">
        <v>0</v>
      </c>
      <c r="F705" s="84" t="b">
        <v>0</v>
      </c>
      <c r="G705" s="84" t="b">
        <v>0</v>
      </c>
    </row>
    <row r="706" spans="1:7" ht="15">
      <c r="A706" s="84" t="s">
        <v>302</v>
      </c>
      <c r="B706" s="84">
        <v>4</v>
      </c>
      <c r="C706" s="123">
        <v>0.01090562867930657</v>
      </c>
      <c r="D706" s="84" t="s">
        <v>1908</v>
      </c>
      <c r="E706" s="84" t="b">
        <v>0</v>
      </c>
      <c r="F706" s="84" t="b">
        <v>0</v>
      </c>
      <c r="G706" s="84" t="b">
        <v>0</v>
      </c>
    </row>
    <row r="707" spans="1:7" ht="15">
      <c r="A707" s="84" t="s">
        <v>2084</v>
      </c>
      <c r="B707" s="84">
        <v>4</v>
      </c>
      <c r="C707" s="123">
        <v>0.01090562867930657</v>
      </c>
      <c r="D707" s="84" t="s">
        <v>1908</v>
      </c>
      <c r="E707" s="84" t="b">
        <v>0</v>
      </c>
      <c r="F707" s="84" t="b">
        <v>0</v>
      </c>
      <c r="G707" s="84" t="b">
        <v>0</v>
      </c>
    </row>
    <row r="708" spans="1:7" ht="15">
      <c r="A708" s="84" t="s">
        <v>2057</v>
      </c>
      <c r="B708" s="84">
        <v>4</v>
      </c>
      <c r="C708" s="123">
        <v>0.01090562867930657</v>
      </c>
      <c r="D708" s="84" t="s">
        <v>1908</v>
      </c>
      <c r="E708" s="84" t="b">
        <v>0</v>
      </c>
      <c r="F708" s="84" t="b">
        <v>0</v>
      </c>
      <c r="G708" s="84" t="b">
        <v>0</v>
      </c>
    </row>
    <row r="709" spans="1:7" ht="15">
      <c r="A709" s="84" t="s">
        <v>1993</v>
      </c>
      <c r="B709" s="84">
        <v>4</v>
      </c>
      <c r="C709" s="123">
        <v>0.01090562867930657</v>
      </c>
      <c r="D709" s="84" t="s">
        <v>1908</v>
      </c>
      <c r="E709" s="84" t="b">
        <v>0</v>
      </c>
      <c r="F709" s="84" t="b">
        <v>0</v>
      </c>
      <c r="G709" s="84" t="b">
        <v>0</v>
      </c>
    </row>
    <row r="710" spans="1:7" ht="15">
      <c r="A710" s="84" t="s">
        <v>2085</v>
      </c>
      <c r="B710" s="84">
        <v>4</v>
      </c>
      <c r="C710" s="123">
        <v>0.01090562867930657</v>
      </c>
      <c r="D710" s="84" t="s">
        <v>1908</v>
      </c>
      <c r="E710" s="84" t="b">
        <v>0</v>
      </c>
      <c r="F710" s="84" t="b">
        <v>0</v>
      </c>
      <c r="G710" s="84" t="b">
        <v>0</v>
      </c>
    </row>
    <row r="711" spans="1:7" ht="15">
      <c r="A711" s="84" t="s">
        <v>2086</v>
      </c>
      <c r="B711" s="84">
        <v>4</v>
      </c>
      <c r="C711" s="123">
        <v>0.01090562867930657</v>
      </c>
      <c r="D711" s="84" t="s">
        <v>1908</v>
      </c>
      <c r="E711" s="84" t="b">
        <v>0</v>
      </c>
      <c r="F711" s="84" t="b">
        <v>0</v>
      </c>
      <c r="G711" s="84" t="b">
        <v>0</v>
      </c>
    </row>
    <row r="712" spans="1:7" ht="15">
      <c r="A712" s="84" t="s">
        <v>2087</v>
      </c>
      <c r="B712" s="84">
        <v>4</v>
      </c>
      <c r="C712" s="123">
        <v>0.01090562867930657</v>
      </c>
      <c r="D712" s="84" t="s">
        <v>1908</v>
      </c>
      <c r="E712" s="84" t="b">
        <v>0</v>
      </c>
      <c r="F712" s="84" t="b">
        <v>0</v>
      </c>
      <c r="G712" s="84" t="b">
        <v>0</v>
      </c>
    </row>
    <row r="713" spans="1:7" ht="15">
      <c r="A713" s="84" t="s">
        <v>2562</v>
      </c>
      <c r="B713" s="84">
        <v>4</v>
      </c>
      <c r="C713" s="123">
        <v>0.01090562867930657</v>
      </c>
      <c r="D713" s="84" t="s">
        <v>1908</v>
      </c>
      <c r="E713" s="84" t="b">
        <v>0</v>
      </c>
      <c r="F713" s="84" t="b">
        <v>0</v>
      </c>
      <c r="G713" s="84" t="b">
        <v>0</v>
      </c>
    </row>
    <row r="714" spans="1:7" ht="15">
      <c r="A714" s="84" t="s">
        <v>2563</v>
      </c>
      <c r="B714" s="84">
        <v>4</v>
      </c>
      <c r="C714" s="123">
        <v>0.01090562867930657</v>
      </c>
      <c r="D714" s="84" t="s">
        <v>1908</v>
      </c>
      <c r="E714" s="84" t="b">
        <v>0</v>
      </c>
      <c r="F714" s="84" t="b">
        <v>0</v>
      </c>
      <c r="G714" s="84" t="b">
        <v>0</v>
      </c>
    </row>
    <row r="715" spans="1:7" ht="15">
      <c r="A715" s="84" t="s">
        <v>2564</v>
      </c>
      <c r="B715" s="84">
        <v>4</v>
      </c>
      <c r="C715" s="123">
        <v>0.01090562867930657</v>
      </c>
      <c r="D715" s="84" t="s">
        <v>1908</v>
      </c>
      <c r="E715" s="84" t="b">
        <v>0</v>
      </c>
      <c r="F715" s="84" t="b">
        <v>0</v>
      </c>
      <c r="G715" s="84" t="b">
        <v>0</v>
      </c>
    </row>
    <row r="716" spans="1:7" ht="15">
      <c r="A716" s="84" t="s">
        <v>270</v>
      </c>
      <c r="B716" s="84">
        <v>2</v>
      </c>
      <c r="C716" s="123">
        <v>0.008893157147241641</v>
      </c>
      <c r="D716" s="84" t="s">
        <v>1908</v>
      </c>
      <c r="E716" s="84" t="b">
        <v>0</v>
      </c>
      <c r="F716" s="84" t="b">
        <v>0</v>
      </c>
      <c r="G716" s="84" t="b">
        <v>0</v>
      </c>
    </row>
    <row r="717" spans="1:7" ht="15">
      <c r="A717" s="84" t="s">
        <v>2594</v>
      </c>
      <c r="B717" s="84">
        <v>2</v>
      </c>
      <c r="C717" s="123">
        <v>0.01233349995483</v>
      </c>
      <c r="D717" s="84" t="s">
        <v>1908</v>
      </c>
      <c r="E717" s="84" t="b">
        <v>0</v>
      </c>
      <c r="F717" s="84" t="b">
        <v>0</v>
      </c>
      <c r="G717" s="84" t="b">
        <v>0</v>
      </c>
    </row>
    <row r="718" spans="1:7" ht="15">
      <c r="A718" s="84" t="s">
        <v>1994</v>
      </c>
      <c r="B718" s="84">
        <v>2</v>
      </c>
      <c r="C718" s="123">
        <v>0.008893157147241641</v>
      </c>
      <c r="D718" s="84" t="s">
        <v>1908</v>
      </c>
      <c r="E718" s="84" t="b">
        <v>0</v>
      </c>
      <c r="F718" s="84" t="b">
        <v>0</v>
      </c>
      <c r="G718" s="84" t="b">
        <v>0</v>
      </c>
    </row>
    <row r="719" spans="1:7" ht="15">
      <c r="A719" s="84" t="s">
        <v>2508</v>
      </c>
      <c r="B719" s="84">
        <v>2</v>
      </c>
      <c r="C719" s="123">
        <v>0.008893157147241641</v>
      </c>
      <c r="D719" s="84" t="s">
        <v>1908</v>
      </c>
      <c r="E719" s="84" t="b">
        <v>0</v>
      </c>
      <c r="F719" s="84" t="b">
        <v>0</v>
      </c>
      <c r="G719" s="84" t="b">
        <v>0</v>
      </c>
    </row>
    <row r="720" spans="1:7" ht="15">
      <c r="A720" s="84" t="s">
        <v>2097</v>
      </c>
      <c r="B720" s="84">
        <v>2</v>
      </c>
      <c r="C720" s="123">
        <v>0.008893157147241641</v>
      </c>
      <c r="D720" s="84" t="s">
        <v>1908</v>
      </c>
      <c r="E720" s="84" t="b">
        <v>0</v>
      </c>
      <c r="F720" s="84" t="b">
        <v>0</v>
      </c>
      <c r="G720" s="84" t="b">
        <v>0</v>
      </c>
    </row>
    <row r="721" spans="1:7" ht="15">
      <c r="A721" s="84" t="s">
        <v>2096</v>
      </c>
      <c r="B721" s="84">
        <v>2</v>
      </c>
      <c r="C721" s="123">
        <v>0.008893157147241641</v>
      </c>
      <c r="D721" s="84" t="s">
        <v>1908</v>
      </c>
      <c r="E721" s="84" t="b">
        <v>0</v>
      </c>
      <c r="F721" s="84" t="b">
        <v>0</v>
      </c>
      <c r="G721" s="84" t="b">
        <v>0</v>
      </c>
    </row>
    <row r="722" spans="1:7" ht="15">
      <c r="A722" s="84" t="s">
        <v>2663</v>
      </c>
      <c r="B722" s="84">
        <v>2</v>
      </c>
      <c r="C722" s="123">
        <v>0.01233349995483</v>
      </c>
      <c r="D722" s="84" t="s">
        <v>1908</v>
      </c>
      <c r="E722" s="84" t="b">
        <v>0</v>
      </c>
      <c r="F722" s="84" t="b">
        <v>0</v>
      </c>
      <c r="G722" s="84" t="b">
        <v>0</v>
      </c>
    </row>
    <row r="723" spans="1:7" ht="15">
      <c r="A723" s="84" t="s">
        <v>2500</v>
      </c>
      <c r="B723" s="84">
        <v>2</v>
      </c>
      <c r="C723" s="123">
        <v>0.008893157147241641</v>
      </c>
      <c r="D723" s="84" t="s">
        <v>1908</v>
      </c>
      <c r="E723" s="84" t="b">
        <v>0</v>
      </c>
      <c r="F723" s="84" t="b">
        <v>0</v>
      </c>
      <c r="G723" s="84" t="b">
        <v>0</v>
      </c>
    </row>
    <row r="724" spans="1:7" ht="15">
      <c r="A724" s="84" t="s">
        <v>2551</v>
      </c>
      <c r="B724" s="84">
        <v>2</v>
      </c>
      <c r="C724" s="123">
        <v>0.008893157147241641</v>
      </c>
      <c r="D724" s="84" t="s">
        <v>1908</v>
      </c>
      <c r="E724" s="84" t="b">
        <v>0</v>
      </c>
      <c r="F724" s="84" t="b">
        <v>0</v>
      </c>
      <c r="G724" s="84" t="b">
        <v>0</v>
      </c>
    </row>
    <row r="725" spans="1:7" ht="15">
      <c r="A725" s="84" t="s">
        <v>2552</v>
      </c>
      <c r="B725" s="84">
        <v>2</v>
      </c>
      <c r="C725" s="123">
        <v>0.008893157147241641</v>
      </c>
      <c r="D725" s="84" t="s">
        <v>1908</v>
      </c>
      <c r="E725" s="84" t="b">
        <v>0</v>
      </c>
      <c r="F725" s="84" t="b">
        <v>0</v>
      </c>
      <c r="G725" s="84" t="b">
        <v>0</v>
      </c>
    </row>
    <row r="726" spans="1:7" ht="15">
      <c r="A726" s="84" t="s">
        <v>2598</v>
      </c>
      <c r="B726" s="84">
        <v>2</v>
      </c>
      <c r="C726" s="123">
        <v>0.008893157147241641</v>
      </c>
      <c r="D726" s="84" t="s">
        <v>1908</v>
      </c>
      <c r="E726" s="84" t="b">
        <v>0</v>
      </c>
      <c r="F726" s="84" t="b">
        <v>0</v>
      </c>
      <c r="G726" s="84" t="b">
        <v>0</v>
      </c>
    </row>
    <row r="727" spans="1:7" ht="15">
      <c r="A727" s="84" t="s">
        <v>2076</v>
      </c>
      <c r="B727" s="84">
        <v>2</v>
      </c>
      <c r="C727" s="123">
        <v>0.008893157147241641</v>
      </c>
      <c r="D727" s="84" t="s">
        <v>1908</v>
      </c>
      <c r="E727" s="84" t="b">
        <v>0</v>
      </c>
      <c r="F727" s="84" t="b">
        <v>0</v>
      </c>
      <c r="G727" s="84" t="b">
        <v>0</v>
      </c>
    </row>
    <row r="728" spans="1:7" ht="15">
      <c r="A728" s="84" t="s">
        <v>2077</v>
      </c>
      <c r="B728" s="84">
        <v>2</v>
      </c>
      <c r="C728" s="123">
        <v>0.008893157147241641</v>
      </c>
      <c r="D728" s="84" t="s">
        <v>1908</v>
      </c>
      <c r="E728" s="84" t="b">
        <v>0</v>
      </c>
      <c r="F728" s="84" t="b">
        <v>0</v>
      </c>
      <c r="G728" s="84" t="b">
        <v>0</v>
      </c>
    </row>
    <row r="729" spans="1:7" ht="15">
      <c r="A729" s="84" t="s">
        <v>298</v>
      </c>
      <c r="B729" s="84">
        <v>2</v>
      </c>
      <c r="C729" s="123">
        <v>0.008893157147241641</v>
      </c>
      <c r="D729" s="84" t="s">
        <v>1908</v>
      </c>
      <c r="E729" s="84" t="b">
        <v>0</v>
      </c>
      <c r="F729" s="84" t="b">
        <v>0</v>
      </c>
      <c r="G729" s="84" t="b">
        <v>0</v>
      </c>
    </row>
    <row r="730" spans="1:7" ht="15">
      <c r="A730" s="84" t="s">
        <v>2051</v>
      </c>
      <c r="B730" s="84">
        <v>2</v>
      </c>
      <c r="C730" s="123">
        <v>0.008893157147241641</v>
      </c>
      <c r="D730" s="84" t="s">
        <v>1908</v>
      </c>
      <c r="E730" s="84" t="b">
        <v>0</v>
      </c>
      <c r="F730" s="84" t="b">
        <v>0</v>
      </c>
      <c r="G730" s="84" t="b">
        <v>0</v>
      </c>
    </row>
    <row r="731" spans="1:7" ht="15">
      <c r="A731" s="84" t="s">
        <v>2493</v>
      </c>
      <c r="B731" s="84">
        <v>2</v>
      </c>
      <c r="C731" s="123">
        <v>0.008893157147241641</v>
      </c>
      <c r="D731" s="84" t="s">
        <v>1908</v>
      </c>
      <c r="E731" s="84" t="b">
        <v>0</v>
      </c>
      <c r="F731" s="84" t="b">
        <v>0</v>
      </c>
      <c r="G731" s="84" t="b">
        <v>0</v>
      </c>
    </row>
    <row r="732" spans="1:7" ht="15">
      <c r="A732" s="84" t="s">
        <v>510</v>
      </c>
      <c r="B732" s="84">
        <v>10</v>
      </c>
      <c r="C732" s="123">
        <v>0.01106442571326737</v>
      </c>
      <c r="D732" s="84" t="s">
        <v>1909</v>
      </c>
      <c r="E732" s="84" t="b">
        <v>0</v>
      </c>
      <c r="F732" s="84" t="b">
        <v>0</v>
      </c>
      <c r="G732" s="84" t="b">
        <v>0</v>
      </c>
    </row>
    <row r="733" spans="1:7" ht="15">
      <c r="A733" s="84" t="s">
        <v>508</v>
      </c>
      <c r="B733" s="84">
        <v>9</v>
      </c>
      <c r="C733" s="123">
        <v>0.0029415529646148303</v>
      </c>
      <c r="D733" s="84" t="s">
        <v>1909</v>
      </c>
      <c r="E733" s="84" t="b">
        <v>0</v>
      </c>
      <c r="F733" s="84" t="b">
        <v>0</v>
      </c>
      <c r="G733" s="84" t="b">
        <v>0</v>
      </c>
    </row>
    <row r="734" spans="1:7" ht="15">
      <c r="A734" s="84" t="s">
        <v>2089</v>
      </c>
      <c r="B734" s="84">
        <v>6</v>
      </c>
      <c r="C734" s="123">
        <v>0.02240908908344304</v>
      </c>
      <c r="D734" s="84" t="s">
        <v>1909</v>
      </c>
      <c r="E734" s="84" t="b">
        <v>0</v>
      </c>
      <c r="F734" s="84" t="b">
        <v>0</v>
      </c>
      <c r="G734" s="84" t="b">
        <v>0</v>
      </c>
    </row>
    <row r="735" spans="1:7" ht="15">
      <c r="A735" s="84" t="s">
        <v>280</v>
      </c>
      <c r="B735" s="84">
        <v>5</v>
      </c>
      <c r="C735" s="123">
        <v>0.0186742409028692</v>
      </c>
      <c r="D735" s="84" t="s">
        <v>1909</v>
      </c>
      <c r="E735" s="84" t="b">
        <v>0</v>
      </c>
      <c r="F735" s="84" t="b">
        <v>0</v>
      </c>
      <c r="G735" s="84" t="b">
        <v>0</v>
      </c>
    </row>
    <row r="736" spans="1:7" ht="15">
      <c r="A736" s="84" t="s">
        <v>292</v>
      </c>
      <c r="B736" s="84">
        <v>5</v>
      </c>
      <c r="C736" s="123">
        <v>0.010751071273713613</v>
      </c>
      <c r="D736" s="84" t="s">
        <v>1909</v>
      </c>
      <c r="E736" s="84" t="b">
        <v>0</v>
      </c>
      <c r="F736" s="84" t="b">
        <v>0</v>
      </c>
      <c r="G736" s="84" t="b">
        <v>0</v>
      </c>
    </row>
    <row r="737" spans="1:7" ht="15">
      <c r="A737" s="84" t="s">
        <v>2090</v>
      </c>
      <c r="B737" s="84">
        <v>4</v>
      </c>
      <c r="C737" s="123">
        <v>0.011369714533486789</v>
      </c>
      <c r="D737" s="84" t="s">
        <v>1909</v>
      </c>
      <c r="E737" s="84" t="b">
        <v>0</v>
      </c>
      <c r="F737" s="84" t="b">
        <v>0</v>
      </c>
      <c r="G737" s="84" t="b">
        <v>0</v>
      </c>
    </row>
    <row r="738" spans="1:7" ht="15">
      <c r="A738" s="84" t="s">
        <v>2017</v>
      </c>
      <c r="B738" s="84">
        <v>4</v>
      </c>
      <c r="C738" s="123">
        <v>0.011369714533486789</v>
      </c>
      <c r="D738" s="84" t="s">
        <v>1909</v>
      </c>
      <c r="E738" s="84" t="b">
        <v>0</v>
      </c>
      <c r="F738" s="84" t="b">
        <v>0</v>
      </c>
      <c r="G738" s="84" t="b">
        <v>0</v>
      </c>
    </row>
    <row r="739" spans="1:7" ht="15">
      <c r="A739" s="84" t="s">
        <v>2091</v>
      </c>
      <c r="B739" s="84">
        <v>4</v>
      </c>
      <c r="C739" s="123">
        <v>0.011369714533486789</v>
      </c>
      <c r="D739" s="84" t="s">
        <v>1909</v>
      </c>
      <c r="E739" s="84" t="b">
        <v>0</v>
      </c>
      <c r="F739" s="84" t="b">
        <v>0</v>
      </c>
      <c r="G739" s="84" t="b">
        <v>0</v>
      </c>
    </row>
    <row r="740" spans="1:7" ht="15">
      <c r="A740" s="84" t="s">
        <v>2092</v>
      </c>
      <c r="B740" s="84">
        <v>4</v>
      </c>
      <c r="C740" s="123">
        <v>0.011369714533486789</v>
      </c>
      <c r="D740" s="84" t="s">
        <v>1909</v>
      </c>
      <c r="E740" s="84" t="b">
        <v>0</v>
      </c>
      <c r="F740" s="84" t="b">
        <v>0</v>
      </c>
      <c r="G740" s="84" t="b">
        <v>0</v>
      </c>
    </row>
    <row r="741" spans="1:7" ht="15">
      <c r="A741" s="84" t="s">
        <v>2093</v>
      </c>
      <c r="B741" s="84">
        <v>4</v>
      </c>
      <c r="C741" s="123">
        <v>0.011369714533486789</v>
      </c>
      <c r="D741" s="84" t="s">
        <v>1909</v>
      </c>
      <c r="E741" s="84" t="b">
        <v>0</v>
      </c>
      <c r="F741" s="84" t="b">
        <v>0</v>
      </c>
      <c r="G741" s="84" t="b">
        <v>0</v>
      </c>
    </row>
    <row r="742" spans="1:7" ht="15">
      <c r="A742" s="84" t="s">
        <v>2513</v>
      </c>
      <c r="B742" s="84">
        <v>4</v>
      </c>
      <c r="C742" s="123">
        <v>0.011369714533486789</v>
      </c>
      <c r="D742" s="84" t="s">
        <v>1909</v>
      </c>
      <c r="E742" s="84" t="b">
        <v>0</v>
      </c>
      <c r="F742" s="84" t="b">
        <v>0</v>
      </c>
      <c r="G742" s="84" t="b">
        <v>0</v>
      </c>
    </row>
    <row r="743" spans="1:7" ht="15">
      <c r="A743" s="84" t="s">
        <v>2510</v>
      </c>
      <c r="B743" s="84">
        <v>3</v>
      </c>
      <c r="C743" s="123">
        <v>0.01120454454172152</v>
      </c>
      <c r="D743" s="84" t="s">
        <v>1909</v>
      </c>
      <c r="E743" s="84" t="b">
        <v>0</v>
      </c>
      <c r="F743" s="84" t="b">
        <v>0</v>
      </c>
      <c r="G743" s="84" t="b">
        <v>0</v>
      </c>
    </row>
    <row r="744" spans="1:7" ht="15">
      <c r="A744" s="84" t="s">
        <v>2611</v>
      </c>
      <c r="B744" s="84">
        <v>3</v>
      </c>
      <c r="C744" s="123">
        <v>0.01120454454172152</v>
      </c>
      <c r="D744" s="84" t="s">
        <v>1909</v>
      </c>
      <c r="E744" s="84" t="b">
        <v>0</v>
      </c>
      <c r="F744" s="84" t="b">
        <v>0</v>
      </c>
      <c r="G744" s="84" t="b">
        <v>0</v>
      </c>
    </row>
    <row r="745" spans="1:7" ht="15">
      <c r="A745" s="84" t="s">
        <v>2612</v>
      </c>
      <c r="B745" s="84">
        <v>3</v>
      </c>
      <c r="C745" s="123">
        <v>0.01120454454172152</v>
      </c>
      <c r="D745" s="84" t="s">
        <v>1909</v>
      </c>
      <c r="E745" s="84" t="b">
        <v>0</v>
      </c>
      <c r="F745" s="84" t="b">
        <v>0</v>
      </c>
      <c r="G745" s="84" t="b">
        <v>0</v>
      </c>
    </row>
    <row r="746" spans="1:7" ht="15">
      <c r="A746" s="84" t="s">
        <v>2613</v>
      </c>
      <c r="B746" s="84">
        <v>3</v>
      </c>
      <c r="C746" s="123">
        <v>0.01120454454172152</v>
      </c>
      <c r="D746" s="84" t="s">
        <v>1909</v>
      </c>
      <c r="E746" s="84" t="b">
        <v>0</v>
      </c>
      <c r="F746" s="84" t="b">
        <v>0</v>
      </c>
      <c r="G746" s="84" t="b">
        <v>0</v>
      </c>
    </row>
    <row r="747" spans="1:7" ht="15">
      <c r="A747" s="84" t="s">
        <v>2614</v>
      </c>
      <c r="B747" s="84">
        <v>3</v>
      </c>
      <c r="C747" s="123">
        <v>0.01120454454172152</v>
      </c>
      <c r="D747" s="84" t="s">
        <v>1909</v>
      </c>
      <c r="E747" s="84" t="b">
        <v>0</v>
      </c>
      <c r="F747" s="84" t="b">
        <v>0</v>
      </c>
      <c r="G747" s="84" t="b">
        <v>0</v>
      </c>
    </row>
    <row r="748" spans="1:7" ht="15">
      <c r="A748" s="84" t="s">
        <v>2533</v>
      </c>
      <c r="B748" s="84">
        <v>3</v>
      </c>
      <c r="C748" s="123">
        <v>0.01120454454172152</v>
      </c>
      <c r="D748" s="84" t="s">
        <v>1909</v>
      </c>
      <c r="E748" s="84" t="b">
        <v>1</v>
      </c>
      <c r="F748" s="84" t="b">
        <v>0</v>
      </c>
      <c r="G748" s="84" t="b">
        <v>0</v>
      </c>
    </row>
    <row r="749" spans="1:7" ht="15">
      <c r="A749" s="84" t="s">
        <v>2622</v>
      </c>
      <c r="B749" s="84">
        <v>3</v>
      </c>
      <c r="C749" s="123">
        <v>0.01120454454172152</v>
      </c>
      <c r="D749" s="84" t="s">
        <v>1909</v>
      </c>
      <c r="E749" s="84" t="b">
        <v>0</v>
      </c>
      <c r="F749" s="84" t="b">
        <v>1</v>
      </c>
      <c r="G749" s="84" t="b">
        <v>0</v>
      </c>
    </row>
    <row r="750" spans="1:7" ht="15">
      <c r="A750" s="84" t="s">
        <v>2628</v>
      </c>
      <c r="B750" s="84">
        <v>3</v>
      </c>
      <c r="C750" s="123">
        <v>0.01120454454172152</v>
      </c>
      <c r="D750" s="84" t="s">
        <v>1909</v>
      </c>
      <c r="E750" s="84" t="b">
        <v>0</v>
      </c>
      <c r="F750" s="84" t="b">
        <v>0</v>
      </c>
      <c r="G750" s="84" t="b">
        <v>0</v>
      </c>
    </row>
    <row r="751" spans="1:7" ht="15">
      <c r="A751" s="84" t="s">
        <v>2097</v>
      </c>
      <c r="B751" s="84">
        <v>3</v>
      </c>
      <c r="C751" s="123">
        <v>0.01120454454172152</v>
      </c>
      <c r="D751" s="84" t="s">
        <v>1909</v>
      </c>
      <c r="E751" s="84" t="b">
        <v>0</v>
      </c>
      <c r="F751" s="84" t="b">
        <v>0</v>
      </c>
      <c r="G751" s="84" t="b">
        <v>0</v>
      </c>
    </row>
    <row r="752" spans="1:7" ht="15">
      <c r="A752" s="84" t="s">
        <v>2569</v>
      </c>
      <c r="B752" s="84">
        <v>3</v>
      </c>
      <c r="C752" s="123">
        <v>0.01120454454172152</v>
      </c>
      <c r="D752" s="84" t="s">
        <v>1909</v>
      </c>
      <c r="E752" s="84" t="b">
        <v>0</v>
      </c>
      <c r="F752" s="84" t="b">
        <v>0</v>
      </c>
      <c r="G752" s="84" t="b">
        <v>0</v>
      </c>
    </row>
    <row r="753" spans="1:7" ht="15">
      <c r="A753" s="84" t="s">
        <v>2050</v>
      </c>
      <c r="B753" s="84">
        <v>2</v>
      </c>
      <c r="C753" s="123">
        <v>0.00998528577622884</v>
      </c>
      <c r="D753" s="84" t="s">
        <v>1909</v>
      </c>
      <c r="E753" s="84" t="b">
        <v>0</v>
      </c>
      <c r="F753" s="84" t="b">
        <v>0</v>
      </c>
      <c r="G753" s="84" t="b">
        <v>0</v>
      </c>
    </row>
    <row r="754" spans="1:7" ht="15">
      <c r="A754" s="84" t="s">
        <v>293</v>
      </c>
      <c r="B754" s="84">
        <v>2</v>
      </c>
      <c r="C754" s="123">
        <v>0.00998528577622884</v>
      </c>
      <c r="D754" s="84" t="s">
        <v>1909</v>
      </c>
      <c r="E754" s="84" t="b">
        <v>0</v>
      </c>
      <c r="F754" s="84" t="b">
        <v>0</v>
      </c>
      <c r="G754" s="84" t="b">
        <v>0</v>
      </c>
    </row>
    <row r="755" spans="1:7" ht="15">
      <c r="A755" s="84" t="s">
        <v>2692</v>
      </c>
      <c r="B755" s="84">
        <v>2</v>
      </c>
      <c r="C755" s="123">
        <v>0.00998528577622884</v>
      </c>
      <c r="D755" s="84" t="s">
        <v>1909</v>
      </c>
      <c r="E755" s="84" t="b">
        <v>0</v>
      </c>
      <c r="F755" s="84" t="b">
        <v>0</v>
      </c>
      <c r="G755" s="84" t="b">
        <v>0</v>
      </c>
    </row>
    <row r="756" spans="1:7" ht="15">
      <c r="A756" s="84" t="s">
        <v>2026</v>
      </c>
      <c r="B756" s="84">
        <v>2</v>
      </c>
      <c r="C756" s="123">
        <v>0.00998528577622884</v>
      </c>
      <c r="D756" s="84" t="s">
        <v>1909</v>
      </c>
      <c r="E756" s="84" t="b">
        <v>0</v>
      </c>
      <c r="F756" s="84" t="b">
        <v>0</v>
      </c>
      <c r="G756" s="84" t="b">
        <v>0</v>
      </c>
    </row>
    <row r="757" spans="1:7" ht="15">
      <c r="A757" s="84" t="s">
        <v>2623</v>
      </c>
      <c r="B757" s="84">
        <v>2</v>
      </c>
      <c r="C757" s="123">
        <v>0.00998528577622884</v>
      </c>
      <c r="D757" s="84" t="s">
        <v>1909</v>
      </c>
      <c r="E757" s="84" t="b">
        <v>0</v>
      </c>
      <c r="F757" s="84" t="b">
        <v>0</v>
      </c>
      <c r="G757" s="84" t="b">
        <v>0</v>
      </c>
    </row>
    <row r="758" spans="1:7" ht="15">
      <c r="A758" s="84" t="s">
        <v>2624</v>
      </c>
      <c r="B758" s="84">
        <v>2</v>
      </c>
      <c r="C758" s="123">
        <v>0.00998528577622884</v>
      </c>
      <c r="D758" s="84" t="s">
        <v>1909</v>
      </c>
      <c r="E758" s="84" t="b">
        <v>0</v>
      </c>
      <c r="F758" s="84" t="b">
        <v>0</v>
      </c>
      <c r="G758" s="84" t="b">
        <v>0</v>
      </c>
    </row>
    <row r="759" spans="1:7" ht="15">
      <c r="A759" s="84" t="s">
        <v>2625</v>
      </c>
      <c r="B759" s="84">
        <v>2</v>
      </c>
      <c r="C759" s="123">
        <v>0.00998528577622884</v>
      </c>
      <c r="D759" s="84" t="s">
        <v>1909</v>
      </c>
      <c r="E759" s="84" t="b">
        <v>0</v>
      </c>
      <c r="F759" s="84" t="b">
        <v>0</v>
      </c>
      <c r="G759" s="84" t="b">
        <v>0</v>
      </c>
    </row>
    <row r="760" spans="1:7" ht="15">
      <c r="A760" s="84" t="s">
        <v>2626</v>
      </c>
      <c r="B760" s="84">
        <v>2</v>
      </c>
      <c r="C760" s="123">
        <v>0.00998528577622884</v>
      </c>
      <c r="D760" s="84" t="s">
        <v>1909</v>
      </c>
      <c r="E760" s="84" t="b">
        <v>0</v>
      </c>
      <c r="F760" s="84" t="b">
        <v>0</v>
      </c>
      <c r="G760" s="84" t="b">
        <v>0</v>
      </c>
    </row>
    <row r="761" spans="1:7" ht="15">
      <c r="A761" s="84" t="s">
        <v>2627</v>
      </c>
      <c r="B761" s="84">
        <v>2</v>
      </c>
      <c r="C761" s="123">
        <v>0.00998528577622884</v>
      </c>
      <c r="D761" s="84" t="s">
        <v>1909</v>
      </c>
      <c r="E761" s="84" t="b">
        <v>0</v>
      </c>
      <c r="F761" s="84" t="b">
        <v>0</v>
      </c>
      <c r="G761" s="84" t="b">
        <v>0</v>
      </c>
    </row>
    <row r="762" spans="1:7" ht="15">
      <c r="A762" s="84" t="s">
        <v>2556</v>
      </c>
      <c r="B762" s="84">
        <v>2</v>
      </c>
      <c r="C762" s="123">
        <v>0.00998528577622884</v>
      </c>
      <c r="D762" s="84" t="s">
        <v>1909</v>
      </c>
      <c r="E762" s="84" t="b">
        <v>0</v>
      </c>
      <c r="F762" s="84" t="b">
        <v>0</v>
      </c>
      <c r="G762" s="84" t="b">
        <v>0</v>
      </c>
    </row>
    <row r="763" spans="1:7" ht="15">
      <c r="A763" s="84" t="s">
        <v>1994</v>
      </c>
      <c r="B763" s="84">
        <v>2</v>
      </c>
      <c r="C763" s="123">
        <v>0.00998528577622884</v>
      </c>
      <c r="D763" s="84" t="s">
        <v>1909</v>
      </c>
      <c r="E763" s="84" t="b">
        <v>0</v>
      </c>
      <c r="F763" s="84" t="b">
        <v>0</v>
      </c>
      <c r="G763" s="84" t="b">
        <v>0</v>
      </c>
    </row>
    <row r="764" spans="1:7" ht="15">
      <c r="A764" s="84" t="s">
        <v>2095</v>
      </c>
      <c r="B764" s="84">
        <v>3</v>
      </c>
      <c r="C764" s="123">
        <v>0</v>
      </c>
      <c r="D764" s="84" t="s">
        <v>1910</v>
      </c>
      <c r="E764" s="84" t="b">
        <v>0</v>
      </c>
      <c r="F764" s="84" t="b">
        <v>0</v>
      </c>
      <c r="G764" s="84" t="b">
        <v>0</v>
      </c>
    </row>
    <row r="765" spans="1:7" ht="15">
      <c r="A765" s="84" t="s">
        <v>1994</v>
      </c>
      <c r="B765" s="84">
        <v>3</v>
      </c>
      <c r="C765" s="123">
        <v>0</v>
      </c>
      <c r="D765" s="84" t="s">
        <v>1910</v>
      </c>
      <c r="E765" s="84" t="b">
        <v>0</v>
      </c>
      <c r="F765" s="84" t="b">
        <v>0</v>
      </c>
      <c r="G765" s="84" t="b">
        <v>0</v>
      </c>
    </row>
    <row r="766" spans="1:7" ht="15">
      <c r="A766" s="84" t="s">
        <v>292</v>
      </c>
      <c r="B766" s="84">
        <v>3</v>
      </c>
      <c r="C766" s="123">
        <v>0</v>
      </c>
      <c r="D766" s="84" t="s">
        <v>1910</v>
      </c>
      <c r="E766" s="84" t="b">
        <v>0</v>
      </c>
      <c r="F766" s="84" t="b">
        <v>0</v>
      </c>
      <c r="G766" s="84" t="b">
        <v>0</v>
      </c>
    </row>
    <row r="767" spans="1:7" ht="15">
      <c r="A767" s="84" t="s">
        <v>2096</v>
      </c>
      <c r="B767" s="84">
        <v>3</v>
      </c>
      <c r="C767" s="123">
        <v>0</v>
      </c>
      <c r="D767" s="84" t="s">
        <v>1910</v>
      </c>
      <c r="E767" s="84" t="b">
        <v>0</v>
      </c>
      <c r="F767" s="84" t="b">
        <v>0</v>
      </c>
      <c r="G767" s="84" t="b">
        <v>0</v>
      </c>
    </row>
    <row r="768" spans="1:7" ht="15">
      <c r="A768" s="84" t="s">
        <v>2097</v>
      </c>
      <c r="B768" s="84">
        <v>3</v>
      </c>
      <c r="C768" s="123">
        <v>0</v>
      </c>
      <c r="D768" s="84" t="s">
        <v>1910</v>
      </c>
      <c r="E768" s="84" t="b">
        <v>0</v>
      </c>
      <c r="F768" s="84" t="b">
        <v>0</v>
      </c>
      <c r="G768" s="84" t="b">
        <v>0</v>
      </c>
    </row>
    <row r="769" spans="1:7" ht="15">
      <c r="A769" s="84" t="s">
        <v>317</v>
      </c>
      <c r="B769" s="84">
        <v>3</v>
      </c>
      <c r="C769" s="123">
        <v>0</v>
      </c>
      <c r="D769" s="84" t="s">
        <v>1910</v>
      </c>
      <c r="E769" s="84" t="b">
        <v>0</v>
      </c>
      <c r="F769" s="84" t="b">
        <v>0</v>
      </c>
      <c r="G769" s="84" t="b">
        <v>0</v>
      </c>
    </row>
    <row r="770" spans="1:7" ht="15">
      <c r="A770" s="84" t="s">
        <v>257</v>
      </c>
      <c r="B770" s="84">
        <v>3</v>
      </c>
      <c r="C770" s="123">
        <v>0</v>
      </c>
      <c r="D770" s="84" t="s">
        <v>1910</v>
      </c>
      <c r="E770" s="84" t="b">
        <v>0</v>
      </c>
      <c r="F770" s="84" t="b">
        <v>0</v>
      </c>
      <c r="G770" s="84" t="b">
        <v>0</v>
      </c>
    </row>
    <row r="771" spans="1:7" ht="15">
      <c r="A771" s="84" t="s">
        <v>258</v>
      </c>
      <c r="B771" s="84">
        <v>3</v>
      </c>
      <c r="C771" s="123">
        <v>0</v>
      </c>
      <c r="D771" s="84" t="s">
        <v>1910</v>
      </c>
      <c r="E771" s="84" t="b">
        <v>0</v>
      </c>
      <c r="F771" s="84" t="b">
        <v>0</v>
      </c>
      <c r="G771" s="84" t="b">
        <v>0</v>
      </c>
    </row>
    <row r="772" spans="1:7" ht="15">
      <c r="A772" s="84" t="s">
        <v>316</v>
      </c>
      <c r="B772" s="84">
        <v>3</v>
      </c>
      <c r="C772" s="123">
        <v>0</v>
      </c>
      <c r="D772" s="84" t="s">
        <v>1910</v>
      </c>
      <c r="E772" s="84" t="b">
        <v>0</v>
      </c>
      <c r="F772" s="84" t="b">
        <v>0</v>
      </c>
      <c r="G772" s="84" t="b">
        <v>0</v>
      </c>
    </row>
    <row r="773" spans="1:7" ht="15">
      <c r="A773" s="84" t="s">
        <v>2098</v>
      </c>
      <c r="B773" s="84">
        <v>3</v>
      </c>
      <c r="C773" s="123">
        <v>0</v>
      </c>
      <c r="D773" s="84" t="s">
        <v>1910</v>
      </c>
      <c r="E773" s="84" t="b">
        <v>0</v>
      </c>
      <c r="F773" s="84" t="b">
        <v>0</v>
      </c>
      <c r="G773" s="84" t="b">
        <v>0</v>
      </c>
    </row>
    <row r="774" spans="1:7" ht="15">
      <c r="A774" s="84" t="s">
        <v>256</v>
      </c>
      <c r="B774" s="84">
        <v>2</v>
      </c>
      <c r="C774" s="123">
        <v>0.009267961002930591</v>
      </c>
      <c r="D774" s="84" t="s">
        <v>1910</v>
      </c>
      <c r="E774" s="84" t="b">
        <v>0</v>
      </c>
      <c r="F774" s="84" t="b">
        <v>0</v>
      </c>
      <c r="G774" s="84" t="b">
        <v>0</v>
      </c>
    </row>
    <row r="775" spans="1:7" ht="15">
      <c r="A775" s="84" t="s">
        <v>2076</v>
      </c>
      <c r="B775" s="84">
        <v>4</v>
      </c>
      <c r="C775" s="123">
        <v>0</v>
      </c>
      <c r="D775" s="84" t="s">
        <v>1911</v>
      </c>
      <c r="E775" s="84" t="b">
        <v>0</v>
      </c>
      <c r="F775" s="84" t="b">
        <v>0</v>
      </c>
      <c r="G775" s="84" t="b">
        <v>0</v>
      </c>
    </row>
    <row r="776" spans="1:7" ht="15">
      <c r="A776" s="84" t="s">
        <v>2077</v>
      </c>
      <c r="B776" s="84">
        <v>4</v>
      </c>
      <c r="C776" s="123">
        <v>0</v>
      </c>
      <c r="D776" s="84" t="s">
        <v>1911</v>
      </c>
      <c r="E776" s="84" t="b">
        <v>0</v>
      </c>
      <c r="F776" s="84" t="b">
        <v>0</v>
      </c>
      <c r="G776" s="84" t="b">
        <v>0</v>
      </c>
    </row>
    <row r="777" spans="1:7" ht="15">
      <c r="A777" s="84" t="s">
        <v>2100</v>
      </c>
      <c r="B777" s="84">
        <v>4</v>
      </c>
      <c r="C777" s="123">
        <v>0</v>
      </c>
      <c r="D777" s="84" t="s">
        <v>1911</v>
      </c>
      <c r="E777" s="84" t="b">
        <v>0</v>
      </c>
      <c r="F777" s="84" t="b">
        <v>0</v>
      </c>
      <c r="G777" s="84" t="b">
        <v>0</v>
      </c>
    </row>
    <row r="778" spans="1:7" ht="15">
      <c r="A778" s="84" t="s">
        <v>2101</v>
      </c>
      <c r="B778" s="84">
        <v>4</v>
      </c>
      <c r="C778" s="123">
        <v>0</v>
      </c>
      <c r="D778" s="84" t="s">
        <v>1911</v>
      </c>
      <c r="E778" s="84" t="b">
        <v>0</v>
      </c>
      <c r="F778" s="84" t="b">
        <v>0</v>
      </c>
      <c r="G778" s="84" t="b">
        <v>0</v>
      </c>
    </row>
    <row r="779" spans="1:7" ht="15">
      <c r="A779" s="84" t="s">
        <v>508</v>
      </c>
      <c r="B779" s="84">
        <v>4</v>
      </c>
      <c r="C779" s="123">
        <v>0</v>
      </c>
      <c r="D779" s="84" t="s">
        <v>1911</v>
      </c>
      <c r="E779" s="84" t="b">
        <v>0</v>
      </c>
      <c r="F779" s="84" t="b">
        <v>0</v>
      </c>
      <c r="G779" s="84" t="b">
        <v>0</v>
      </c>
    </row>
    <row r="780" spans="1:7" ht="15">
      <c r="A780" s="84" t="s">
        <v>1994</v>
      </c>
      <c r="B780" s="84">
        <v>4</v>
      </c>
      <c r="C780" s="123">
        <v>0</v>
      </c>
      <c r="D780" s="84" t="s">
        <v>1911</v>
      </c>
      <c r="E780" s="84" t="b">
        <v>0</v>
      </c>
      <c r="F780" s="84" t="b">
        <v>0</v>
      </c>
      <c r="G780" s="84" t="b">
        <v>0</v>
      </c>
    </row>
    <row r="781" spans="1:7" ht="15">
      <c r="A781" s="84" t="s">
        <v>2102</v>
      </c>
      <c r="B781" s="84">
        <v>4</v>
      </c>
      <c r="C781" s="123">
        <v>0</v>
      </c>
      <c r="D781" s="84" t="s">
        <v>1911</v>
      </c>
      <c r="E781" s="84" t="b">
        <v>0</v>
      </c>
      <c r="F781" s="84" t="b">
        <v>0</v>
      </c>
      <c r="G781" s="84" t="b">
        <v>0</v>
      </c>
    </row>
    <row r="782" spans="1:7" ht="15">
      <c r="A782" s="84" t="s">
        <v>2103</v>
      </c>
      <c r="B782" s="84">
        <v>4</v>
      </c>
      <c r="C782" s="123">
        <v>0</v>
      </c>
      <c r="D782" s="84" t="s">
        <v>1911</v>
      </c>
      <c r="E782" s="84" t="b">
        <v>0</v>
      </c>
      <c r="F782" s="84" t="b">
        <v>0</v>
      </c>
      <c r="G782" s="84" t="b">
        <v>0</v>
      </c>
    </row>
    <row r="783" spans="1:7" ht="15">
      <c r="A783" s="84" t="s">
        <v>510</v>
      </c>
      <c r="B783" s="84">
        <v>4</v>
      </c>
      <c r="C783" s="123">
        <v>0</v>
      </c>
      <c r="D783" s="84" t="s">
        <v>1911</v>
      </c>
      <c r="E783" s="84" t="b">
        <v>0</v>
      </c>
      <c r="F783" s="84" t="b">
        <v>0</v>
      </c>
      <c r="G783" s="84" t="b">
        <v>0</v>
      </c>
    </row>
    <row r="784" spans="1:7" ht="15">
      <c r="A784" s="84" t="s">
        <v>262</v>
      </c>
      <c r="B784" s="84">
        <v>3</v>
      </c>
      <c r="C784" s="123">
        <v>0.00871665604243953</v>
      </c>
      <c r="D784" s="84" t="s">
        <v>1911</v>
      </c>
      <c r="E784" s="84" t="b">
        <v>0</v>
      </c>
      <c r="F784" s="84" t="b">
        <v>0</v>
      </c>
      <c r="G784" s="84" t="b">
        <v>0</v>
      </c>
    </row>
    <row r="785" spans="1:7" ht="15">
      <c r="A785" s="84" t="s">
        <v>2641</v>
      </c>
      <c r="B785" s="84">
        <v>3</v>
      </c>
      <c r="C785" s="123">
        <v>0.00871665604243953</v>
      </c>
      <c r="D785" s="84" t="s">
        <v>1911</v>
      </c>
      <c r="E785" s="84" t="b">
        <v>0</v>
      </c>
      <c r="F785" s="84" t="b">
        <v>0</v>
      </c>
      <c r="G785" s="84" t="b">
        <v>0</v>
      </c>
    </row>
    <row r="786" spans="1:7" ht="15">
      <c r="A786" s="84" t="s">
        <v>508</v>
      </c>
      <c r="B786" s="84">
        <v>4</v>
      </c>
      <c r="C786" s="123">
        <v>0</v>
      </c>
      <c r="D786" s="84" t="s">
        <v>1912</v>
      </c>
      <c r="E786" s="84" t="b">
        <v>0</v>
      </c>
      <c r="F786" s="84" t="b">
        <v>0</v>
      </c>
      <c r="G786" s="84" t="b">
        <v>0</v>
      </c>
    </row>
    <row r="787" spans="1:7" ht="15">
      <c r="A787" s="84" t="s">
        <v>1994</v>
      </c>
      <c r="B787" s="84">
        <v>3</v>
      </c>
      <c r="C787" s="123">
        <v>0.00871665604243953</v>
      </c>
      <c r="D787" s="84" t="s">
        <v>1912</v>
      </c>
      <c r="E787" s="84" t="b">
        <v>0</v>
      </c>
      <c r="F787" s="84" t="b">
        <v>0</v>
      </c>
      <c r="G787" s="84" t="b">
        <v>0</v>
      </c>
    </row>
    <row r="788" spans="1:7" ht="15">
      <c r="A788" s="84" t="s">
        <v>2105</v>
      </c>
      <c r="B788" s="84">
        <v>2</v>
      </c>
      <c r="C788" s="123">
        <v>0.028002790294323832</v>
      </c>
      <c r="D788" s="84" t="s">
        <v>1912</v>
      </c>
      <c r="E788" s="84" t="b">
        <v>0</v>
      </c>
      <c r="F788" s="84" t="b">
        <v>0</v>
      </c>
      <c r="G788" s="84" t="b">
        <v>0</v>
      </c>
    </row>
    <row r="789" spans="1:7" ht="15">
      <c r="A789" s="84" t="s">
        <v>510</v>
      </c>
      <c r="B789" s="84">
        <v>2</v>
      </c>
      <c r="C789" s="123">
        <v>0.014001395147161916</v>
      </c>
      <c r="D789" s="84" t="s">
        <v>1912</v>
      </c>
      <c r="E789" s="84" t="b">
        <v>0</v>
      </c>
      <c r="F789" s="84" t="b">
        <v>0</v>
      </c>
      <c r="G789" s="84" t="b">
        <v>0</v>
      </c>
    </row>
    <row r="790" spans="1:7" ht="15">
      <c r="A790" s="84" t="s">
        <v>2727</v>
      </c>
      <c r="B790" s="84">
        <v>2</v>
      </c>
      <c r="C790" s="123">
        <v>0</v>
      </c>
      <c r="D790" s="84" t="s">
        <v>1915</v>
      </c>
      <c r="E790" s="84" t="b">
        <v>0</v>
      </c>
      <c r="F790" s="84" t="b">
        <v>0</v>
      </c>
      <c r="G790" s="84" t="b">
        <v>0</v>
      </c>
    </row>
    <row r="791" spans="1:7" ht="15">
      <c r="A791" s="84" t="s">
        <v>2728</v>
      </c>
      <c r="B791" s="84">
        <v>2</v>
      </c>
      <c r="C791" s="123">
        <v>0</v>
      </c>
      <c r="D791" s="84" t="s">
        <v>1915</v>
      </c>
      <c r="E791" s="84" t="b">
        <v>0</v>
      </c>
      <c r="F791" s="84" t="b">
        <v>0</v>
      </c>
      <c r="G791" s="84" t="b">
        <v>0</v>
      </c>
    </row>
    <row r="792" spans="1:7" ht="15">
      <c r="A792" s="84" t="s">
        <v>2519</v>
      </c>
      <c r="B792" s="84">
        <v>2</v>
      </c>
      <c r="C792" s="123">
        <v>0</v>
      </c>
      <c r="D792" s="84" t="s">
        <v>1915</v>
      </c>
      <c r="E792" s="84" t="b">
        <v>0</v>
      </c>
      <c r="F792" s="84" t="b">
        <v>0</v>
      </c>
      <c r="G792" s="84" t="b">
        <v>0</v>
      </c>
    </row>
    <row r="793" spans="1:7" ht="15">
      <c r="A793" s="84" t="s">
        <v>2052</v>
      </c>
      <c r="B793" s="84">
        <v>2</v>
      </c>
      <c r="C793" s="123">
        <v>0</v>
      </c>
      <c r="D793" s="84" t="s">
        <v>1915</v>
      </c>
      <c r="E793" s="84" t="b">
        <v>0</v>
      </c>
      <c r="F793" s="84" t="b">
        <v>0</v>
      </c>
      <c r="G793" s="84" t="b">
        <v>0</v>
      </c>
    </row>
    <row r="794" spans="1:7" ht="15">
      <c r="A794" s="84" t="s">
        <v>2053</v>
      </c>
      <c r="B794" s="84">
        <v>2</v>
      </c>
      <c r="C794" s="123">
        <v>0</v>
      </c>
      <c r="D794" s="84" t="s">
        <v>1915</v>
      </c>
      <c r="E794" s="84" t="b">
        <v>0</v>
      </c>
      <c r="F794" s="84" t="b">
        <v>0</v>
      </c>
      <c r="G794" s="84" t="b">
        <v>0</v>
      </c>
    </row>
    <row r="795" spans="1:7" ht="15">
      <c r="A795" s="84" t="s">
        <v>2496</v>
      </c>
      <c r="B795" s="84">
        <v>2</v>
      </c>
      <c r="C795" s="123">
        <v>0</v>
      </c>
      <c r="D795" s="84" t="s">
        <v>1915</v>
      </c>
      <c r="E795" s="84" t="b">
        <v>1</v>
      </c>
      <c r="F795" s="84" t="b">
        <v>0</v>
      </c>
      <c r="G795" s="84" t="b">
        <v>0</v>
      </c>
    </row>
    <row r="796" spans="1:7" ht="15">
      <c r="A796" s="84" t="s">
        <v>2497</v>
      </c>
      <c r="B796" s="84">
        <v>2</v>
      </c>
      <c r="C796" s="123">
        <v>0</v>
      </c>
      <c r="D796" s="84" t="s">
        <v>1915</v>
      </c>
      <c r="E796" s="84" t="b">
        <v>0</v>
      </c>
      <c r="F796" s="84" t="b">
        <v>0</v>
      </c>
      <c r="G796" s="84" t="b">
        <v>0</v>
      </c>
    </row>
    <row r="797" spans="1:7" ht="15">
      <c r="A797" s="84" t="s">
        <v>2498</v>
      </c>
      <c r="B797" s="84">
        <v>2</v>
      </c>
      <c r="C797" s="123">
        <v>0</v>
      </c>
      <c r="D797" s="84" t="s">
        <v>1915</v>
      </c>
      <c r="E797" s="84" t="b">
        <v>0</v>
      </c>
      <c r="F797" s="84" t="b">
        <v>0</v>
      </c>
      <c r="G797" s="84" t="b">
        <v>0</v>
      </c>
    </row>
    <row r="798" spans="1:7" ht="15">
      <c r="A798" s="84" t="s">
        <v>510</v>
      </c>
      <c r="B798" s="84">
        <v>2</v>
      </c>
      <c r="C798" s="123">
        <v>0</v>
      </c>
      <c r="D798" s="84" t="s">
        <v>1915</v>
      </c>
      <c r="E798" s="84" t="b">
        <v>0</v>
      </c>
      <c r="F798" s="84" t="b">
        <v>0</v>
      </c>
      <c r="G798" s="84" t="b">
        <v>0</v>
      </c>
    </row>
    <row r="799" spans="1:7" ht="15">
      <c r="A799" s="84" t="s">
        <v>508</v>
      </c>
      <c r="B799" s="84">
        <v>2</v>
      </c>
      <c r="C799" s="123">
        <v>0</v>
      </c>
      <c r="D799" s="84" t="s">
        <v>1915</v>
      </c>
      <c r="E799" s="84" t="b">
        <v>0</v>
      </c>
      <c r="F799" s="84" t="b">
        <v>0</v>
      </c>
      <c r="G799" s="84" t="b">
        <v>0</v>
      </c>
    </row>
    <row r="800" spans="1:7" ht="15">
      <c r="A800" s="84" t="s">
        <v>2649</v>
      </c>
      <c r="B800" s="84">
        <v>3</v>
      </c>
      <c r="C800" s="123">
        <v>0</v>
      </c>
      <c r="D800" s="84" t="s">
        <v>1916</v>
      </c>
      <c r="E800" s="84" t="b">
        <v>0</v>
      </c>
      <c r="F800" s="84" t="b">
        <v>0</v>
      </c>
      <c r="G800" s="84" t="b">
        <v>0</v>
      </c>
    </row>
    <row r="801" spans="1:7" ht="15">
      <c r="A801" s="84" t="s">
        <v>2554</v>
      </c>
      <c r="B801" s="84">
        <v>3</v>
      </c>
      <c r="C801" s="123">
        <v>0</v>
      </c>
      <c r="D801" s="84" t="s">
        <v>1916</v>
      </c>
      <c r="E801" s="84" t="b">
        <v>0</v>
      </c>
      <c r="F801" s="84" t="b">
        <v>0</v>
      </c>
      <c r="G801" s="84" t="b">
        <v>0</v>
      </c>
    </row>
    <row r="802" spans="1:7" ht="15">
      <c r="A802" s="84" t="s">
        <v>2732</v>
      </c>
      <c r="B802" s="84">
        <v>2</v>
      </c>
      <c r="C802" s="123">
        <v>0</v>
      </c>
      <c r="D802" s="84" t="s">
        <v>1916</v>
      </c>
      <c r="E802" s="84" t="b">
        <v>0</v>
      </c>
      <c r="F802" s="84" t="b">
        <v>0</v>
      </c>
      <c r="G802" s="84" t="b">
        <v>0</v>
      </c>
    </row>
    <row r="803" spans="1:7" ht="15">
      <c r="A803" s="84" t="s">
        <v>2733</v>
      </c>
      <c r="B803" s="84">
        <v>2</v>
      </c>
      <c r="C803" s="123">
        <v>0</v>
      </c>
      <c r="D803" s="84" t="s">
        <v>1916</v>
      </c>
      <c r="E803" s="84" t="b">
        <v>0</v>
      </c>
      <c r="F803" s="84" t="b">
        <v>0</v>
      </c>
      <c r="G803" s="84" t="b">
        <v>0</v>
      </c>
    </row>
    <row r="804" spans="1:7" ht="15">
      <c r="A804" s="84" t="s">
        <v>2734</v>
      </c>
      <c r="B804" s="84">
        <v>2</v>
      </c>
      <c r="C804" s="123">
        <v>0</v>
      </c>
      <c r="D804" s="84" t="s">
        <v>1916</v>
      </c>
      <c r="E804" s="84" t="b">
        <v>0</v>
      </c>
      <c r="F804" s="84" t="b">
        <v>0</v>
      </c>
      <c r="G804" s="84" t="b">
        <v>0</v>
      </c>
    </row>
    <row r="805" spans="1:7" ht="15">
      <c r="A805" s="84" t="s">
        <v>2735</v>
      </c>
      <c r="B805" s="84">
        <v>2</v>
      </c>
      <c r="C805" s="123">
        <v>0</v>
      </c>
      <c r="D805" s="84" t="s">
        <v>1916</v>
      </c>
      <c r="E805" s="84" t="b">
        <v>0</v>
      </c>
      <c r="F805" s="84" t="b">
        <v>0</v>
      </c>
      <c r="G805" s="84" t="b">
        <v>0</v>
      </c>
    </row>
    <row r="806" spans="1:7" ht="15">
      <c r="A806" s="84" t="s">
        <v>2736</v>
      </c>
      <c r="B806" s="84">
        <v>2</v>
      </c>
      <c r="C806" s="123">
        <v>0</v>
      </c>
      <c r="D806" s="84" t="s">
        <v>1916</v>
      </c>
      <c r="E806" s="84" t="b">
        <v>0</v>
      </c>
      <c r="F806" s="84" t="b">
        <v>0</v>
      </c>
      <c r="G806" s="84" t="b">
        <v>0</v>
      </c>
    </row>
    <row r="807" spans="1:7" ht="15">
      <c r="A807" s="84" t="s">
        <v>2737</v>
      </c>
      <c r="B807" s="84">
        <v>2</v>
      </c>
      <c r="C807" s="123">
        <v>0</v>
      </c>
      <c r="D807" s="84" t="s">
        <v>1916</v>
      </c>
      <c r="E807" s="84" t="b">
        <v>0</v>
      </c>
      <c r="F807" s="84" t="b">
        <v>0</v>
      </c>
      <c r="G807" s="84" t="b">
        <v>0</v>
      </c>
    </row>
    <row r="808" spans="1:7" ht="15">
      <c r="A808" s="84" t="s">
        <v>2738</v>
      </c>
      <c r="B808" s="84">
        <v>2</v>
      </c>
      <c r="C808" s="123">
        <v>0</v>
      </c>
      <c r="D808" s="84" t="s">
        <v>1916</v>
      </c>
      <c r="E808" s="84" t="b">
        <v>0</v>
      </c>
      <c r="F808" s="84" t="b">
        <v>0</v>
      </c>
      <c r="G808" s="84" t="b">
        <v>0</v>
      </c>
    </row>
    <row r="809" spans="1:7" ht="15">
      <c r="A809" s="84" t="s">
        <v>2739</v>
      </c>
      <c r="B809" s="84">
        <v>2</v>
      </c>
      <c r="C809" s="123">
        <v>0</v>
      </c>
      <c r="D809" s="84" t="s">
        <v>1916</v>
      </c>
      <c r="E809" s="84" t="b">
        <v>0</v>
      </c>
      <c r="F809" s="84" t="b">
        <v>0</v>
      </c>
      <c r="G809" s="84" t="b">
        <v>0</v>
      </c>
    </row>
    <row r="810" spans="1:7" ht="15">
      <c r="A810" s="84" t="s">
        <v>508</v>
      </c>
      <c r="B810" s="84">
        <v>2</v>
      </c>
      <c r="C810" s="123">
        <v>0</v>
      </c>
      <c r="D810" s="84" t="s">
        <v>1916</v>
      </c>
      <c r="E810" s="84" t="b">
        <v>0</v>
      </c>
      <c r="F810" s="84" t="b">
        <v>0</v>
      </c>
      <c r="G810" s="84" t="b">
        <v>0</v>
      </c>
    </row>
    <row r="811" spans="1:7" ht="15">
      <c r="A811" s="84" t="s">
        <v>2650</v>
      </c>
      <c r="B811" s="84">
        <v>2</v>
      </c>
      <c r="C811" s="123">
        <v>0</v>
      </c>
      <c r="D811" s="84" t="s">
        <v>1916</v>
      </c>
      <c r="E811" s="84" t="b">
        <v>0</v>
      </c>
      <c r="F811" s="84" t="b">
        <v>0</v>
      </c>
      <c r="G811" s="84" t="b">
        <v>0</v>
      </c>
    </row>
    <row r="812" spans="1:7" ht="15">
      <c r="A812" s="84" t="s">
        <v>508</v>
      </c>
      <c r="B812" s="84">
        <v>4</v>
      </c>
      <c r="C812" s="123">
        <v>0</v>
      </c>
      <c r="D812" s="84" t="s">
        <v>1917</v>
      </c>
      <c r="E812" s="84" t="b">
        <v>0</v>
      </c>
      <c r="F812" s="84" t="b">
        <v>0</v>
      </c>
      <c r="G812" s="84" t="b">
        <v>0</v>
      </c>
    </row>
    <row r="813" spans="1:7" ht="15">
      <c r="A813" s="84" t="s">
        <v>1994</v>
      </c>
      <c r="B813" s="84">
        <v>3</v>
      </c>
      <c r="C813" s="123">
        <v>0.006246936830414997</v>
      </c>
      <c r="D813" s="84" t="s">
        <v>1917</v>
      </c>
      <c r="E813" s="84" t="b">
        <v>0</v>
      </c>
      <c r="F813" s="84" t="b">
        <v>0</v>
      </c>
      <c r="G813" s="84" t="b">
        <v>0</v>
      </c>
    </row>
    <row r="814" spans="1:7" ht="15">
      <c r="A814" s="84" t="s">
        <v>2051</v>
      </c>
      <c r="B814" s="84">
        <v>2</v>
      </c>
      <c r="C814" s="123">
        <v>0.010034333188799373</v>
      </c>
      <c r="D814" s="84" t="s">
        <v>1917</v>
      </c>
      <c r="E814" s="84" t="b">
        <v>0</v>
      </c>
      <c r="F814" s="84" t="b">
        <v>0</v>
      </c>
      <c r="G814" s="84" t="b">
        <v>0</v>
      </c>
    </row>
    <row r="815" spans="1:7" ht="15">
      <c r="A815" s="84" t="s">
        <v>510</v>
      </c>
      <c r="B815" s="84">
        <v>2</v>
      </c>
      <c r="C815" s="123">
        <v>0.010034333188799373</v>
      </c>
      <c r="D815" s="84" t="s">
        <v>1917</v>
      </c>
      <c r="E815" s="84" t="b">
        <v>0</v>
      </c>
      <c r="F815" s="84" t="b">
        <v>0</v>
      </c>
      <c r="G815" s="84" t="b">
        <v>0</v>
      </c>
    </row>
    <row r="816" spans="1:7" ht="15">
      <c r="A816" s="84" t="s">
        <v>2763</v>
      </c>
      <c r="B816" s="84">
        <v>2</v>
      </c>
      <c r="C816" s="123">
        <v>0.010034333188799373</v>
      </c>
      <c r="D816" s="84" t="s">
        <v>1917</v>
      </c>
      <c r="E816" s="84" t="b">
        <v>0</v>
      </c>
      <c r="F816" s="84" t="b">
        <v>0</v>
      </c>
      <c r="G816" s="84" t="b">
        <v>0</v>
      </c>
    </row>
    <row r="817" spans="1:7" ht="15">
      <c r="A817" s="84" t="s">
        <v>2764</v>
      </c>
      <c r="B817" s="84">
        <v>2</v>
      </c>
      <c r="C817" s="123">
        <v>0.010034333188799373</v>
      </c>
      <c r="D817" s="84" t="s">
        <v>1917</v>
      </c>
      <c r="E817" s="84" t="b">
        <v>0</v>
      </c>
      <c r="F817" s="84" t="b">
        <v>0</v>
      </c>
      <c r="G817" s="84" t="b">
        <v>0</v>
      </c>
    </row>
    <row r="818" spans="1:7" ht="15">
      <c r="A818" s="84" t="s">
        <v>2765</v>
      </c>
      <c r="B818" s="84">
        <v>2</v>
      </c>
      <c r="C818" s="123">
        <v>0.010034333188799373</v>
      </c>
      <c r="D818" s="84" t="s">
        <v>1917</v>
      </c>
      <c r="E818" s="84" t="b">
        <v>0</v>
      </c>
      <c r="F818" s="84" t="b">
        <v>0</v>
      </c>
      <c r="G818" s="84" t="b">
        <v>0</v>
      </c>
    </row>
    <row r="819" spans="1:7" ht="15">
      <c r="A819" s="84" t="s">
        <v>2515</v>
      </c>
      <c r="B819" s="84">
        <v>2</v>
      </c>
      <c r="C819" s="123">
        <v>0.010034333188799373</v>
      </c>
      <c r="D819" s="84" t="s">
        <v>1917</v>
      </c>
      <c r="E819" s="84" t="b">
        <v>0</v>
      </c>
      <c r="F819" s="84" t="b">
        <v>0</v>
      </c>
      <c r="G819" s="84" t="b">
        <v>0</v>
      </c>
    </row>
    <row r="820" spans="1:7" ht="15">
      <c r="A820" s="84" t="s">
        <v>2766</v>
      </c>
      <c r="B820" s="84">
        <v>2</v>
      </c>
      <c r="C820" s="123">
        <v>0.010034333188799373</v>
      </c>
      <c r="D820" s="84" t="s">
        <v>1917</v>
      </c>
      <c r="E820" s="84" t="b">
        <v>0</v>
      </c>
      <c r="F820" s="84" t="b">
        <v>0</v>
      </c>
      <c r="G820" s="84" t="b">
        <v>0</v>
      </c>
    </row>
    <row r="821" spans="1:7" ht="15">
      <c r="A821" s="84" t="s">
        <v>2586</v>
      </c>
      <c r="B821" s="84">
        <v>2</v>
      </c>
      <c r="C821" s="123">
        <v>0.010034333188799373</v>
      </c>
      <c r="D821" s="84" t="s">
        <v>1917</v>
      </c>
      <c r="E821" s="84" t="b">
        <v>0</v>
      </c>
      <c r="F821" s="84" t="b">
        <v>0</v>
      </c>
      <c r="G821" s="84" t="b">
        <v>0</v>
      </c>
    </row>
    <row r="822" spans="1:7" ht="15">
      <c r="A822" s="84" t="s">
        <v>2576</v>
      </c>
      <c r="B822" s="84">
        <v>2</v>
      </c>
      <c r="C822" s="123">
        <v>0.010034333188799373</v>
      </c>
      <c r="D822" s="84" t="s">
        <v>1917</v>
      </c>
      <c r="E822" s="84" t="b">
        <v>0</v>
      </c>
      <c r="F822" s="84" t="b">
        <v>0</v>
      </c>
      <c r="G822" s="84" t="b">
        <v>0</v>
      </c>
    </row>
    <row r="823" spans="1:7" ht="15">
      <c r="A823" s="84" t="s">
        <v>2089</v>
      </c>
      <c r="B823" s="84">
        <v>2</v>
      </c>
      <c r="C823" s="123">
        <v>0.010034333188799373</v>
      </c>
      <c r="D823" s="84" t="s">
        <v>1917</v>
      </c>
      <c r="E823" s="84" t="b">
        <v>0</v>
      </c>
      <c r="F823" s="84" t="b">
        <v>0</v>
      </c>
      <c r="G823" s="84" t="b">
        <v>0</v>
      </c>
    </row>
    <row r="824" spans="1:7" ht="15">
      <c r="A824" s="84" t="s">
        <v>2659</v>
      </c>
      <c r="B824" s="84">
        <v>2</v>
      </c>
      <c r="C824" s="123">
        <v>0.010034333188799373</v>
      </c>
      <c r="D824" s="84" t="s">
        <v>1917</v>
      </c>
      <c r="E824" s="84" t="b">
        <v>0</v>
      </c>
      <c r="F824" s="84" t="b">
        <v>0</v>
      </c>
      <c r="G824" s="84" t="b">
        <v>0</v>
      </c>
    </row>
    <row r="825" spans="1:7" ht="15">
      <c r="A825" s="84" t="s">
        <v>2767</v>
      </c>
      <c r="B825" s="84">
        <v>2</v>
      </c>
      <c r="C825" s="123">
        <v>0.010034333188799373</v>
      </c>
      <c r="D825" s="84" t="s">
        <v>1917</v>
      </c>
      <c r="E825" s="84" t="b">
        <v>0</v>
      </c>
      <c r="F825" s="84" t="b">
        <v>0</v>
      </c>
      <c r="G825" s="84" t="b">
        <v>0</v>
      </c>
    </row>
    <row r="826" spans="1:7" ht="15">
      <c r="A826" s="84" t="s">
        <v>2768</v>
      </c>
      <c r="B826" s="84">
        <v>2</v>
      </c>
      <c r="C826" s="123">
        <v>0.010034333188799373</v>
      </c>
      <c r="D826" s="84" t="s">
        <v>1917</v>
      </c>
      <c r="E826" s="84" t="b">
        <v>0</v>
      </c>
      <c r="F826" s="84" t="b">
        <v>0</v>
      </c>
      <c r="G826" s="84" t="b">
        <v>0</v>
      </c>
    </row>
    <row r="827" spans="1:7" ht="15">
      <c r="A827" s="84" t="s">
        <v>2769</v>
      </c>
      <c r="B827" s="84">
        <v>2</v>
      </c>
      <c r="C827" s="123">
        <v>0.010034333188799373</v>
      </c>
      <c r="D827" s="84" t="s">
        <v>1917</v>
      </c>
      <c r="E827" s="84" t="b">
        <v>0</v>
      </c>
      <c r="F827" s="84" t="b">
        <v>0</v>
      </c>
      <c r="G827" s="84" t="b">
        <v>0</v>
      </c>
    </row>
    <row r="828" spans="1:7" ht="15">
      <c r="A828" s="84" t="s">
        <v>2770</v>
      </c>
      <c r="B828" s="84">
        <v>2</v>
      </c>
      <c r="C828" s="123">
        <v>0.010034333188799373</v>
      </c>
      <c r="D828" s="84" t="s">
        <v>1917</v>
      </c>
      <c r="E828" s="84" t="b">
        <v>0</v>
      </c>
      <c r="F828" s="84" t="b">
        <v>0</v>
      </c>
      <c r="G828" s="84" t="b">
        <v>0</v>
      </c>
    </row>
    <row r="829" spans="1:7" ht="15">
      <c r="A829" s="84" t="s">
        <v>2602</v>
      </c>
      <c r="B829" s="84">
        <v>2</v>
      </c>
      <c r="C829" s="123">
        <v>0.010034333188799373</v>
      </c>
      <c r="D829" s="84" t="s">
        <v>1917</v>
      </c>
      <c r="E829" s="84" t="b">
        <v>0</v>
      </c>
      <c r="F829" s="84" t="b">
        <v>0</v>
      </c>
      <c r="G82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2784</v>
      </c>
      <c r="B1" s="13" t="s">
        <v>2785</v>
      </c>
      <c r="C1" s="13" t="s">
        <v>2778</v>
      </c>
      <c r="D1" s="13" t="s">
        <v>2779</v>
      </c>
      <c r="E1" s="13" t="s">
        <v>2786</v>
      </c>
      <c r="F1" s="13" t="s">
        <v>144</v>
      </c>
      <c r="G1" s="13" t="s">
        <v>2787</v>
      </c>
      <c r="H1" s="13" t="s">
        <v>2788</v>
      </c>
      <c r="I1" s="13" t="s">
        <v>2789</v>
      </c>
      <c r="J1" s="13" t="s">
        <v>2790</v>
      </c>
      <c r="K1" s="13" t="s">
        <v>2791</v>
      </c>
      <c r="L1" s="13" t="s">
        <v>2792</v>
      </c>
    </row>
    <row r="2" spans="1:12" ht="15">
      <c r="A2" s="84" t="s">
        <v>2076</v>
      </c>
      <c r="B2" s="84" t="s">
        <v>2077</v>
      </c>
      <c r="C2" s="84">
        <v>20</v>
      </c>
      <c r="D2" s="123">
        <v>0.007894697372827103</v>
      </c>
      <c r="E2" s="123">
        <v>1.9821070695592908</v>
      </c>
      <c r="F2" s="84" t="s">
        <v>2780</v>
      </c>
      <c r="G2" s="84" t="b">
        <v>0</v>
      </c>
      <c r="H2" s="84" t="b">
        <v>0</v>
      </c>
      <c r="I2" s="84" t="b">
        <v>0</v>
      </c>
      <c r="J2" s="84" t="b">
        <v>0</v>
      </c>
      <c r="K2" s="84" t="b">
        <v>0</v>
      </c>
      <c r="L2" s="84" t="b">
        <v>0</v>
      </c>
    </row>
    <row r="3" spans="1:12" ht="15">
      <c r="A3" s="84" t="s">
        <v>1994</v>
      </c>
      <c r="B3" s="84" t="s">
        <v>508</v>
      </c>
      <c r="C3" s="84">
        <v>14</v>
      </c>
      <c r="D3" s="123">
        <v>0.006479950183758393</v>
      </c>
      <c r="E3" s="123">
        <v>0.672854985090137</v>
      </c>
      <c r="F3" s="84" t="s">
        <v>2780</v>
      </c>
      <c r="G3" s="84" t="b">
        <v>0</v>
      </c>
      <c r="H3" s="84" t="b">
        <v>0</v>
      </c>
      <c r="I3" s="84" t="b">
        <v>0</v>
      </c>
      <c r="J3" s="84" t="b">
        <v>0</v>
      </c>
      <c r="K3" s="84" t="b">
        <v>0</v>
      </c>
      <c r="L3" s="84" t="b">
        <v>0</v>
      </c>
    </row>
    <row r="4" spans="1:12" ht="15">
      <c r="A4" s="84" t="s">
        <v>511</v>
      </c>
      <c r="B4" s="84" t="s">
        <v>2063</v>
      </c>
      <c r="C4" s="84">
        <v>14</v>
      </c>
      <c r="D4" s="123">
        <v>0.006479950183758393</v>
      </c>
      <c r="E4" s="123">
        <v>1.734451056336649</v>
      </c>
      <c r="F4" s="84" t="s">
        <v>2780</v>
      </c>
      <c r="G4" s="84" t="b">
        <v>0</v>
      </c>
      <c r="H4" s="84" t="b">
        <v>0</v>
      </c>
      <c r="I4" s="84" t="b">
        <v>0</v>
      </c>
      <c r="J4" s="84" t="b">
        <v>0</v>
      </c>
      <c r="K4" s="84" t="b">
        <v>0</v>
      </c>
      <c r="L4" s="84" t="b">
        <v>0</v>
      </c>
    </row>
    <row r="5" spans="1:12" ht="15">
      <c r="A5" s="84" t="s">
        <v>2496</v>
      </c>
      <c r="B5" s="84" t="s">
        <v>2497</v>
      </c>
      <c r="C5" s="84">
        <v>11</v>
      </c>
      <c r="D5" s="123">
        <v>0.005598024810799547</v>
      </c>
      <c r="E5" s="123">
        <v>2.2841229782049233</v>
      </c>
      <c r="F5" s="84" t="s">
        <v>2780</v>
      </c>
      <c r="G5" s="84" t="b">
        <v>1</v>
      </c>
      <c r="H5" s="84" t="b">
        <v>0</v>
      </c>
      <c r="I5" s="84" t="b">
        <v>0</v>
      </c>
      <c r="J5" s="84" t="b">
        <v>0</v>
      </c>
      <c r="K5" s="84" t="b">
        <v>0</v>
      </c>
      <c r="L5" s="84" t="b">
        <v>0</v>
      </c>
    </row>
    <row r="6" spans="1:12" ht="15">
      <c r="A6" s="84" t="s">
        <v>2497</v>
      </c>
      <c r="B6" s="84" t="s">
        <v>2498</v>
      </c>
      <c r="C6" s="84">
        <v>11</v>
      </c>
      <c r="D6" s="123">
        <v>0.005598024810799547</v>
      </c>
      <c r="E6" s="123">
        <v>2.2841229782049233</v>
      </c>
      <c r="F6" s="84" t="s">
        <v>2780</v>
      </c>
      <c r="G6" s="84" t="b">
        <v>0</v>
      </c>
      <c r="H6" s="84" t="b">
        <v>0</v>
      </c>
      <c r="I6" s="84" t="b">
        <v>0</v>
      </c>
      <c r="J6" s="84" t="b">
        <v>0</v>
      </c>
      <c r="K6" s="84" t="b">
        <v>0</v>
      </c>
      <c r="L6" s="84" t="b">
        <v>0</v>
      </c>
    </row>
    <row r="7" spans="1:12" ht="15">
      <c r="A7" s="84" t="s">
        <v>2498</v>
      </c>
      <c r="B7" s="84" t="s">
        <v>510</v>
      </c>
      <c r="C7" s="84">
        <v>11</v>
      </c>
      <c r="D7" s="123">
        <v>0.005598024810799547</v>
      </c>
      <c r="E7" s="123">
        <v>1.609512319728349</v>
      </c>
      <c r="F7" s="84" t="s">
        <v>2780</v>
      </c>
      <c r="G7" s="84" t="b">
        <v>0</v>
      </c>
      <c r="H7" s="84" t="b">
        <v>0</v>
      </c>
      <c r="I7" s="84" t="b">
        <v>0</v>
      </c>
      <c r="J7" s="84" t="b">
        <v>0</v>
      </c>
      <c r="K7" s="84" t="b">
        <v>0</v>
      </c>
      <c r="L7" s="84" t="b">
        <v>0</v>
      </c>
    </row>
    <row r="8" spans="1:12" ht="15">
      <c r="A8" s="84" t="s">
        <v>2054</v>
      </c>
      <c r="B8" s="84" t="s">
        <v>508</v>
      </c>
      <c r="C8" s="84">
        <v>10</v>
      </c>
      <c r="D8" s="123">
        <v>0.005271139344566503</v>
      </c>
      <c r="E8" s="123">
        <v>1.2427302930466981</v>
      </c>
      <c r="F8" s="84" t="s">
        <v>2780</v>
      </c>
      <c r="G8" s="84" t="b">
        <v>0</v>
      </c>
      <c r="H8" s="84" t="b">
        <v>0</v>
      </c>
      <c r="I8" s="84" t="b">
        <v>0</v>
      </c>
      <c r="J8" s="84" t="b">
        <v>0</v>
      </c>
      <c r="K8" s="84" t="b">
        <v>0</v>
      </c>
      <c r="L8" s="84" t="b">
        <v>0</v>
      </c>
    </row>
    <row r="9" spans="1:12" ht="15">
      <c r="A9" s="84" t="s">
        <v>2066</v>
      </c>
      <c r="B9" s="84" t="s">
        <v>2064</v>
      </c>
      <c r="C9" s="84">
        <v>9</v>
      </c>
      <c r="D9" s="123">
        <v>0.0049251236577114695</v>
      </c>
      <c r="E9" s="123">
        <v>2.124422135337411</v>
      </c>
      <c r="F9" s="84" t="s">
        <v>2780</v>
      </c>
      <c r="G9" s="84" t="b">
        <v>0</v>
      </c>
      <c r="H9" s="84" t="b">
        <v>0</v>
      </c>
      <c r="I9" s="84" t="b">
        <v>0</v>
      </c>
      <c r="J9" s="84" t="b">
        <v>0</v>
      </c>
      <c r="K9" s="84" t="b">
        <v>0</v>
      </c>
      <c r="L9" s="84" t="b">
        <v>0</v>
      </c>
    </row>
    <row r="10" spans="1:12" ht="15">
      <c r="A10" s="84" t="s">
        <v>2064</v>
      </c>
      <c r="B10" s="84" t="s">
        <v>2503</v>
      </c>
      <c r="C10" s="84">
        <v>9</v>
      </c>
      <c r="D10" s="123">
        <v>0.0049251236577114695</v>
      </c>
      <c r="E10" s="123">
        <v>2.2115723110563112</v>
      </c>
      <c r="F10" s="84" t="s">
        <v>2780</v>
      </c>
      <c r="G10" s="84" t="b">
        <v>0</v>
      </c>
      <c r="H10" s="84" t="b">
        <v>0</v>
      </c>
      <c r="I10" s="84" t="b">
        <v>0</v>
      </c>
      <c r="J10" s="84" t="b">
        <v>0</v>
      </c>
      <c r="K10" s="84" t="b">
        <v>0</v>
      </c>
      <c r="L10" s="84" t="b">
        <v>0</v>
      </c>
    </row>
    <row r="11" spans="1:12" ht="15">
      <c r="A11" s="84" t="s">
        <v>2503</v>
      </c>
      <c r="B11" s="84" t="s">
        <v>2504</v>
      </c>
      <c r="C11" s="84">
        <v>9</v>
      </c>
      <c r="D11" s="123">
        <v>0.0049251236577114695</v>
      </c>
      <c r="E11" s="123">
        <v>2.3712731539238234</v>
      </c>
      <c r="F11" s="84" t="s">
        <v>2780</v>
      </c>
      <c r="G11" s="84" t="b">
        <v>0</v>
      </c>
      <c r="H11" s="84" t="b">
        <v>0</v>
      </c>
      <c r="I11" s="84" t="b">
        <v>0</v>
      </c>
      <c r="J11" s="84" t="b">
        <v>0</v>
      </c>
      <c r="K11" s="84" t="b">
        <v>0</v>
      </c>
      <c r="L11" s="84" t="b">
        <v>0</v>
      </c>
    </row>
    <row r="12" spans="1:12" ht="15">
      <c r="A12" s="84" t="s">
        <v>2504</v>
      </c>
      <c r="B12" s="84" t="s">
        <v>2494</v>
      </c>
      <c r="C12" s="84">
        <v>9</v>
      </c>
      <c r="D12" s="123">
        <v>0.0049251236577114695</v>
      </c>
      <c r="E12" s="123">
        <v>2.2115723110563112</v>
      </c>
      <c r="F12" s="84" t="s">
        <v>2780</v>
      </c>
      <c r="G12" s="84" t="b">
        <v>0</v>
      </c>
      <c r="H12" s="84" t="b">
        <v>0</v>
      </c>
      <c r="I12" s="84" t="b">
        <v>0</v>
      </c>
      <c r="J12" s="84" t="b">
        <v>0</v>
      </c>
      <c r="K12" s="84" t="b">
        <v>0</v>
      </c>
      <c r="L12" s="84" t="b">
        <v>0</v>
      </c>
    </row>
    <row r="13" spans="1:12" ht="15">
      <c r="A13" s="84" t="s">
        <v>2494</v>
      </c>
      <c r="B13" s="84" t="s">
        <v>2067</v>
      </c>
      <c r="C13" s="84">
        <v>9</v>
      </c>
      <c r="D13" s="123">
        <v>0.0049251236577114695</v>
      </c>
      <c r="E13" s="123">
        <v>2.1658148204956365</v>
      </c>
      <c r="F13" s="84" t="s">
        <v>2780</v>
      </c>
      <c r="G13" s="84" t="b">
        <v>0</v>
      </c>
      <c r="H13" s="84" t="b">
        <v>0</v>
      </c>
      <c r="I13" s="84" t="b">
        <v>0</v>
      </c>
      <c r="J13" s="84" t="b">
        <v>1</v>
      </c>
      <c r="K13" s="84" t="b">
        <v>0</v>
      </c>
      <c r="L13" s="84" t="b">
        <v>0</v>
      </c>
    </row>
    <row r="14" spans="1:12" ht="15">
      <c r="A14" s="84" t="s">
        <v>2067</v>
      </c>
      <c r="B14" s="84" t="s">
        <v>511</v>
      </c>
      <c r="C14" s="84">
        <v>9</v>
      </c>
      <c r="D14" s="123">
        <v>0.0049251236577114695</v>
      </c>
      <c r="E14" s="123">
        <v>1.6776981814745107</v>
      </c>
      <c r="F14" s="84" t="s">
        <v>2780</v>
      </c>
      <c r="G14" s="84" t="b">
        <v>1</v>
      </c>
      <c r="H14" s="84" t="b">
        <v>0</v>
      </c>
      <c r="I14" s="84" t="b">
        <v>0</v>
      </c>
      <c r="J14" s="84" t="b">
        <v>0</v>
      </c>
      <c r="K14" s="84" t="b">
        <v>0</v>
      </c>
      <c r="L14" s="84" t="b">
        <v>0</v>
      </c>
    </row>
    <row r="15" spans="1:12" ht="15">
      <c r="A15" s="84" t="s">
        <v>2063</v>
      </c>
      <c r="B15" s="84" t="s">
        <v>2505</v>
      </c>
      <c r="C15" s="84">
        <v>9</v>
      </c>
      <c r="D15" s="123">
        <v>0.0049251236577114695</v>
      </c>
      <c r="E15" s="123">
        <v>2.17938762768491</v>
      </c>
      <c r="F15" s="84" t="s">
        <v>2780</v>
      </c>
      <c r="G15" s="84" t="b">
        <v>0</v>
      </c>
      <c r="H15" s="84" t="b">
        <v>0</v>
      </c>
      <c r="I15" s="84" t="b">
        <v>0</v>
      </c>
      <c r="J15" s="84" t="b">
        <v>0</v>
      </c>
      <c r="K15" s="84" t="b">
        <v>0</v>
      </c>
      <c r="L15" s="84" t="b">
        <v>0</v>
      </c>
    </row>
    <row r="16" spans="1:12" ht="15">
      <c r="A16" s="84" t="s">
        <v>2505</v>
      </c>
      <c r="B16" s="84" t="s">
        <v>2062</v>
      </c>
      <c r="C16" s="84">
        <v>9</v>
      </c>
      <c r="D16" s="123">
        <v>0.0049251236577114695</v>
      </c>
      <c r="E16" s="123">
        <v>2.0467620624103193</v>
      </c>
      <c r="F16" s="84" t="s">
        <v>2780</v>
      </c>
      <c r="G16" s="84" t="b">
        <v>0</v>
      </c>
      <c r="H16" s="84" t="b">
        <v>0</v>
      </c>
      <c r="I16" s="84" t="b">
        <v>0</v>
      </c>
      <c r="J16" s="84" t="b">
        <v>0</v>
      </c>
      <c r="K16" s="84" t="b">
        <v>0</v>
      </c>
      <c r="L16" s="84" t="b">
        <v>0</v>
      </c>
    </row>
    <row r="17" spans="1:12" ht="15">
      <c r="A17" s="84" t="s">
        <v>510</v>
      </c>
      <c r="B17" s="84" t="s">
        <v>508</v>
      </c>
      <c r="C17" s="84">
        <v>8</v>
      </c>
      <c r="D17" s="123">
        <v>0.004557843799340296</v>
      </c>
      <c r="E17" s="123">
        <v>0.4215444104378527</v>
      </c>
      <c r="F17" s="84" t="s">
        <v>2780</v>
      </c>
      <c r="G17" s="84" t="b">
        <v>0</v>
      </c>
      <c r="H17" s="84" t="b">
        <v>0</v>
      </c>
      <c r="I17" s="84" t="b">
        <v>0</v>
      </c>
      <c r="J17" s="84" t="b">
        <v>0</v>
      </c>
      <c r="K17" s="84" t="b">
        <v>0</v>
      </c>
      <c r="L17" s="84" t="b">
        <v>0</v>
      </c>
    </row>
    <row r="18" spans="1:12" ht="15">
      <c r="A18" s="84" t="s">
        <v>2493</v>
      </c>
      <c r="B18" s="84" t="s">
        <v>2500</v>
      </c>
      <c r="C18" s="84">
        <v>8</v>
      </c>
      <c r="D18" s="123">
        <v>0.004557843799340296</v>
      </c>
      <c r="E18" s="123">
        <v>2.0824776146768538</v>
      </c>
      <c r="F18" s="84" t="s">
        <v>2780</v>
      </c>
      <c r="G18" s="84" t="b">
        <v>0</v>
      </c>
      <c r="H18" s="84" t="b">
        <v>0</v>
      </c>
      <c r="I18" s="84" t="b">
        <v>0</v>
      </c>
      <c r="J18" s="84" t="b">
        <v>0</v>
      </c>
      <c r="K18" s="84" t="b">
        <v>0</v>
      </c>
      <c r="L18" s="84" t="b">
        <v>0</v>
      </c>
    </row>
    <row r="19" spans="1:12" ht="15">
      <c r="A19" s="84" t="s">
        <v>1994</v>
      </c>
      <c r="B19" s="84" t="s">
        <v>292</v>
      </c>
      <c r="C19" s="84">
        <v>8</v>
      </c>
      <c r="D19" s="123">
        <v>0.004557843799340296</v>
      </c>
      <c r="E19" s="123">
        <v>0.9940883668424051</v>
      </c>
      <c r="F19" s="84" t="s">
        <v>2780</v>
      </c>
      <c r="G19" s="84" t="b">
        <v>0</v>
      </c>
      <c r="H19" s="84" t="b">
        <v>0</v>
      </c>
      <c r="I19" s="84" t="b">
        <v>0</v>
      </c>
      <c r="J19" s="84" t="b">
        <v>0</v>
      </c>
      <c r="K19" s="84" t="b">
        <v>0</v>
      </c>
      <c r="L19" s="84" t="b">
        <v>0</v>
      </c>
    </row>
    <row r="20" spans="1:12" ht="15">
      <c r="A20" s="84" t="s">
        <v>508</v>
      </c>
      <c r="B20" s="84" t="s">
        <v>1994</v>
      </c>
      <c r="C20" s="84">
        <v>7</v>
      </c>
      <c r="D20" s="123">
        <v>0.004166628552586262</v>
      </c>
      <c r="E20" s="123">
        <v>0.42242567637120454</v>
      </c>
      <c r="F20" s="84" t="s">
        <v>2780</v>
      </c>
      <c r="G20" s="84" t="b">
        <v>0</v>
      </c>
      <c r="H20" s="84" t="b">
        <v>0</v>
      </c>
      <c r="I20" s="84" t="b">
        <v>0</v>
      </c>
      <c r="J20" s="84" t="b">
        <v>0</v>
      </c>
      <c r="K20" s="84" t="b">
        <v>0</v>
      </c>
      <c r="L20" s="84" t="b">
        <v>0</v>
      </c>
    </row>
    <row r="21" spans="1:12" ht="15">
      <c r="A21" s="84" t="s">
        <v>508</v>
      </c>
      <c r="B21" s="84" t="s">
        <v>2493</v>
      </c>
      <c r="C21" s="84">
        <v>7</v>
      </c>
      <c r="D21" s="123">
        <v>0.004166628552586262</v>
      </c>
      <c r="E21" s="123">
        <v>0.9664937207214802</v>
      </c>
      <c r="F21" s="84" t="s">
        <v>2780</v>
      </c>
      <c r="G21" s="84" t="b">
        <v>0</v>
      </c>
      <c r="H21" s="84" t="b">
        <v>0</v>
      </c>
      <c r="I21" s="84" t="b">
        <v>0</v>
      </c>
      <c r="J21" s="84" t="b">
        <v>0</v>
      </c>
      <c r="K21" s="84" t="b">
        <v>0</v>
      </c>
      <c r="L21" s="84" t="b">
        <v>0</v>
      </c>
    </row>
    <row r="22" spans="1:12" ht="15">
      <c r="A22" s="84" t="s">
        <v>510</v>
      </c>
      <c r="B22" s="84" t="s">
        <v>2017</v>
      </c>
      <c r="C22" s="84">
        <v>7</v>
      </c>
      <c r="D22" s="123">
        <v>0.004166628552586262</v>
      </c>
      <c r="E22" s="123">
        <v>1.4049451486183908</v>
      </c>
      <c r="F22" s="84" t="s">
        <v>2780</v>
      </c>
      <c r="G22" s="84" t="b">
        <v>0</v>
      </c>
      <c r="H22" s="84" t="b">
        <v>0</v>
      </c>
      <c r="I22" s="84" t="b">
        <v>0</v>
      </c>
      <c r="J22" s="84" t="b">
        <v>0</v>
      </c>
      <c r="K22" s="84" t="b">
        <v>0</v>
      </c>
      <c r="L22" s="84" t="b">
        <v>0</v>
      </c>
    </row>
    <row r="23" spans="1:12" ht="15">
      <c r="A23" s="84" t="s">
        <v>287</v>
      </c>
      <c r="B23" s="84" t="s">
        <v>2066</v>
      </c>
      <c r="C23" s="84">
        <v>7</v>
      </c>
      <c r="D23" s="123">
        <v>0.004166628552586262</v>
      </c>
      <c r="E23" s="123">
        <v>1.9610986888347741</v>
      </c>
      <c r="F23" s="84" t="s">
        <v>2780</v>
      </c>
      <c r="G23" s="84" t="b">
        <v>0</v>
      </c>
      <c r="H23" s="84" t="b">
        <v>0</v>
      </c>
      <c r="I23" s="84" t="b">
        <v>0</v>
      </c>
      <c r="J23" s="84" t="b">
        <v>0</v>
      </c>
      <c r="K23" s="84" t="b">
        <v>0</v>
      </c>
      <c r="L23" s="84" t="b">
        <v>0</v>
      </c>
    </row>
    <row r="24" spans="1:12" ht="15">
      <c r="A24" s="84" t="s">
        <v>2506</v>
      </c>
      <c r="B24" s="84" t="s">
        <v>2495</v>
      </c>
      <c r="C24" s="84">
        <v>7</v>
      </c>
      <c r="D24" s="123">
        <v>0.004166628552586262</v>
      </c>
      <c r="E24" s="123">
        <v>2.2261310312272364</v>
      </c>
      <c r="F24" s="84" t="s">
        <v>2780</v>
      </c>
      <c r="G24" s="84" t="b">
        <v>0</v>
      </c>
      <c r="H24" s="84" t="b">
        <v>0</v>
      </c>
      <c r="I24" s="84" t="b">
        <v>0</v>
      </c>
      <c r="J24" s="84" t="b">
        <v>0</v>
      </c>
      <c r="K24" s="84" t="b">
        <v>0</v>
      </c>
      <c r="L24" s="84" t="b">
        <v>0</v>
      </c>
    </row>
    <row r="25" spans="1:12" ht="15">
      <c r="A25" s="84" t="s">
        <v>2519</v>
      </c>
      <c r="B25" s="84" t="s">
        <v>2052</v>
      </c>
      <c r="C25" s="84">
        <v>6</v>
      </c>
      <c r="D25" s="123">
        <v>0.003748036508102319</v>
      </c>
      <c r="E25" s="123">
        <v>2.246334417315523</v>
      </c>
      <c r="F25" s="84" t="s">
        <v>2780</v>
      </c>
      <c r="G25" s="84" t="b">
        <v>0</v>
      </c>
      <c r="H25" s="84" t="b">
        <v>0</v>
      </c>
      <c r="I25" s="84" t="b">
        <v>0</v>
      </c>
      <c r="J25" s="84" t="b">
        <v>0</v>
      </c>
      <c r="K25" s="84" t="b">
        <v>0</v>
      </c>
      <c r="L25" s="84" t="b">
        <v>0</v>
      </c>
    </row>
    <row r="26" spans="1:12" ht="15">
      <c r="A26" s="84" t="s">
        <v>2052</v>
      </c>
      <c r="B26" s="84" t="s">
        <v>2053</v>
      </c>
      <c r="C26" s="84">
        <v>6</v>
      </c>
      <c r="D26" s="123">
        <v>0.003748036508102319</v>
      </c>
      <c r="E26" s="123">
        <v>1.6442744259875608</v>
      </c>
      <c r="F26" s="84" t="s">
        <v>2780</v>
      </c>
      <c r="G26" s="84" t="b">
        <v>0</v>
      </c>
      <c r="H26" s="84" t="b">
        <v>0</v>
      </c>
      <c r="I26" s="84" t="b">
        <v>0</v>
      </c>
      <c r="J26" s="84" t="b">
        <v>0</v>
      </c>
      <c r="K26" s="84" t="b">
        <v>0</v>
      </c>
      <c r="L26" s="84" t="b">
        <v>0</v>
      </c>
    </row>
    <row r="27" spans="1:12" ht="15">
      <c r="A27" s="84" t="s">
        <v>2053</v>
      </c>
      <c r="B27" s="84" t="s">
        <v>2496</v>
      </c>
      <c r="C27" s="84">
        <v>6</v>
      </c>
      <c r="D27" s="123">
        <v>0.003748036508102319</v>
      </c>
      <c r="E27" s="123">
        <v>1.6820629868769608</v>
      </c>
      <c r="F27" s="84" t="s">
        <v>2780</v>
      </c>
      <c r="G27" s="84" t="b">
        <v>0</v>
      </c>
      <c r="H27" s="84" t="b">
        <v>0</v>
      </c>
      <c r="I27" s="84" t="b">
        <v>0</v>
      </c>
      <c r="J27" s="84" t="b">
        <v>1</v>
      </c>
      <c r="K27" s="84" t="b">
        <v>0</v>
      </c>
      <c r="L27" s="84" t="b">
        <v>0</v>
      </c>
    </row>
    <row r="28" spans="1:12" ht="15">
      <c r="A28" s="84" t="s">
        <v>511</v>
      </c>
      <c r="B28" s="84" t="s">
        <v>2512</v>
      </c>
      <c r="C28" s="84">
        <v>6</v>
      </c>
      <c r="D28" s="123">
        <v>0.003748036508102319</v>
      </c>
      <c r="E28" s="123">
        <v>1.6675042667060358</v>
      </c>
      <c r="F28" s="84" t="s">
        <v>2780</v>
      </c>
      <c r="G28" s="84" t="b">
        <v>0</v>
      </c>
      <c r="H28" s="84" t="b">
        <v>0</v>
      </c>
      <c r="I28" s="84" t="b">
        <v>0</v>
      </c>
      <c r="J28" s="84" t="b">
        <v>0</v>
      </c>
      <c r="K28" s="84" t="b">
        <v>0</v>
      </c>
      <c r="L28" s="84" t="b">
        <v>0</v>
      </c>
    </row>
    <row r="29" spans="1:12" ht="15">
      <c r="A29" s="84" t="s">
        <v>508</v>
      </c>
      <c r="B29" s="84" t="s">
        <v>292</v>
      </c>
      <c r="C29" s="84">
        <v>6</v>
      </c>
      <c r="D29" s="123">
        <v>0.003748036508102319</v>
      </c>
      <c r="E29" s="123">
        <v>0.5851529738689043</v>
      </c>
      <c r="F29" s="84" t="s">
        <v>2780</v>
      </c>
      <c r="G29" s="84" t="b">
        <v>0</v>
      </c>
      <c r="H29" s="84" t="b">
        <v>0</v>
      </c>
      <c r="I29" s="84" t="b">
        <v>0</v>
      </c>
      <c r="J29" s="84" t="b">
        <v>0</v>
      </c>
      <c r="K29" s="84" t="b">
        <v>0</v>
      </c>
      <c r="L29" s="84" t="b">
        <v>0</v>
      </c>
    </row>
    <row r="30" spans="1:12" ht="15">
      <c r="A30" s="84" t="s">
        <v>508</v>
      </c>
      <c r="B30" s="84" t="s">
        <v>2076</v>
      </c>
      <c r="C30" s="84">
        <v>6</v>
      </c>
      <c r="D30" s="123">
        <v>0.003748036508102319</v>
      </c>
      <c r="E30" s="123">
        <v>0.8249133127939628</v>
      </c>
      <c r="F30" s="84" t="s">
        <v>2780</v>
      </c>
      <c r="G30" s="84" t="b">
        <v>0</v>
      </c>
      <c r="H30" s="84" t="b">
        <v>0</v>
      </c>
      <c r="I30" s="84" t="b">
        <v>0</v>
      </c>
      <c r="J30" s="84" t="b">
        <v>0</v>
      </c>
      <c r="K30" s="84" t="b">
        <v>0</v>
      </c>
      <c r="L30" s="84" t="b">
        <v>0</v>
      </c>
    </row>
    <row r="31" spans="1:12" ht="15">
      <c r="A31" s="84" t="s">
        <v>292</v>
      </c>
      <c r="B31" s="84" t="s">
        <v>1994</v>
      </c>
      <c r="C31" s="84">
        <v>6</v>
      </c>
      <c r="D31" s="123">
        <v>0.003748036508102319</v>
      </c>
      <c r="E31" s="123">
        <v>0.7756952901237812</v>
      </c>
      <c r="F31" s="84" t="s">
        <v>2780</v>
      </c>
      <c r="G31" s="84" t="b">
        <v>0</v>
      </c>
      <c r="H31" s="84" t="b">
        <v>0</v>
      </c>
      <c r="I31" s="84" t="b">
        <v>0</v>
      </c>
      <c r="J31" s="84" t="b">
        <v>0</v>
      </c>
      <c r="K31" s="84" t="b">
        <v>0</v>
      </c>
      <c r="L31" s="84" t="b">
        <v>0</v>
      </c>
    </row>
    <row r="32" spans="1:12" ht="15">
      <c r="A32" s="84" t="s">
        <v>2077</v>
      </c>
      <c r="B32" s="84" t="s">
        <v>2100</v>
      </c>
      <c r="C32" s="84">
        <v>6</v>
      </c>
      <c r="D32" s="123">
        <v>0.003748036508102319</v>
      </c>
      <c r="E32" s="123">
        <v>1.7814476190128725</v>
      </c>
      <c r="F32" s="84" t="s">
        <v>2780</v>
      </c>
      <c r="G32" s="84" t="b">
        <v>0</v>
      </c>
      <c r="H32" s="84" t="b">
        <v>0</v>
      </c>
      <c r="I32" s="84" t="b">
        <v>0</v>
      </c>
      <c r="J32" s="84" t="b">
        <v>0</v>
      </c>
      <c r="K32" s="84" t="b">
        <v>0</v>
      </c>
      <c r="L32" s="84" t="b">
        <v>0</v>
      </c>
    </row>
    <row r="33" spans="1:12" ht="15">
      <c r="A33" s="84" t="s">
        <v>2050</v>
      </c>
      <c r="B33" s="84" t="s">
        <v>2054</v>
      </c>
      <c r="C33" s="84">
        <v>6</v>
      </c>
      <c r="D33" s="123">
        <v>0.003748036508102319</v>
      </c>
      <c r="E33" s="123">
        <v>1.9275756546911107</v>
      </c>
      <c r="F33" s="84" t="s">
        <v>2780</v>
      </c>
      <c r="G33" s="84" t="b">
        <v>0</v>
      </c>
      <c r="H33" s="84" t="b">
        <v>0</v>
      </c>
      <c r="I33" s="84" t="b">
        <v>0</v>
      </c>
      <c r="J33" s="84" t="b">
        <v>0</v>
      </c>
      <c r="K33" s="84" t="b">
        <v>0</v>
      </c>
      <c r="L33" s="84" t="b">
        <v>0</v>
      </c>
    </row>
    <row r="34" spans="1:12" ht="15">
      <c r="A34" s="84" t="s">
        <v>2525</v>
      </c>
      <c r="B34" s="84" t="s">
        <v>2517</v>
      </c>
      <c r="C34" s="84">
        <v>5</v>
      </c>
      <c r="D34" s="123">
        <v>0.0032974650013597273</v>
      </c>
      <c r="E34" s="123">
        <v>2.5473644129795043</v>
      </c>
      <c r="F34" s="84" t="s">
        <v>2780</v>
      </c>
      <c r="G34" s="84" t="b">
        <v>0</v>
      </c>
      <c r="H34" s="84" t="b">
        <v>0</v>
      </c>
      <c r="I34" s="84" t="b">
        <v>0</v>
      </c>
      <c r="J34" s="84" t="b">
        <v>0</v>
      </c>
      <c r="K34" s="84" t="b">
        <v>0</v>
      </c>
      <c r="L34" s="84" t="b">
        <v>0</v>
      </c>
    </row>
    <row r="35" spans="1:12" ht="15">
      <c r="A35" s="84" t="s">
        <v>2517</v>
      </c>
      <c r="B35" s="84" t="s">
        <v>511</v>
      </c>
      <c r="C35" s="84">
        <v>5</v>
      </c>
      <c r="D35" s="123">
        <v>0.0032974650013597273</v>
      </c>
      <c r="E35" s="123">
        <v>1.6442744259875608</v>
      </c>
      <c r="F35" s="84" t="s">
        <v>2780</v>
      </c>
      <c r="G35" s="84" t="b">
        <v>0</v>
      </c>
      <c r="H35" s="84" t="b">
        <v>0</v>
      </c>
      <c r="I35" s="84" t="b">
        <v>0</v>
      </c>
      <c r="J35" s="84" t="b">
        <v>0</v>
      </c>
      <c r="K35" s="84" t="b">
        <v>0</v>
      </c>
      <c r="L35" s="84" t="b">
        <v>0</v>
      </c>
    </row>
    <row r="36" spans="1:12" ht="15">
      <c r="A36" s="84" t="s">
        <v>2512</v>
      </c>
      <c r="B36" s="84" t="s">
        <v>2501</v>
      </c>
      <c r="C36" s="84">
        <v>5</v>
      </c>
      <c r="D36" s="123">
        <v>0.0032974650013597273</v>
      </c>
      <c r="E36" s="123">
        <v>2.17938762768491</v>
      </c>
      <c r="F36" s="84" t="s">
        <v>2780</v>
      </c>
      <c r="G36" s="84" t="b">
        <v>0</v>
      </c>
      <c r="H36" s="84" t="b">
        <v>0</v>
      </c>
      <c r="I36" s="84" t="b">
        <v>0</v>
      </c>
      <c r="J36" s="84" t="b">
        <v>1</v>
      </c>
      <c r="K36" s="84" t="b">
        <v>0</v>
      </c>
      <c r="L36" s="84" t="b">
        <v>0</v>
      </c>
    </row>
    <row r="37" spans="1:12" ht="15">
      <c r="A37" s="84" t="s">
        <v>2501</v>
      </c>
      <c r="B37" s="84" t="s">
        <v>2051</v>
      </c>
      <c r="C37" s="84">
        <v>5</v>
      </c>
      <c r="D37" s="123">
        <v>0.0032974650013597273</v>
      </c>
      <c r="E37" s="123">
        <v>1.519335689379261</v>
      </c>
      <c r="F37" s="84" t="s">
        <v>2780</v>
      </c>
      <c r="G37" s="84" t="b">
        <v>1</v>
      </c>
      <c r="H37" s="84" t="b">
        <v>0</v>
      </c>
      <c r="I37" s="84" t="b">
        <v>0</v>
      </c>
      <c r="J37" s="84" t="b">
        <v>0</v>
      </c>
      <c r="K37" s="84" t="b">
        <v>0</v>
      </c>
      <c r="L37" s="84" t="b">
        <v>0</v>
      </c>
    </row>
    <row r="38" spans="1:12" ht="15">
      <c r="A38" s="84" t="s">
        <v>2051</v>
      </c>
      <c r="B38" s="84" t="s">
        <v>2526</v>
      </c>
      <c r="C38" s="84">
        <v>5</v>
      </c>
      <c r="D38" s="123">
        <v>0.0032974650013597273</v>
      </c>
      <c r="E38" s="123">
        <v>1.8483944086434858</v>
      </c>
      <c r="F38" s="84" t="s">
        <v>2780</v>
      </c>
      <c r="G38" s="84" t="b">
        <v>0</v>
      </c>
      <c r="H38" s="84" t="b">
        <v>0</v>
      </c>
      <c r="I38" s="84" t="b">
        <v>0</v>
      </c>
      <c r="J38" s="84" t="b">
        <v>0</v>
      </c>
      <c r="K38" s="84" t="b">
        <v>0</v>
      </c>
      <c r="L38" s="84" t="b">
        <v>0</v>
      </c>
    </row>
    <row r="39" spans="1:12" ht="15">
      <c r="A39" s="84" t="s">
        <v>2526</v>
      </c>
      <c r="B39" s="84" t="s">
        <v>2527</v>
      </c>
      <c r="C39" s="84">
        <v>5</v>
      </c>
      <c r="D39" s="123">
        <v>0.0032974650013597273</v>
      </c>
      <c r="E39" s="123">
        <v>2.6265456590271294</v>
      </c>
      <c r="F39" s="84" t="s">
        <v>2780</v>
      </c>
      <c r="G39" s="84" t="b">
        <v>0</v>
      </c>
      <c r="H39" s="84" t="b">
        <v>0</v>
      </c>
      <c r="I39" s="84" t="b">
        <v>0</v>
      </c>
      <c r="J39" s="84" t="b">
        <v>0</v>
      </c>
      <c r="K39" s="84" t="b">
        <v>0</v>
      </c>
      <c r="L39" s="84" t="b">
        <v>0</v>
      </c>
    </row>
    <row r="40" spans="1:12" ht="15">
      <c r="A40" s="84" t="s">
        <v>2527</v>
      </c>
      <c r="B40" s="84" t="s">
        <v>2528</v>
      </c>
      <c r="C40" s="84">
        <v>5</v>
      </c>
      <c r="D40" s="123">
        <v>0.0032974650013597273</v>
      </c>
      <c r="E40" s="123">
        <v>2.6265456590271294</v>
      </c>
      <c r="F40" s="84" t="s">
        <v>2780</v>
      </c>
      <c r="G40" s="84" t="b">
        <v>0</v>
      </c>
      <c r="H40" s="84" t="b">
        <v>0</v>
      </c>
      <c r="I40" s="84" t="b">
        <v>0</v>
      </c>
      <c r="J40" s="84" t="b">
        <v>0</v>
      </c>
      <c r="K40" s="84" t="b">
        <v>0</v>
      </c>
      <c r="L40" s="84" t="b">
        <v>0</v>
      </c>
    </row>
    <row r="41" spans="1:12" ht="15">
      <c r="A41" s="84" t="s">
        <v>2528</v>
      </c>
      <c r="B41" s="84" t="s">
        <v>2065</v>
      </c>
      <c r="C41" s="84">
        <v>5</v>
      </c>
      <c r="D41" s="123">
        <v>0.0032974650013597273</v>
      </c>
      <c r="E41" s="123">
        <v>2.325515663363148</v>
      </c>
      <c r="F41" s="84" t="s">
        <v>2780</v>
      </c>
      <c r="G41" s="84" t="b">
        <v>0</v>
      </c>
      <c r="H41" s="84" t="b">
        <v>0</v>
      </c>
      <c r="I41" s="84" t="b">
        <v>0</v>
      </c>
      <c r="J41" s="84" t="b">
        <v>0</v>
      </c>
      <c r="K41" s="84" t="b">
        <v>0</v>
      </c>
      <c r="L41" s="84" t="b">
        <v>0</v>
      </c>
    </row>
    <row r="42" spans="1:12" ht="15">
      <c r="A42" s="84" t="s">
        <v>2065</v>
      </c>
      <c r="B42" s="84" t="s">
        <v>2051</v>
      </c>
      <c r="C42" s="84">
        <v>5</v>
      </c>
      <c r="D42" s="123">
        <v>0.0032974650013597273</v>
      </c>
      <c r="E42" s="123">
        <v>1.6162457023873174</v>
      </c>
      <c r="F42" s="84" t="s">
        <v>2780</v>
      </c>
      <c r="G42" s="84" t="b">
        <v>0</v>
      </c>
      <c r="H42" s="84" t="b">
        <v>0</v>
      </c>
      <c r="I42" s="84" t="b">
        <v>0</v>
      </c>
      <c r="J42" s="84" t="b">
        <v>0</v>
      </c>
      <c r="K42" s="84" t="b">
        <v>0</v>
      </c>
      <c r="L42" s="84" t="b">
        <v>0</v>
      </c>
    </row>
    <row r="43" spans="1:12" ht="15">
      <c r="A43" s="84" t="s">
        <v>2529</v>
      </c>
      <c r="B43" s="84" t="s">
        <v>511</v>
      </c>
      <c r="C43" s="84">
        <v>5</v>
      </c>
      <c r="D43" s="123">
        <v>0.0032974650013597273</v>
      </c>
      <c r="E43" s="123">
        <v>1.7234556720351857</v>
      </c>
      <c r="F43" s="84" t="s">
        <v>2780</v>
      </c>
      <c r="G43" s="84" t="b">
        <v>0</v>
      </c>
      <c r="H43" s="84" t="b">
        <v>0</v>
      </c>
      <c r="I43" s="84" t="b">
        <v>0</v>
      </c>
      <c r="J43" s="84" t="b">
        <v>0</v>
      </c>
      <c r="K43" s="84" t="b">
        <v>0</v>
      </c>
      <c r="L43" s="84" t="b">
        <v>0</v>
      </c>
    </row>
    <row r="44" spans="1:12" ht="15">
      <c r="A44" s="84" t="s">
        <v>2063</v>
      </c>
      <c r="B44" s="84" t="s">
        <v>2501</v>
      </c>
      <c r="C44" s="84">
        <v>5</v>
      </c>
      <c r="D44" s="123">
        <v>0.0032974650013597273</v>
      </c>
      <c r="E44" s="123">
        <v>1.878357632020929</v>
      </c>
      <c r="F44" s="84" t="s">
        <v>2780</v>
      </c>
      <c r="G44" s="84" t="b">
        <v>0</v>
      </c>
      <c r="H44" s="84" t="b">
        <v>0</v>
      </c>
      <c r="I44" s="84" t="b">
        <v>0</v>
      </c>
      <c r="J44" s="84" t="b">
        <v>1</v>
      </c>
      <c r="K44" s="84" t="b">
        <v>0</v>
      </c>
      <c r="L44" s="84" t="b">
        <v>0</v>
      </c>
    </row>
    <row r="45" spans="1:12" ht="15">
      <c r="A45" s="84" t="s">
        <v>2501</v>
      </c>
      <c r="B45" s="84" t="s">
        <v>2058</v>
      </c>
      <c r="C45" s="84">
        <v>5</v>
      </c>
      <c r="D45" s="123">
        <v>0.0032974650013597273</v>
      </c>
      <c r="E45" s="123">
        <v>2.024485667699167</v>
      </c>
      <c r="F45" s="84" t="s">
        <v>2780</v>
      </c>
      <c r="G45" s="84" t="b">
        <v>1</v>
      </c>
      <c r="H45" s="84" t="b">
        <v>0</v>
      </c>
      <c r="I45" s="84" t="b">
        <v>0</v>
      </c>
      <c r="J45" s="84" t="b">
        <v>0</v>
      </c>
      <c r="K45" s="84" t="b">
        <v>0</v>
      </c>
      <c r="L45" s="84" t="b">
        <v>0</v>
      </c>
    </row>
    <row r="46" spans="1:12" ht="15">
      <c r="A46" s="84" t="s">
        <v>2058</v>
      </c>
      <c r="B46" s="84" t="s">
        <v>2530</v>
      </c>
      <c r="C46" s="84">
        <v>5</v>
      </c>
      <c r="D46" s="123">
        <v>0.0032974650013597273</v>
      </c>
      <c r="E46" s="123">
        <v>2.2841229782049233</v>
      </c>
      <c r="F46" s="84" t="s">
        <v>2780</v>
      </c>
      <c r="G46" s="84" t="b">
        <v>0</v>
      </c>
      <c r="H46" s="84" t="b">
        <v>0</v>
      </c>
      <c r="I46" s="84" t="b">
        <v>0</v>
      </c>
      <c r="J46" s="84" t="b">
        <v>0</v>
      </c>
      <c r="K46" s="84" t="b">
        <v>0</v>
      </c>
      <c r="L46" s="84" t="b">
        <v>0</v>
      </c>
    </row>
    <row r="47" spans="1:12" ht="15">
      <c r="A47" s="84" t="s">
        <v>2530</v>
      </c>
      <c r="B47" s="84" t="s">
        <v>2051</v>
      </c>
      <c r="C47" s="84">
        <v>5</v>
      </c>
      <c r="D47" s="123">
        <v>0.0032974650013597273</v>
      </c>
      <c r="E47" s="123">
        <v>1.8203656850432421</v>
      </c>
      <c r="F47" s="84" t="s">
        <v>2780</v>
      </c>
      <c r="G47" s="84" t="b">
        <v>0</v>
      </c>
      <c r="H47" s="84" t="b">
        <v>0</v>
      </c>
      <c r="I47" s="84" t="b">
        <v>0</v>
      </c>
      <c r="J47" s="84" t="b">
        <v>0</v>
      </c>
      <c r="K47" s="84" t="b">
        <v>0</v>
      </c>
      <c r="L47" s="84" t="b">
        <v>0</v>
      </c>
    </row>
    <row r="48" spans="1:12" ht="15">
      <c r="A48" s="84" t="s">
        <v>2051</v>
      </c>
      <c r="B48" s="84" t="s">
        <v>2531</v>
      </c>
      <c r="C48" s="84">
        <v>5</v>
      </c>
      <c r="D48" s="123">
        <v>0.0032974650013597273</v>
      </c>
      <c r="E48" s="123">
        <v>1.8483944086434858</v>
      </c>
      <c r="F48" s="84" t="s">
        <v>2780</v>
      </c>
      <c r="G48" s="84" t="b">
        <v>0</v>
      </c>
      <c r="H48" s="84" t="b">
        <v>0</v>
      </c>
      <c r="I48" s="84" t="b">
        <v>0</v>
      </c>
      <c r="J48" s="84" t="b">
        <v>0</v>
      </c>
      <c r="K48" s="84" t="b">
        <v>0</v>
      </c>
      <c r="L48" s="84" t="b">
        <v>0</v>
      </c>
    </row>
    <row r="49" spans="1:12" ht="15">
      <c r="A49" s="84" t="s">
        <v>2531</v>
      </c>
      <c r="B49" s="84" t="s">
        <v>2062</v>
      </c>
      <c r="C49" s="84">
        <v>5</v>
      </c>
      <c r="D49" s="123">
        <v>0.0032974650013597273</v>
      </c>
      <c r="E49" s="123">
        <v>2.0467620624103193</v>
      </c>
      <c r="F49" s="84" t="s">
        <v>2780</v>
      </c>
      <c r="G49" s="84" t="b">
        <v>0</v>
      </c>
      <c r="H49" s="84" t="b">
        <v>0</v>
      </c>
      <c r="I49" s="84" t="b">
        <v>0</v>
      </c>
      <c r="J49" s="84" t="b">
        <v>0</v>
      </c>
      <c r="K49" s="84" t="b">
        <v>0</v>
      </c>
      <c r="L49" s="84" t="b">
        <v>0</v>
      </c>
    </row>
    <row r="50" spans="1:12" ht="15">
      <c r="A50" s="84" t="s">
        <v>2062</v>
      </c>
      <c r="B50" s="84" t="s">
        <v>508</v>
      </c>
      <c r="C50" s="84">
        <v>5</v>
      </c>
      <c r="D50" s="123">
        <v>0.0032974650013597273</v>
      </c>
      <c r="E50" s="123">
        <v>0.6629466964298878</v>
      </c>
      <c r="F50" s="84" t="s">
        <v>2780</v>
      </c>
      <c r="G50" s="84" t="b">
        <v>0</v>
      </c>
      <c r="H50" s="84" t="b">
        <v>0</v>
      </c>
      <c r="I50" s="84" t="b">
        <v>0</v>
      </c>
      <c r="J50" s="84" t="b">
        <v>0</v>
      </c>
      <c r="K50" s="84" t="b">
        <v>0</v>
      </c>
      <c r="L50" s="84" t="b">
        <v>0</v>
      </c>
    </row>
    <row r="51" spans="1:12" ht="15">
      <c r="A51" s="84" t="s">
        <v>2062</v>
      </c>
      <c r="B51" s="84" t="s">
        <v>309</v>
      </c>
      <c r="C51" s="84">
        <v>5</v>
      </c>
      <c r="D51" s="123">
        <v>0.0032974650013597273</v>
      </c>
      <c r="E51" s="123">
        <v>1.9675808163626944</v>
      </c>
      <c r="F51" s="84" t="s">
        <v>2780</v>
      </c>
      <c r="G51" s="84" t="b">
        <v>0</v>
      </c>
      <c r="H51" s="84" t="b">
        <v>0</v>
      </c>
      <c r="I51" s="84" t="b">
        <v>0</v>
      </c>
      <c r="J51" s="84" t="b">
        <v>0</v>
      </c>
      <c r="K51" s="84" t="b">
        <v>0</v>
      </c>
      <c r="L51" s="84" t="b">
        <v>0</v>
      </c>
    </row>
    <row r="52" spans="1:12" ht="15">
      <c r="A52" s="84" t="s">
        <v>2058</v>
      </c>
      <c r="B52" s="84" t="s">
        <v>2059</v>
      </c>
      <c r="C52" s="84">
        <v>5</v>
      </c>
      <c r="D52" s="123">
        <v>0.0032974650013597273</v>
      </c>
      <c r="E52" s="123">
        <v>2.2841229782049233</v>
      </c>
      <c r="F52" s="84" t="s">
        <v>2780</v>
      </c>
      <c r="G52" s="84" t="b">
        <v>0</v>
      </c>
      <c r="H52" s="84" t="b">
        <v>0</v>
      </c>
      <c r="I52" s="84" t="b">
        <v>0</v>
      </c>
      <c r="J52" s="84" t="b">
        <v>0</v>
      </c>
      <c r="K52" s="84" t="b">
        <v>0</v>
      </c>
      <c r="L52" s="84" t="b">
        <v>0</v>
      </c>
    </row>
    <row r="53" spans="1:12" ht="15">
      <c r="A53" s="84" t="s">
        <v>2059</v>
      </c>
      <c r="B53" s="84" t="s">
        <v>2060</v>
      </c>
      <c r="C53" s="84">
        <v>5</v>
      </c>
      <c r="D53" s="123">
        <v>0.0032974650013597273</v>
      </c>
      <c r="E53" s="123">
        <v>2.17938762768491</v>
      </c>
      <c r="F53" s="84" t="s">
        <v>2780</v>
      </c>
      <c r="G53" s="84" t="b">
        <v>0</v>
      </c>
      <c r="H53" s="84" t="b">
        <v>0</v>
      </c>
      <c r="I53" s="84" t="b">
        <v>0</v>
      </c>
      <c r="J53" s="84" t="b">
        <v>0</v>
      </c>
      <c r="K53" s="84" t="b">
        <v>0</v>
      </c>
      <c r="L53" s="84" t="b">
        <v>0</v>
      </c>
    </row>
    <row r="54" spans="1:12" ht="15">
      <c r="A54" s="84" t="s">
        <v>2060</v>
      </c>
      <c r="B54" s="84" t="s">
        <v>2496</v>
      </c>
      <c r="C54" s="84">
        <v>5</v>
      </c>
      <c r="D54" s="123">
        <v>0.0032974650013597273</v>
      </c>
      <c r="E54" s="123">
        <v>1.8369649468627038</v>
      </c>
      <c r="F54" s="84" t="s">
        <v>2780</v>
      </c>
      <c r="G54" s="84" t="b">
        <v>0</v>
      </c>
      <c r="H54" s="84" t="b">
        <v>0</v>
      </c>
      <c r="I54" s="84" t="b">
        <v>0</v>
      </c>
      <c r="J54" s="84" t="b">
        <v>1</v>
      </c>
      <c r="K54" s="84" t="b">
        <v>0</v>
      </c>
      <c r="L54" s="84" t="b">
        <v>0</v>
      </c>
    </row>
    <row r="55" spans="1:12" ht="15">
      <c r="A55" s="84" t="s">
        <v>510</v>
      </c>
      <c r="B55" s="84" t="s">
        <v>2053</v>
      </c>
      <c r="C55" s="84">
        <v>5</v>
      </c>
      <c r="D55" s="123">
        <v>0.0032974650013597273</v>
      </c>
      <c r="E55" s="123">
        <v>0.9199985563867719</v>
      </c>
      <c r="F55" s="84" t="s">
        <v>2780</v>
      </c>
      <c r="G55" s="84" t="b">
        <v>0</v>
      </c>
      <c r="H55" s="84" t="b">
        <v>0</v>
      </c>
      <c r="I55" s="84" t="b">
        <v>0</v>
      </c>
      <c r="J55" s="84" t="b">
        <v>0</v>
      </c>
      <c r="K55" s="84" t="b">
        <v>0</v>
      </c>
      <c r="L55" s="84" t="b">
        <v>0</v>
      </c>
    </row>
    <row r="56" spans="1:12" ht="15">
      <c r="A56" s="84" t="s">
        <v>2053</v>
      </c>
      <c r="B56" s="84" t="s">
        <v>2540</v>
      </c>
      <c r="C56" s="84">
        <v>5</v>
      </c>
      <c r="D56" s="123">
        <v>0.0032974650013597273</v>
      </c>
      <c r="E56" s="123">
        <v>1.945304421651542</v>
      </c>
      <c r="F56" s="84" t="s">
        <v>2780</v>
      </c>
      <c r="G56" s="84" t="b">
        <v>0</v>
      </c>
      <c r="H56" s="84" t="b">
        <v>0</v>
      </c>
      <c r="I56" s="84" t="b">
        <v>0</v>
      </c>
      <c r="J56" s="84" t="b">
        <v>0</v>
      </c>
      <c r="K56" s="84" t="b">
        <v>0</v>
      </c>
      <c r="L56" s="84" t="b">
        <v>0</v>
      </c>
    </row>
    <row r="57" spans="1:12" ht="15">
      <c r="A57" s="84" t="s">
        <v>2540</v>
      </c>
      <c r="B57" s="84" t="s">
        <v>1994</v>
      </c>
      <c r="C57" s="84">
        <v>5</v>
      </c>
      <c r="D57" s="123">
        <v>0.0032974650013597273</v>
      </c>
      <c r="E57" s="123">
        <v>1.5773276363569477</v>
      </c>
      <c r="F57" s="84" t="s">
        <v>2780</v>
      </c>
      <c r="G57" s="84" t="b">
        <v>0</v>
      </c>
      <c r="H57" s="84" t="b">
        <v>0</v>
      </c>
      <c r="I57" s="84" t="b">
        <v>0</v>
      </c>
      <c r="J57" s="84" t="b">
        <v>0</v>
      </c>
      <c r="K57" s="84" t="b">
        <v>0</v>
      </c>
      <c r="L57" s="84" t="b">
        <v>0</v>
      </c>
    </row>
    <row r="58" spans="1:12" ht="15">
      <c r="A58" s="84" t="s">
        <v>2062</v>
      </c>
      <c r="B58" s="84" t="s">
        <v>2065</v>
      </c>
      <c r="C58" s="84">
        <v>5</v>
      </c>
      <c r="D58" s="123">
        <v>0.0032974650013597273</v>
      </c>
      <c r="E58" s="123">
        <v>1.7457320667463379</v>
      </c>
      <c r="F58" s="84" t="s">
        <v>2780</v>
      </c>
      <c r="G58" s="84" t="b">
        <v>0</v>
      </c>
      <c r="H58" s="84" t="b">
        <v>0</v>
      </c>
      <c r="I58" s="84" t="b">
        <v>0</v>
      </c>
      <c r="J58" s="84" t="b">
        <v>0</v>
      </c>
      <c r="K58" s="84" t="b">
        <v>0</v>
      </c>
      <c r="L58" s="84" t="b">
        <v>0</v>
      </c>
    </row>
    <row r="59" spans="1:12" ht="15">
      <c r="A59" s="84" t="s">
        <v>2515</v>
      </c>
      <c r="B59" s="84" t="s">
        <v>2050</v>
      </c>
      <c r="C59" s="84">
        <v>5</v>
      </c>
      <c r="D59" s="123">
        <v>0.0032974650013597273</v>
      </c>
      <c r="E59" s="123">
        <v>1.9489387063066361</v>
      </c>
      <c r="F59" s="84" t="s">
        <v>2780</v>
      </c>
      <c r="G59" s="84" t="b">
        <v>0</v>
      </c>
      <c r="H59" s="84" t="b">
        <v>0</v>
      </c>
      <c r="I59" s="84" t="b">
        <v>0</v>
      </c>
      <c r="J59" s="84" t="b">
        <v>0</v>
      </c>
      <c r="K59" s="84" t="b">
        <v>0</v>
      </c>
      <c r="L59" s="84" t="b">
        <v>0</v>
      </c>
    </row>
    <row r="60" spans="1:12" ht="15">
      <c r="A60" s="84" t="s">
        <v>508</v>
      </c>
      <c r="B60" s="84" t="s">
        <v>2542</v>
      </c>
      <c r="C60" s="84">
        <v>5</v>
      </c>
      <c r="D60" s="123">
        <v>0.0032974650013597273</v>
      </c>
      <c r="E60" s="123">
        <v>1.3255156633631482</v>
      </c>
      <c r="F60" s="84" t="s">
        <v>2780</v>
      </c>
      <c r="G60" s="84" t="b">
        <v>0</v>
      </c>
      <c r="H60" s="84" t="b">
        <v>0</v>
      </c>
      <c r="I60" s="84" t="b">
        <v>0</v>
      </c>
      <c r="J60" s="84" t="b">
        <v>0</v>
      </c>
      <c r="K60" s="84" t="b">
        <v>0</v>
      </c>
      <c r="L60" s="84" t="b">
        <v>0</v>
      </c>
    </row>
    <row r="61" spans="1:12" ht="15">
      <c r="A61" s="84" t="s">
        <v>2542</v>
      </c>
      <c r="B61" s="84" t="s">
        <v>2543</v>
      </c>
      <c r="C61" s="84">
        <v>5</v>
      </c>
      <c r="D61" s="123">
        <v>0.0032974650013597273</v>
      </c>
      <c r="E61" s="123">
        <v>2.6265456590271294</v>
      </c>
      <c r="F61" s="84" t="s">
        <v>2780</v>
      </c>
      <c r="G61" s="84" t="b">
        <v>0</v>
      </c>
      <c r="H61" s="84" t="b">
        <v>0</v>
      </c>
      <c r="I61" s="84" t="b">
        <v>0</v>
      </c>
      <c r="J61" s="84" t="b">
        <v>1</v>
      </c>
      <c r="K61" s="84" t="b">
        <v>0</v>
      </c>
      <c r="L61" s="84" t="b">
        <v>0</v>
      </c>
    </row>
    <row r="62" spans="1:12" ht="15">
      <c r="A62" s="84" t="s">
        <v>2543</v>
      </c>
      <c r="B62" s="84" t="s">
        <v>2052</v>
      </c>
      <c r="C62" s="84">
        <v>5</v>
      </c>
      <c r="D62" s="123">
        <v>0.0032974650013597273</v>
      </c>
      <c r="E62" s="123">
        <v>2.246334417315523</v>
      </c>
      <c r="F62" s="84" t="s">
        <v>2780</v>
      </c>
      <c r="G62" s="84" t="b">
        <v>1</v>
      </c>
      <c r="H62" s="84" t="b">
        <v>0</v>
      </c>
      <c r="I62" s="84" t="b">
        <v>0</v>
      </c>
      <c r="J62" s="84" t="b">
        <v>0</v>
      </c>
      <c r="K62" s="84" t="b">
        <v>0</v>
      </c>
      <c r="L62" s="84" t="b">
        <v>0</v>
      </c>
    </row>
    <row r="63" spans="1:12" ht="15">
      <c r="A63" s="84" t="s">
        <v>2052</v>
      </c>
      <c r="B63" s="84" t="s">
        <v>2544</v>
      </c>
      <c r="C63" s="84">
        <v>5</v>
      </c>
      <c r="D63" s="123">
        <v>0.0032974650013597273</v>
      </c>
      <c r="E63" s="123">
        <v>2.246334417315523</v>
      </c>
      <c r="F63" s="84" t="s">
        <v>2780</v>
      </c>
      <c r="G63" s="84" t="b">
        <v>0</v>
      </c>
      <c r="H63" s="84" t="b">
        <v>0</v>
      </c>
      <c r="I63" s="84" t="b">
        <v>0</v>
      </c>
      <c r="J63" s="84" t="b">
        <v>0</v>
      </c>
      <c r="K63" s="84" t="b">
        <v>0</v>
      </c>
      <c r="L63" s="84" t="b">
        <v>0</v>
      </c>
    </row>
    <row r="64" spans="1:12" ht="15">
      <c r="A64" s="84" t="s">
        <v>2544</v>
      </c>
      <c r="B64" s="84" t="s">
        <v>2520</v>
      </c>
      <c r="C64" s="84">
        <v>5</v>
      </c>
      <c r="D64" s="123">
        <v>0.0032974650013597273</v>
      </c>
      <c r="E64" s="123">
        <v>2.5473644129795043</v>
      </c>
      <c r="F64" s="84" t="s">
        <v>2780</v>
      </c>
      <c r="G64" s="84" t="b">
        <v>0</v>
      </c>
      <c r="H64" s="84" t="b">
        <v>0</v>
      </c>
      <c r="I64" s="84" t="b">
        <v>0</v>
      </c>
      <c r="J64" s="84" t="b">
        <v>0</v>
      </c>
      <c r="K64" s="84" t="b">
        <v>0</v>
      </c>
      <c r="L64" s="84" t="b">
        <v>0</v>
      </c>
    </row>
    <row r="65" spans="1:12" ht="15">
      <c r="A65" s="84" t="s">
        <v>2520</v>
      </c>
      <c r="B65" s="84" t="s">
        <v>2545</v>
      </c>
      <c r="C65" s="84">
        <v>5</v>
      </c>
      <c r="D65" s="123">
        <v>0.0032974650013597273</v>
      </c>
      <c r="E65" s="123">
        <v>2.5473644129795043</v>
      </c>
      <c r="F65" s="84" t="s">
        <v>2780</v>
      </c>
      <c r="G65" s="84" t="b">
        <v>0</v>
      </c>
      <c r="H65" s="84" t="b">
        <v>0</v>
      </c>
      <c r="I65" s="84" t="b">
        <v>0</v>
      </c>
      <c r="J65" s="84" t="b">
        <v>0</v>
      </c>
      <c r="K65" s="84" t="b">
        <v>0</v>
      </c>
      <c r="L65" s="84" t="b">
        <v>0</v>
      </c>
    </row>
    <row r="66" spans="1:12" ht="15">
      <c r="A66" s="84" t="s">
        <v>2545</v>
      </c>
      <c r="B66" s="84" t="s">
        <v>2057</v>
      </c>
      <c r="C66" s="84">
        <v>5</v>
      </c>
      <c r="D66" s="123">
        <v>0.0032974650013597273</v>
      </c>
      <c r="E66" s="123">
        <v>1.983092982540942</v>
      </c>
      <c r="F66" s="84" t="s">
        <v>2780</v>
      </c>
      <c r="G66" s="84" t="b">
        <v>0</v>
      </c>
      <c r="H66" s="84" t="b">
        <v>0</v>
      </c>
      <c r="I66" s="84" t="b">
        <v>0</v>
      </c>
      <c r="J66" s="84" t="b">
        <v>0</v>
      </c>
      <c r="K66" s="84" t="b">
        <v>0</v>
      </c>
      <c r="L66" s="84" t="b">
        <v>0</v>
      </c>
    </row>
    <row r="67" spans="1:12" ht="15">
      <c r="A67" s="84" t="s">
        <v>2057</v>
      </c>
      <c r="B67" s="84" t="s">
        <v>2546</v>
      </c>
      <c r="C67" s="84">
        <v>5</v>
      </c>
      <c r="D67" s="123">
        <v>0.0032974650013597273</v>
      </c>
      <c r="E67" s="123">
        <v>2.070243158259842</v>
      </c>
      <c r="F67" s="84" t="s">
        <v>2780</v>
      </c>
      <c r="G67" s="84" t="b">
        <v>0</v>
      </c>
      <c r="H67" s="84" t="b">
        <v>0</v>
      </c>
      <c r="I67" s="84" t="b">
        <v>0</v>
      </c>
      <c r="J67" s="84" t="b">
        <v>0</v>
      </c>
      <c r="K67" s="84" t="b">
        <v>0</v>
      </c>
      <c r="L67" s="84" t="b">
        <v>0</v>
      </c>
    </row>
    <row r="68" spans="1:12" ht="15">
      <c r="A68" s="84" t="s">
        <v>2511</v>
      </c>
      <c r="B68" s="84" t="s">
        <v>2507</v>
      </c>
      <c r="C68" s="84">
        <v>5</v>
      </c>
      <c r="D68" s="123">
        <v>0.0032974650013597273</v>
      </c>
      <c r="E68" s="123">
        <v>2.3432444303235798</v>
      </c>
      <c r="F68" s="84" t="s">
        <v>2780</v>
      </c>
      <c r="G68" s="84" t="b">
        <v>0</v>
      </c>
      <c r="H68" s="84" t="b">
        <v>0</v>
      </c>
      <c r="I68" s="84" t="b">
        <v>0</v>
      </c>
      <c r="J68" s="84" t="b">
        <v>0</v>
      </c>
      <c r="K68" s="84" t="b">
        <v>0</v>
      </c>
      <c r="L68" s="84" t="b">
        <v>0</v>
      </c>
    </row>
    <row r="69" spans="1:12" ht="15">
      <c r="A69" s="84" t="s">
        <v>2507</v>
      </c>
      <c r="B69" s="84" t="s">
        <v>292</v>
      </c>
      <c r="C69" s="84">
        <v>5</v>
      </c>
      <c r="D69" s="123">
        <v>0.0032974650013597273</v>
      </c>
      <c r="E69" s="123">
        <v>1.6028817408293359</v>
      </c>
      <c r="F69" s="84" t="s">
        <v>2780</v>
      </c>
      <c r="G69" s="84" t="b">
        <v>0</v>
      </c>
      <c r="H69" s="84" t="b">
        <v>0</v>
      </c>
      <c r="I69" s="84" t="b">
        <v>0</v>
      </c>
      <c r="J69" s="84" t="b">
        <v>0</v>
      </c>
      <c r="K69" s="84" t="b">
        <v>0</v>
      </c>
      <c r="L69" s="84" t="b">
        <v>0</v>
      </c>
    </row>
    <row r="70" spans="1:12" ht="15">
      <c r="A70" s="84" t="s">
        <v>1994</v>
      </c>
      <c r="B70" s="84" t="s">
        <v>2506</v>
      </c>
      <c r="C70" s="84">
        <v>5</v>
      </c>
      <c r="D70" s="123">
        <v>0.0032974650013597273</v>
      </c>
      <c r="E70" s="123">
        <v>1.4053923370724242</v>
      </c>
      <c r="F70" s="84" t="s">
        <v>2780</v>
      </c>
      <c r="G70" s="84" t="b">
        <v>0</v>
      </c>
      <c r="H70" s="84" t="b">
        <v>0</v>
      </c>
      <c r="I70" s="84" t="b">
        <v>0</v>
      </c>
      <c r="J70" s="84" t="b">
        <v>0</v>
      </c>
      <c r="K70" s="84" t="b">
        <v>0</v>
      </c>
      <c r="L70" s="84" t="b">
        <v>0</v>
      </c>
    </row>
    <row r="71" spans="1:12" ht="15">
      <c r="A71" s="84" t="s">
        <v>2495</v>
      </c>
      <c r="B71" s="84" t="s">
        <v>2051</v>
      </c>
      <c r="C71" s="84">
        <v>5</v>
      </c>
      <c r="D71" s="123">
        <v>0.0032974650013597273</v>
      </c>
      <c r="E71" s="123">
        <v>1.477943004221036</v>
      </c>
      <c r="F71" s="84" t="s">
        <v>2780</v>
      </c>
      <c r="G71" s="84" t="b">
        <v>0</v>
      </c>
      <c r="H71" s="84" t="b">
        <v>0</v>
      </c>
      <c r="I71" s="84" t="b">
        <v>0</v>
      </c>
      <c r="J71" s="84" t="b">
        <v>0</v>
      </c>
      <c r="K71" s="84" t="b">
        <v>0</v>
      </c>
      <c r="L71" s="84" t="b">
        <v>0</v>
      </c>
    </row>
    <row r="72" spans="1:12" ht="15">
      <c r="A72" s="84" t="s">
        <v>2051</v>
      </c>
      <c r="B72" s="84" t="s">
        <v>2547</v>
      </c>
      <c r="C72" s="84">
        <v>5</v>
      </c>
      <c r="D72" s="123">
        <v>0.0032974650013597273</v>
      </c>
      <c r="E72" s="123">
        <v>1.8483944086434858</v>
      </c>
      <c r="F72" s="84" t="s">
        <v>2780</v>
      </c>
      <c r="G72" s="84" t="b">
        <v>0</v>
      </c>
      <c r="H72" s="84" t="b">
        <v>0</v>
      </c>
      <c r="I72" s="84" t="b">
        <v>0</v>
      </c>
      <c r="J72" s="84" t="b">
        <v>0</v>
      </c>
      <c r="K72" s="84" t="b">
        <v>0</v>
      </c>
      <c r="L72" s="84" t="b">
        <v>0</v>
      </c>
    </row>
    <row r="73" spans="1:12" ht="15">
      <c r="A73" s="84" t="s">
        <v>2547</v>
      </c>
      <c r="B73" s="84" t="s">
        <v>223</v>
      </c>
      <c r="C73" s="84">
        <v>5</v>
      </c>
      <c r="D73" s="123">
        <v>0.0032974650013597273</v>
      </c>
      <c r="E73" s="123">
        <v>2.6265456590271294</v>
      </c>
      <c r="F73" s="84" t="s">
        <v>2780</v>
      </c>
      <c r="G73" s="84" t="b">
        <v>0</v>
      </c>
      <c r="H73" s="84" t="b">
        <v>0</v>
      </c>
      <c r="I73" s="84" t="b">
        <v>0</v>
      </c>
      <c r="J73" s="84" t="b">
        <v>0</v>
      </c>
      <c r="K73" s="84" t="b">
        <v>0</v>
      </c>
      <c r="L73" s="84" t="b">
        <v>0</v>
      </c>
    </row>
    <row r="74" spans="1:12" ht="15">
      <c r="A74" s="84" t="s">
        <v>223</v>
      </c>
      <c r="B74" s="84" t="s">
        <v>2103</v>
      </c>
      <c r="C74" s="84">
        <v>5</v>
      </c>
      <c r="D74" s="123">
        <v>0.0032974650013597273</v>
      </c>
      <c r="E74" s="123">
        <v>2.121395680707223</v>
      </c>
      <c r="F74" s="84" t="s">
        <v>2780</v>
      </c>
      <c r="G74" s="84" t="b">
        <v>0</v>
      </c>
      <c r="H74" s="84" t="b">
        <v>0</v>
      </c>
      <c r="I74" s="84" t="b">
        <v>0</v>
      </c>
      <c r="J74" s="84" t="b">
        <v>0</v>
      </c>
      <c r="K74" s="84" t="b">
        <v>0</v>
      </c>
      <c r="L74" s="84" t="b">
        <v>0</v>
      </c>
    </row>
    <row r="75" spans="1:12" ht="15">
      <c r="A75" s="84" t="s">
        <v>2103</v>
      </c>
      <c r="B75" s="84" t="s">
        <v>511</v>
      </c>
      <c r="C75" s="84">
        <v>5</v>
      </c>
      <c r="D75" s="123">
        <v>0.0032974650013597273</v>
      </c>
      <c r="E75" s="123">
        <v>1.4224256763712047</v>
      </c>
      <c r="F75" s="84" t="s">
        <v>2780</v>
      </c>
      <c r="G75" s="84" t="b">
        <v>0</v>
      </c>
      <c r="H75" s="84" t="b">
        <v>0</v>
      </c>
      <c r="I75" s="84" t="b">
        <v>0</v>
      </c>
      <c r="J75" s="84" t="b">
        <v>0</v>
      </c>
      <c r="K75" s="84" t="b">
        <v>0</v>
      </c>
      <c r="L75" s="84" t="b">
        <v>0</v>
      </c>
    </row>
    <row r="76" spans="1:12" ht="15">
      <c r="A76" s="84" t="s">
        <v>511</v>
      </c>
      <c r="B76" s="84" t="s">
        <v>2516</v>
      </c>
      <c r="C76" s="84">
        <v>5</v>
      </c>
      <c r="D76" s="123">
        <v>0.0032974650013597273</v>
      </c>
      <c r="E76" s="123">
        <v>1.588323020658411</v>
      </c>
      <c r="F76" s="84" t="s">
        <v>2780</v>
      </c>
      <c r="G76" s="84" t="b">
        <v>0</v>
      </c>
      <c r="H76" s="84" t="b">
        <v>0</v>
      </c>
      <c r="I76" s="84" t="b">
        <v>0</v>
      </c>
      <c r="J76" s="84" t="b">
        <v>0</v>
      </c>
      <c r="K76" s="84" t="b">
        <v>0</v>
      </c>
      <c r="L76" s="84" t="b">
        <v>0</v>
      </c>
    </row>
    <row r="77" spans="1:12" ht="15">
      <c r="A77" s="84" t="s">
        <v>2516</v>
      </c>
      <c r="B77" s="84" t="s">
        <v>2548</v>
      </c>
      <c r="C77" s="84">
        <v>5</v>
      </c>
      <c r="D77" s="123">
        <v>0.0032974650013597273</v>
      </c>
      <c r="E77" s="123">
        <v>2.4804176233488913</v>
      </c>
      <c r="F77" s="84" t="s">
        <v>2780</v>
      </c>
      <c r="G77" s="84" t="b">
        <v>0</v>
      </c>
      <c r="H77" s="84" t="b">
        <v>0</v>
      </c>
      <c r="I77" s="84" t="b">
        <v>0</v>
      </c>
      <c r="J77" s="84" t="b">
        <v>0</v>
      </c>
      <c r="K77" s="84" t="b">
        <v>0</v>
      </c>
      <c r="L77" s="84" t="b">
        <v>0</v>
      </c>
    </row>
    <row r="78" spans="1:12" ht="15">
      <c r="A78" s="84" t="s">
        <v>2096</v>
      </c>
      <c r="B78" s="84" t="s">
        <v>2097</v>
      </c>
      <c r="C78" s="84">
        <v>4</v>
      </c>
      <c r="D78" s="123">
        <v>0.0028084381629313285</v>
      </c>
      <c r="E78" s="123">
        <v>2.0824776146768538</v>
      </c>
      <c r="F78" s="84" t="s">
        <v>2780</v>
      </c>
      <c r="G78" s="84" t="b">
        <v>0</v>
      </c>
      <c r="H78" s="84" t="b">
        <v>0</v>
      </c>
      <c r="I78" s="84" t="b">
        <v>0</v>
      </c>
      <c r="J78" s="84" t="b">
        <v>0</v>
      </c>
      <c r="K78" s="84" t="b">
        <v>0</v>
      </c>
      <c r="L78" s="84" t="b">
        <v>0</v>
      </c>
    </row>
    <row r="79" spans="1:12" ht="15">
      <c r="A79" s="84" t="s">
        <v>510</v>
      </c>
      <c r="B79" s="84" t="s">
        <v>2553</v>
      </c>
      <c r="C79" s="84">
        <v>4</v>
      </c>
      <c r="D79" s="123">
        <v>0.0030282072686627273</v>
      </c>
      <c r="E79" s="123">
        <v>1.601239793762359</v>
      </c>
      <c r="F79" s="84" t="s">
        <v>2780</v>
      </c>
      <c r="G79" s="84" t="b">
        <v>0</v>
      </c>
      <c r="H79" s="84" t="b">
        <v>0</v>
      </c>
      <c r="I79" s="84" t="b">
        <v>0</v>
      </c>
      <c r="J79" s="84" t="b">
        <v>0</v>
      </c>
      <c r="K79" s="84" t="b">
        <v>0</v>
      </c>
      <c r="L79" s="84" t="b">
        <v>0</v>
      </c>
    </row>
    <row r="80" spans="1:12" ht="15">
      <c r="A80" s="84" t="s">
        <v>2097</v>
      </c>
      <c r="B80" s="84" t="s">
        <v>2070</v>
      </c>
      <c r="C80" s="84">
        <v>4</v>
      </c>
      <c r="D80" s="123">
        <v>0.0028084381629313285</v>
      </c>
      <c r="E80" s="123">
        <v>2.0032963686292287</v>
      </c>
      <c r="F80" s="84" t="s">
        <v>2780</v>
      </c>
      <c r="G80" s="84" t="b">
        <v>0</v>
      </c>
      <c r="H80" s="84" t="b">
        <v>0</v>
      </c>
      <c r="I80" s="84" t="b">
        <v>0</v>
      </c>
      <c r="J80" s="84" t="b">
        <v>0</v>
      </c>
      <c r="K80" s="84" t="b">
        <v>0</v>
      </c>
      <c r="L80" s="84" t="b">
        <v>0</v>
      </c>
    </row>
    <row r="81" spans="1:12" ht="15">
      <c r="A81" s="84" t="s">
        <v>2557</v>
      </c>
      <c r="B81" s="84" t="s">
        <v>2056</v>
      </c>
      <c r="C81" s="84">
        <v>4</v>
      </c>
      <c r="D81" s="123">
        <v>0.0028084381629313285</v>
      </c>
      <c r="E81" s="123">
        <v>2.2841229782049233</v>
      </c>
      <c r="F81" s="84" t="s">
        <v>2780</v>
      </c>
      <c r="G81" s="84" t="b">
        <v>0</v>
      </c>
      <c r="H81" s="84" t="b">
        <v>0</v>
      </c>
      <c r="I81" s="84" t="b">
        <v>0</v>
      </c>
      <c r="J81" s="84" t="b">
        <v>0</v>
      </c>
      <c r="K81" s="84" t="b">
        <v>0</v>
      </c>
      <c r="L81" s="84" t="b">
        <v>0</v>
      </c>
    </row>
    <row r="82" spans="1:12" ht="15">
      <c r="A82" s="84" t="s">
        <v>2056</v>
      </c>
      <c r="B82" s="84" t="s">
        <v>2056</v>
      </c>
      <c r="C82" s="84">
        <v>4</v>
      </c>
      <c r="D82" s="123">
        <v>0.0028084381629313285</v>
      </c>
      <c r="E82" s="123">
        <v>1.8447902843746604</v>
      </c>
      <c r="F82" s="84" t="s">
        <v>2780</v>
      </c>
      <c r="G82" s="84" t="b">
        <v>0</v>
      </c>
      <c r="H82" s="84" t="b">
        <v>0</v>
      </c>
      <c r="I82" s="84" t="b">
        <v>0</v>
      </c>
      <c r="J82" s="84" t="b">
        <v>0</v>
      </c>
      <c r="K82" s="84" t="b">
        <v>0</v>
      </c>
      <c r="L82" s="84" t="b">
        <v>0</v>
      </c>
    </row>
    <row r="83" spans="1:12" ht="15">
      <c r="A83" s="84" t="s">
        <v>2056</v>
      </c>
      <c r="B83" s="84" t="s">
        <v>2558</v>
      </c>
      <c r="C83" s="84">
        <v>4</v>
      </c>
      <c r="D83" s="123">
        <v>0.0028084381629313285</v>
      </c>
      <c r="E83" s="123">
        <v>2.2841229782049233</v>
      </c>
      <c r="F83" s="84" t="s">
        <v>2780</v>
      </c>
      <c r="G83" s="84" t="b">
        <v>0</v>
      </c>
      <c r="H83" s="84" t="b">
        <v>0</v>
      </c>
      <c r="I83" s="84" t="b">
        <v>0</v>
      </c>
      <c r="J83" s="84" t="b">
        <v>0</v>
      </c>
      <c r="K83" s="84" t="b">
        <v>0</v>
      </c>
      <c r="L83" s="84" t="b">
        <v>0</v>
      </c>
    </row>
    <row r="84" spans="1:12" ht="15">
      <c r="A84" s="84" t="s">
        <v>2558</v>
      </c>
      <c r="B84" s="84" t="s">
        <v>1994</v>
      </c>
      <c r="C84" s="84">
        <v>4</v>
      </c>
      <c r="D84" s="123">
        <v>0.0028084381629313285</v>
      </c>
      <c r="E84" s="123">
        <v>1.5773276363569477</v>
      </c>
      <c r="F84" s="84" t="s">
        <v>2780</v>
      </c>
      <c r="G84" s="84" t="b">
        <v>0</v>
      </c>
      <c r="H84" s="84" t="b">
        <v>0</v>
      </c>
      <c r="I84" s="84" t="b">
        <v>0</v>
      </c>
      <c r="J84" s="84" t="b">
        <v>0</v>
      </c>
      <c r="K84" s="84" t="b">
        <v>0</v>
      </c>
      <c r="L84" s="84" t="b">
        <v>0</v>
      </c>
    </row>
    <row r="85" spans="1:12" ht="15">
      <c r="A85" s="84" t="s">
        <v>508</v>
      </c>
      <c r="B85" s="84" t="s">
        <v>2559</v>
      </c>
      <c r="C85" s="84">
        <v>4</v>
      </c>
      <c r="D85" s="123">
        <v>0.0028084381629313285</v>
      </c>
      <c r="E85" s="123">
        <v>1.3255156633631482</v>
      </c>
      <c r="F85" s="84" t="s">
        <v>2780</v>
      </c>
      <c r="G85" s="84" t="b">
        <v>0</v>
      </c>
      <c r="H85" s="84" t="b">
        <v>0</v>
      </c>
      <c r="I85" s="84" t="b">
        <v>0</v>
      </c>
      <c r="J85" s="84" t="b">
        <v>0</v>
      </c>
      <c r="K85" s="84" t="b">
        <v>0</v>
      </c>
      <c r="L85" s="84" t="b">
        <v>0</v>
      </c>
    </row>
    <row r="86" spans="1:12" ht="15">
      <c r="A86" s="84" t="s">
        <v>2559</v>
      </c>
      <c r="B86" s="84" t="s">
        <v>2560</v>
      </c>
      <c r="C86" s="84">
        <v>4</v>
      </c>
      <c r="D86" s="123">
        <v>0.0028084381629313285</v>
      </c>
      <c r="E86" s="123">
        <v>2.7234556720351857</v>
      </c>
      <c r="F86" s="84" t="s">
        <v>2780</v>
      </c>
      <c r="G86" s="84" t="b">
        <v>0</v>
      </c>
      <c r="H86" s="84" t="b">
        <v>0</v>
      </c>
      <c r="I86" s="84" t="b">
        <v>0</v>
      </c>
      <c r="J86" s="84" t="b">
        <v>0</v>
      </c>
      <c r="K86" s="84" t="b">
        <v>0</v>
      </c>
      <c r="L86" s="84" t="b">
        <v>0</v>
      </c>
    </row>
    <row r="87" spans="1:12" ht="15">
      <c r="A87" s="84" t="s">
        <v>2560</v>
      </c>
      <c r="B87" s="84" t="s">
        <v>2057</v>
      </c>
      <c r="C87" s="84">
        <v>4</v>
      </c>
      <c r="D87" s="123">
        <v>0.0028084381629313285</v>
      </c>
      <c r="E87" s="123">
        <v>1.9830929825409418</v>
      </c>
      <c r="F87" s="84" t="s">
        <v>2780</v>
      </c>
      <c r="G87" s="84" t="b">
        <v>0</v>
      </c>
      <c r="H87" s="84" t="b">
        <v>0</v>
      </c>
      <c r="I87" s="84" t="b">
        <v>0</v>
      </c>
      <c r="J87" s="84" t="b">
        <v>0</v>
      </c>
      <c r="K87" s="84" t="b">
        <v>0</v>
      </c>
      <c r="L87" s="84" t="b">
        <v>0</v>
      </c>
    </row>
    <row r="88" spans="1:12" ht="15">
      <c r="A88" s="84" t="s">
        <v>508</v>
      </c>
      <c r="B88" s="84" t="s">
        <v>2084</v>
      </c>
      <c r="C88" s="84">
        <v>4</v>
      </c>
      <c r="D88" s="123">
        <v>0.0028084381629313285</v>
      </c>
      <c r="E88" s="123">
        <v>1.1494244043074668</v>
      </c>
      <c r="F88" s="84" t="s">
        <v>2780</v>
      </c>
      <c r="G88" s="84" t="b">
        <v>0</v>
      </c>
      <c r="H88" s="84" t="b">
        <v>0</v>
      </c>
      <c r="I88" s="84" t="b">
        <v>0</v>
      </c>
      <c r="J88" s="84" t="b">
        <v>0</v>
      </c>
      <c r="K88" s="84" t="b">
        <v>0</v>
      </c>
      <c r="L88" s="84" t="b">
        <v>0</v>
      </c>
    </row>
    <row r="89" spans="1:12" ht="15">
      <c r="A89" s="84" t="s">
        <v>2084</v>
      </c>
      <c r="B89" s="84" t="s">
        <v>2057</v>
      </c>
      <c r="C89" s="84">
        <v>4</v>
      </c>
      <c r="D89" s="123">
        <v>0.0028084381629313285</v>
      </c>
      <c r="E89" s="123">
        <v>1.8070017234852607</v>
      </c>
      <c r="F89" s="84" t="s">
        <v>2780</v>
      </c>
      <c r="G89" s="84" t="b">
        <v>0</v>
      </c>
      <c r="H89" s="84" t="b">
        <v>0</v>
      </c>
      <c r="I89" s="84" t="b">
        <v>0</v>
      </c>
      <c r="J89" s="84" t="b">
        <v>0</v>
      </c>
      <c r="K89" s="84" t="b">
        <v>0</v>
      </c>
      <c r="L89" s="84" t="b">
        <v>0</v>
      </c>
    </row>
    <row r="90" spans="1:12" ht="15">
      <c r="A90" s="84" t="s">
        <v>2057</v>
      </c>
      <c r="B90" s="84" t="s">
        <v>1993</v>
      </c>
      <c r="C90" s="84">
        <v>4</v>
      </c>
      <c r="D90" s="123">
        <v>0.0028084381629313285</v>
      </c>
      <c r="E90" s="123">
        <v>1.6723031495878045</v>
      </c>
      <c r="F90" s="84" t="s">
        <v>2780</v>
      </c>
      <c r="G90" s="84" t="b">
        <v>0</v>
      </c>
      <c r="H90" s="84" t="b">
        <v>0</v>
      </c>
      <c r="I90" s="84" t="b">
        <v>0</v>
      </c>
      <c r="J90" s="84" t="b">
        <v>0</v>
      </c>
      <c r="K90" s="84" t="b">
        <v>0</v>
      </c>
      <c r="L90" s="84" t="b">
        <v>0</v>
      </c>
    </row>
    <row r="91" spans="1:12" ht="15">
      <c r="A91" s="84" t="s">
        <v>1993</v>
      </c>
      <c r="B91" s="84" t="s">
        <v>2085</v>
      </c>
      <c r="C91" s="84">
        <v>4</v>
      </c>
      <c r="D91" s="123">
        <v>0.0028084381629313285</v>
      </c>
      <c r="E91" s="123">
        <v>2.0824776146768538</v>
      </c>
      <c r="F91" s="84" t="s">
        <v>2780</v>
      </c>
      <c r="G91" s="84" t="b">
        <v>0</v>
      </c>
      <c r="H91" s="84" t="b">
        <v>0</v>
      </c>
      <c r="I91" s="84" t="b">
        <v>0</v>
      </c>
      <c r="J91" s="84" t="b">
        <v>0</v>
      </c>
      <c r="K91" s="84" t="b">
        <v>0</v>
      </c>
      <c r="L91" s="84" t="b">
        <v>0</v>
      </c>
    </row>
    <row r="92" spans="1:12" ht="15">
      <c r="A92" s="84" t="s">
        <v>2085</v>
      </c>
      <c r="B92" s="84" t="s">
        <v>2086</v>
      </c>
      <c r="C92" s="84">
        <v>4</v>
      </c>
      <c r="D92" s="123">
        <v>0.0028084381629313285</v>
      </c>
      <c r="E92" s="123">
        <v>2.5473644129795043</v>
      </c>
      <c r="F92" s="84" t="s">
        <v>2780</v>
      </c>
      <c r="G92" s="84" t="b">
        <v>0</v>
      </c>
      <c r="H92" s="84" t="b">
        <v>0</v>
      </c>
      <c r="I92" s="84" t="b">
        <v>0</v>
      </c>
      <c r="J92" s="84" t="b">
        <v>0</v>
      </c>
      <c r="K92" s="84" t="b">
        <v>0</v>
      </c>
      <c r="L92" s="84" t="b">
        <v>0</v>
      </c>
    </row>
    <row r="93" spans="1:12" ht="15">
      <c r="A93" s="84" t="s">
        <v>2086</v>
      </c>
      <c r="B93" s="84" t="s">
        <v>2087</v>
      </c>
      <c r="C93" s="84">
        <v>4</v>
      </c>
      <c r="D93" s="123">
        <v>0.0028084381629313285</v>
      </c>
      <c r="E93" s="123">
        <v>2.7234556720351857</v>
      </c>
      <c r="F93" s="84" t="s">
        <v>2780</v>
      </c>
      <c r="G93" s="84" t="b">
        <v>0</v>
      </c>
      <c r="H93" s="84" t="b">
        <v>0</v>
      </c>
      <c r="I93" s="84" t="b">
        <v>0</v>
      </c>
      <c r="J93" s="84" t="b">
        <v>0</v>
      </c>
      <c r="K93" s="84" t="b">
        <v>0</v>
      </c>
      <c r="L93" s="84" t="b">
        <v>0</v>
      </c>
    </row>
    <row r="94" spans="1:12" ht="15">
      <c r="A94" s="84" t="s">
        <v>2087</v>
      </c>
      <c r="B94" s="84" t="s">
        <v>2060</v>
      </c>
      <c r="C94" s="84">
        <v>4</v>
      </c>
      <c r="D94" s="123">
        <v>0.0028084381629313285</v>
      </c>
      <c r="E94" s="123">
        <v>2.17938762768491</v>
      </c>
      <c r="F94" s="84" t="s">
        <v>2780</v>
      </c>
      <c r="G94" s="84" t="b">
        <v>0</v>
      </c>
      <c r="H94" s="84" t="b">
        <v>0</v>
      </c>
      <c r="I94" s="84" t="b">
        <v>0</v>
      </c>
      <c r="J94" s="84" t="b">
        <v>0</v>
      </c>
      <c r="K94" s="84" t="b">
        <v>0</v>
      </c>
      <c r="L94" s="84" t="b">
        <v>0</v>
      </c>
    </row>
    <row r="95" spans="1:12" ht="15">
      <c r="A95" s="84" t="s">
        <v>2060</v>
      </c>
      <c r="B95" s="84" t="s">
        <v>323</v>
      </c>
      <c r="C95" s="84">
        <v>4</v>
      </c>
      <c r="D95" s="123">
        <v>0.0028084381629313285</v>
      </c>
      <c r="E95" s="123">
        <v>2.0824776146768538</v>
      </c>
      <c r="F95" s="84" t="s">
        <v>2780</v>
      </c>
      <c r="G95" s="84" t="b">
        <v>0</v>
      </c>
      <c r="H95" s="84" t="b">
        <v>0</v>
      </c>
      <c r="I95" s="84" t="b">
        <v>0</v>
      </c>
      <c r="J95" s="84" t="b">
        <v>0</v>
      </c>
      <c r="K95" s="84" t="b">
        <v>0</v>
      </c>
      <c r="L95" s="84" t="b">
        <v>0</v>
      </c>
    </row>
    <row r="96" spans="1:12" ht="15">
      <c r="A96" s="84" t="s">
        <v>323</v>
      </c>
      <c r="B96" s="84" t="s">
        <v>2562</v>
      </c>
      <c r="C96" s="84">
        <v>4</v>
      </c>
      <c r="D96" s="123">
        <v>0.0028084381629313285</v>
      </c>
      <c r="E96" s="123">
        <v>2.6265456590271294</v>
      </c>
      <c r="F96" s="84" t="s">
        <v>2780</v>
      </c>
      <c r="G96" s="84" t="b">
        <v>0</v>
      </c>
      <c r="H96" s="84" t="b">
        <v>0</v>
      </c>
      <c r="I96" s="84" t="b">
        <v>0</v>
      </c>
      <c r="J96" s="84" t="b">
        <v>0</v>
      </c>
      <c r="K96" s="84" t="b">
        <v>0</v>
      </c>
      <c r="L96" s="84" t="b">
        <v>0</v>
      </c>
    </row>
    <row r="97" spans="1:12" ht="15">
      <c r="A97" s="84" t="s">
        <v>2562</v>
      </c>
      <c r="B97" s="84" t="s">
        <v>2563</v>
      </c>
      <c r="C97" s="84">
        <v>4</v>
      </c>
      <c r="D97" s="123">
        <v>0.0028084381629313285</v>
      </c>
      <c r="E97" s="123">
        <v>2.7234556720351857</v>
      </c>
      <c r="F97" s="84" t="s">
        <v>2780</v>
      </c>
      <c r="G97" s="84" t="b">
        <v>0</v>
      </c>
      <c r="H97" s="84" t="b">
        <v>0</v>
      </c>
      <c r="I97" s="84" t="b">
        <v>0</v>
      </c>
      <c r="J97" s="84" t="b">
        <v>0</v>
      </c>
      <c r="K97" s="84" t="b">
        <v>0</v>
      </c>
      <c r="L97" s="84" t="b">
        <v>0</v>
      </c>
    </row>
    <row r="98" spans="1:12" ht="15">
      <c r="A98" s="84" t="s">
        <v>2563</v>
      </c>
      <c r="B98" s="84" t="s">
        <v>2564</v>
      </c>
      <c r="C98" s="84">
        <v>4</v>
      </c>
      <c r="D98" s="123">
        <v>0.0028084381629313285</v>
      </c>
      <c r="E98" s="123">
        <v>2.7234556720351857</v>
      </c>
      <c r="F98" s="84" t="s">
        <v>2780</v>
      </c>
      <c r="G98" s="84" t="b">
        <v>0</v>
      </c>
      <c r="H98" s="84" t="b">
        <v>0</v>
      </c>
      <c r="I98" s="84" t="b">
        <v>0</v>
      </c>
      <c r="J98" s="84" t="b">
        <v>0</v>
      </c>
      <c r="K98" s="84" t="b">
        <v>0</v>
      </c>
      <c r="L98" s="84" t="b">
        <v>0</v>
      </c>
    </row>
    <row r="99" spans="1:12" ht="15">
      <c r="A99" s="84" t="s">
        <v>287</v>
      </c>
      <c r="B99" s="84" t="s">
        <v>2525</v>
      </c>
      <c r="C99" s="84">
        <v>4</v>
      </c>
      <c r="D99" s="123">
        <v>0.0028084381629313285</v>
      </c>
      <c r="E99" s="123">
        <v>2.070243158259842</v>
      </c>
      <c r="F99" s="84" t="s">
        <v>2780</v>
      </c>
      <c r="G99" s="84" t="b">
        <v>0</v>
      </c>
      <c r="H99" s="84" t="b">
        <v>0</v>
      </c>
      <c r="I99" s="84" t="b">
        <v>0</v>
      </c>
      <c r="J99" s="84" t="b">
        <v>0</v>
      </c>
      <c r="K99" s="84" t="b">
        <v>0</v>
      </c>
      <c r="L99" s="84" t="b">
        <v>0</v>
      </c>
    </row>
    <row r="100" spans="1:12" ht="15">
      <c r="A100" s="84" t="s">
        <v>2017</v>
      </c>
      <c r="B100" s="84" t="s">
        <v>2091</v>
      </c>
      <c r="C100" s="84">
        <v>4</v>
      </c>
      <c r="D100" s="123">
        <v>0.0028084381629313285</v>
      </c>
      <c r="E100" s="123">
        <v>2.2841229782049233</v>
      </c>
      <c r="F100" s="84" t="s">
        <v>2780</v>
      </c>
      <c r="G100" s="84" t="b">
        <v>0</v>
      </c>
      <c r="H100" s="84" t="b">
        <v>0</v>
      </c>
      <c r="I100" s="84" t="b">
        <v>0</v>
      </c>
      <c r="J100" s="84" t="b">
        <v>0</v>
      </c>
      <c r="K100" s="84" t="b">
        <v>0</v>
      </c>
      <c r="L100" s="84" t="b">
        <v>0</v>
      </c>
    </row>
    <row r="101" spans="1:12" ht="15">
      <c r="A101" s="84" t="s">
        <v>2091</v>
      </c>
      <c r="B101" s="84" t="s">
        <v>2092</v>
      </c>
      <c r="C101" s="84">
        <v>4</v>
      </c>
      <c r="D101" s="123">
        <v>0.0028084381629313285</v>
      </c>
      <c r="E101" s="123">
        <v>2.7234556720351857</v>
      </c>
      <c r="F101" s="84" t="s">
        <v>2780</v>
      </c>
      <c r="G101" s="84" t="b">
        <v>0</v>
      </c>
      <c r="H101" s="84" t="b">
        <v>0</v>
      </c>
      <c r="I101" s="84" t="b">
        <v>0</v>
      </c>
      <c r="J101" s="84" t="b">
        <v>0</v>
      </c>
      <c r="K101" s="84" t="b">
        <v>0</v>
      </c>
      <c r="L101" s="84" t="b">
        <v>0</v>
      </c>
    </row>
    <row r="102" spans="1:12" ht="15">
      <c r="A102" s="84" t="s">
        <v>2092</v>
      </c>
      <c r="B102" s="84" t="s">
        <v>2093</v>
      </c>
      <c r="C102" s="84">
        <v>4</v>
      </c>
      <c r="D102" s="123">
        <v>0.0028084381629313285</v>
      </c>
      <c r="E102" s="123">
        <v>2.7234556720351857</v>
      </c>
      <c r="F102" s="84" t="s">
        <v>2780</v>
      </c>
      <c r="G102" s="84" t="b">
        <v>0</v>
      </c>
      <c r="H102" s="84" t="b">
        <v>0</v>
      </c>
      <c r="I102" s="84" t="b">
        <v>0</v>
      </c>
      <c r="J102" s="84" t="b">
        <v>0</v>
      </c>
      <c r="K102" s="84" t="b">
        <v>0</v>
      </c>
      <c r="L102" s="84" t="b">
        <v>0</v>
      </c>
    </row>
    <row r="103" spans="1:12" ht="15">
      <c r="A103" s="84" t="s">
        <v>2093</v>
      </c>
      <c r="B103" s="84" t="s">
        <v>2513</v>
      </c>
      <c r="C103" s="84">
        <v>4</v>
      </c>
      <c r="D103" s="123">
        <v>0.0028084381629313285</v>
      </c>
      <c r="E103" s="123">
        <v>2.4804176233488913</v>
      </c>
      <c r="F103" s="84" t="s">
        <v>2780</v>
      </c>
      <c r="G103" s="84" t="b">
        <v>0</v>
      </c>
      <c r="H103" s="84" t="b">
        <v>0</v>
      </c>
      <c r="I103" s="84" t="b">
        <v>0</v>
      </c>
      <c r="J103" s="84" t="b">
        <v>0</v>
      </c>
      <c r="K103" s="84" t="b">
        <v>0</v>
      </c>
      <c r="L103" s="84" t="b">
        <v>0</v>
      </c>
    </row>
    <row r="104" spans="1:12" ht="15">
      <c r="A104" s="84" t="s">
        <v>292</v>
      </c>
      <c r="B104" s="84" t="s">
        <v>508</v>
      </c>
      <c r="C104" s="84">
        <v>4</v>
      </c>
      <c r="D104" s="123">
        <v>0.0028084381629313285</v>
      </c>
      <c r="E104" s="123">
        <v>0.26500668775785025</v>
      </c>
      <c r="F104" s="84" t="s">
        <v>2780</v>
      </c>
      <c r="G104" s="84" t="b">
        <v>0</v>
      </c>
      <c r="H104" s="84" t="b">
        <v>0</v>
      </c>
      <c r="I104" s="84" t="b">
        <v>0</v>
      </c>
      <c r="J104" s="84" t="b">
        <v>0</v>
      </c>
      <c r="K104" s="84" t="b">
        <v>0</v>
      </c>
      <c r="L104" s="84" t="b">
        <v>0</v>
      </c>
    </row>
    <row r="105" spans="1:12" ht="15">
      <c r="A105" s="84" t="s">
        <v>287</v>
      </c>
      <c r="B105" s="84" t="s">
        <v>2514</v>
      </c>
      <c r="C105" s="84">
        <v>4</v>
      </c>
      <c r="D105" s="123">
        <v>0.0028084381629313285</v>
      </c>
      <c r="E105" s="123">
        <v>2.070243158259842</v>
      </c>
      <c r="F105" s="84" t="s">
        <v>2780</v>
      </c>
      <c r="G105" s="84" t="b">
        <v>0</v>
      </c>
      <c r="H105" s="84" t="b">
        <v>0</v>
      </c>
      <c r="I105" s="84" t="b">
        <v>0</v>
      </c>
      <c r="J105" s="84" t="b">
        <v>0</v>
      </c>
      <c r="K105" s="84" t="b">
        <v>0</v>
      </c>
      <c r="L105" s="84" t="b">
        <v>0</v>
      </c>
    </row>
    <row r="106" spans="1:12" ht="15">
      <c r="A106" s="84" t="s">
        <v>2514</v>
      </c>
      <c r="B106" s="84" t="s">
        <v>2570</v>
      </c>
      <c r="C106" s="84">
        <v>4</v>
      </c>
      <c r="D106" s="123">
        <v>0.0028084381629313285</v>
      </c>
      <c r="E106" s="123">
        <v>2.4804176233488913</v>
      </c>
      <c r="F106" s="84" t="s">
        <v>2780</v>
      </c>
      <c r="G106" s="84" t="b">
        <v>0</v>
      </c>
      <c r="H106" s="84" t="b">
        <v>0</v>
      </c>
      <c r="I106" s="84" t="b">
        <v>0</v>
      </c>
      <c r="J106" s="84" t="b">
        <v>0</v>
      </c>
      <c r="K106" s="84" t="b">
        <v>0</v>
      </c>
      <c r="L106" s="84" t="b">
        <v>0</v>
      </c>
    </row>
    <row r="107" spans="1:12" ht="15">
      <c r="A107" s="84" t="s">
        <v>2570</v>
      </c>
      <c r="B107" s="84" t="s">
        <v>2064</v>
      </c>
      <c r="C107" s="84">
        <v>4</v>
      </c>
      <c r="D107" s="123">
        <v>0.0028084381629313285</v>
      </c>
      <c r="E107" s="123">
        <v>2.2115723110563112</v>
      </c>
      <c r="F107" s="84" t="s">
        <v>2780</v>
      </c>
      <c r="G107" s="84" t="b">
        <v>0</v>
      </c>
      <c r="H107" s="84" t="b">
        <v>0</v>
      </c>
      <c r="I107" s="84" t="b">
        <v>0</v>
      </c>
      <c r="J107" s="84" t="b">
        <v>0</v>
      </c>
      <c r="K107" s="84" t="b">
        <v>0</v>
      </c>
      <c r="L107" s="84" t="b">
        <v>0</v>
      </c>
    </row>
    <row r="108" spans="1:12" ht="15">
      <c r="A108" s="84" t="s">
        <v>2064</v>
      </c>
      <c r="B108" s="84" t="s">
        <v>2502</v>
      </c>
      <c r="C108" s="84">
        <v>4</v>
      </c>
      <c r="D108" s="123">
        <v>0.0028084381629313285</v>
      </c>
      <c r="E108" s="123">
        <v>1.859389792944949</v>
      </c>
      <c r="F108" s="84" t="s">
        <v>2780</v>
      </c>
      <c r="G108" s="84" t="b">
        <v>0</v>
      </c>
      <c r="H108" s="84" t="b">
        <v>0</v>
      </c>
      <c r="I108" s="84" t="b">
        <v>0</v>
      </c>
      <c r="J108" s="84" t="b">
        <v>0</v>
      </c>
      <c r="K108" s="84" t="b">
        <v>0</v>
      </c>
      <c r="L108" s="84" t="b">
        <v>0</v>
      </c>
    </row>
    <row r="109" spans="1:12" ht="15">
      <c r="A109" s="84" t="s">
        <v>2502</v>
      </c>
      <c r="B109" s="84" t="s">
        <v>2571</v>
      </c>
      <c r="C109" s="84">
        <v>4</v>
      </c>
      <c r="D109" s="123">
        <v>0.0028084381629313285</v>
      </c>
      <c r="E109" s="123">
        <v>2.4224256763712044</v>
      </c>
      <c r="F109" s="84" t="s">
        <v>2780</v>
      </c>
      <c r="G109" s="84" t="b">
        <v>0</v>
      </c>
      <c r="H109" s="84" t="b">
        <v>0</v>
      </c>
      <c r="I109" s="84" t="b">
        <v>0</v>
      </c>
      <c r="J109" s="84" t="b">
        <v>0</v>
      </c>
      <c r="K109" s="84" t="b">
        <v>0</v>
      </c>
      <c r="L109" s="84" t="b">
        <v>0</v>
      </c>
    </row>
    <row r="110" spans="1:12" ht="15">
      <c r="A110" s="84" t="s">
        <v>2571</v>
      </c>
      <c r="B110" s="84" t="s">
        <v>2572</v>
      </c>
      <c r="C110" s="84">
        <v>4</v>
      </c>
      <c r="D110" s="123">
        <v>0.0028084381629313285</v>
      </c>
      <c r="E110" s="123">
        <v>2.7234556720351857</v>
      </c>
      <c r="F110" s="84" t="s">
        <v>2780</v>
      </c>
      <c r="G110" s="84" t="b">
        <v>0</v>
      </c>
      <c r="H110" s="84" t="b">
        <v>0</v>
      </c>
      <c r="I110" s="84" t="b">
        <v>0</v>
      </c>
      <c r="J110" s="84" t="b">
        <v>0</v>
      </c>
      <c r="K110" s="84" t="b">
        <v>0</v>
      </c>
      <c r="L110" s="84" t="b">
        <v>0</v>
      </c>
    </row>
    <row r="111" spans="1:12" ht="15">
      <c r="A111" s="84" t="s">
        <v>2572</v>
      </c>
      <c r="B111" s="84" t="s">
        <v>2573</v>
      </c>
      <c r="C111" s="84">
        <v>4</v>
      </c>
      <c r="D111" s="123">
        <v>0.0028084381629313285</v>
      </c>
      <c r="E111" s="123">
        <v>2.7234556720351857</v>
      </c>
      <c r="F111" s="84" t="s">
        <v>2780</v>
      </c>
      <c r="G111" s="84" t="b">
        <v>0</v>
      </c>
      <c r="H111" s="84" t="b">
        <v>0</v>
      </c>
      <c r="I111" s="84" t="b">
        <v>0</v>
      </c>
      <c r="J111" s="84" t="b">
        <v>0</v>
      </c>
      <c r="K111" s="84" t="b">
        <v>0</v>
      </c>
      <c r="L111" s="84" t="b">
        <v>0</v>
      </c>
    </row>
    <row r="112" spans="1:12" ht="15">
      <c r="A112" s="84" t="s">
        <v>2573</v>
      </c>
      <c r="B112" s="84" t="s">
        <v>2574</v>
      </c>
      <c r="C112" s="84">
        <v>4</v>
      </c>
      <c r="D112" s="123">
        <v>0.0028084381629313285</v>
      </c>
      <c r="E112" s="123">
        <v>2.7234556720351857</v>
      </c>
      <c r="F112" s="84" t="s">
        <v>2780</v>
      </c>
      <c r="G112" s="84" t="b">
        <v>0</v>
      </c>
      <c r="H112" s="84" t="b">
        <v>0</v>
      </c>
      <c r="I112" s="84" t="b">
        <v>0</v>
      </c>
      <c r="J112" s="84" t="b">
        <v>1</v>
      </c>
      <c r="K112" s="84" t="b">
        <v>0</v>
      </c>
      <c r="L112" s="84" t="b">
        <v>0</v>
      </c>
    </row>
    <row r="113" spans="1:12" ht="15">
      <c r="A113" s="84" t="s">
        <v>2574</v>
      </c>
      <c r="B113" s="84" t="s">
        <v>511</v>
      </c>
      <c r="C113" s="84">
        <v>4</v>
      </c>
      <c r="D113" s="123">
        <v>0.0028084381629313285</v>
      </c>
      <c r="E113" s="123">
        <v>1.7234556720351857</v>
      </c>
      <c r="F113" s="84" t="s">
        <v>2780</v>
      </c>
      <c r="G113" s="84" t="b">
        <v>1</v>
      </c>
      <c r="H113" s="84" t="b">
        <v>0</v>
      </c>
      <c r="I113" s="84" t="b">
        <v>0</v>
      </c>
      <c r="J113" s="84" t="b">
        <v>0</v>
      </c>
      <c r="K113" s="84" t="b">
        <v>0</v>
      </c>
      <c r="L113" s="84" t="b">
        <v>0</v>
      </c>
    </row>
    <row r="114" spans="1:12" ht="15">
      <c r="A114" s="84" t="s">
        <v>511</v>
      </c>
      <c r="B114" s="84" t="s">
        <v>2575</v>
      </c>
      <c r="C114" s="84">
        <v>4</v>
      </c>
      <c r="D114" s="123">
        <v>0.0028084381629313285</v>
      </c>
      <c r="E114" s="123">
        <v>1.7344510563366489</v>
      </c>
      <c r="F114" s="84" t="s">
        <v>2780</v>
      </c>
      <c r="G114" s="84" t="b">
        <v>0</v>
      </c>
      <c r="H114" s="84" t="b">
        <v>0</v>
      </c>
      <c r="I114" s="84" t="b">
        <v>0</v>
      </c>
      <c r="J114" s="84" t="b">
        <v>0</v>
      </c>
      <c r="K114" s="84" t="b">
        <v>0</v>
      </c>
      <c r="L114" s="84" t="b">
        <v>0</v>
      </c>
    </row>
    <row r="115" spans="1:12" ht="15">
      <c r="A115" s="84" t="s">
        <v>1994</v>
      </c>
      <c r="B115" s="84" t="s">
        <v>2075</v>
      </c>
      <c r="C115" s="84">
        <v>4</v>
      </c>
      <c r="D115" s="123">
        <v>0.0028084381629313285</v>
      </c>
      <c r="E115" s="123">
        <v>1.609512319728349</v>
      </c>
      <c r="F115" s="84" t="s">
        <v>2780</v>
      </c>
      <c r="G115" s="84" t="b">
        <v>0</v>
      </c>
      <c r="H115" s="84" t="b">
        <v>0</v>
      </c>
      <c r="I115" s="84" t="b">
        <v>0</v>
      </c>
      <c r="J115" s="84" t="b">
        <v>0</v>
      </c>
      <c r="K115" s="84" t="b">
        <v>0</v>
      </c>
      <c r="L115" s="84" t="b">
        <v>0</v>
      </c>
    </row>
    <row r="116" spans="1:12" ht="15">
      <c r="A116" s="84" t="s">
        <v>2075</v>
      </c>
      <c r="B116" s="84" t="s">
        <v>508</v>
      </c>
      <c r="C116" s="84">
        <v>4</v>
      </c>
      <c r="D116" s="123">
        <v>0.0028084381629313285</v>
      </c>
      <c r="E116" s="123">
        <v>1.2427302930466981</v>
      </c>
      <c r="F116" s="84" t="s">
        <v>2780</v>
      </c>
      <c r="G116" s="84" t="b">
        <v>0</v>
      </c>
      <c r="H116" s="84" t="b">
        <v>0</v>
      </c>
      <c r="I116" s="84" t="b">
        <v>0</v>
      </c>
      <c r="J116" s="84" t="b">
        <v>0</v>
      </c>
      <c r="K116" s="84" t="b">
        <v>0</v>
      </c>
      <c r="L116" s="84" t="b">
        <v>0</v>
      </c>
    </row>
    <row r="117" spans="1:12" ht="15">
      <c r="A117" s="84" t="s">
        <v>2077</v>
      </c>
      <c r="B117" s="84" t="s">
        <v>2078</v>
      </c>
      <c r="C117" s="84">
        <v>4</v>
      </c>
      <c r="D117" s="123">
        <v>0.0028084381629313285</v>
      </c>
      <c r="E117" s="123">
        <v>1.8272051095735478</v>
      </c>
      <c r="F117" s="84" t="s">
        <v>2780</v>
      </c>
      <c r="G117" s="84" t="b">
        <v>0</v>
      </c>
      <c r="H117" s="84" t="b">
        <v>0</v>
      </c>
      <c r="I117" s="84" t="b">
        <v>0</v>
      </c>
      <c r="J117" s="84" t="b">
        <v>0</v>
      </c>
      <c r="K117" s="84" t="b">
        <v>0</v>
      </c>
      <c r="L117" s="84" t="b">
        <v>0</v>
      </c>
    </row>
    <row r="118" spans="1:12" ht="15">
      <c r="A118" s="84" t="s">
        <v>2078</v>
      </c>
      <c r="B118" s="84" t="s">
        <v>2079</v>
      </c>
      <c r="C118" s="84">
        <v>4</v>
      </c>
      <c r="D118" s="123">
        <v>0.0028084381629313285</v>
      </c>
      <c r="E118" s="123">
        <v>2.246334417315523</v>
      </c>
      <c r="F118" s="84" t="s">
        <v>2780</v>
      </c>
      <c r="G118" s="84" t="b">
        <v>0</v>
      </c>
      <c r="H118" s="84" t="b">
        <v>0</v>
      </c>
      <c r="I118" s="84" t="b">
        <v>0</v>
      </c>
      <c r="J118" s="84" t="b">
        <v>0</v>
      </c>
      <c r="K118" s="84" t="b">
        <v>0</v>
      </c>
      <c r="L118" s="84" t="b">
        <v>0</v>
      </c>
    </row>
    <row r="119" spans="1:12" ht="15">
      <c r="A119" s="84" t="s">
        <v>2079</v>
      </c>
      <c r="B119" s="84" t="s">
        <v>2080</v>
      </c>
      <c r="C119" s="84">
        <v>4</v>
      </c>
      <c r="D119" s="123">
        <v>0.0028084381629313285</v>
      </c>
      <c r="E119" s="123">
        <v>2.4224256763712044</v>
      </c>
      <c r="F119" s="84" t="s">
        <v>2780</v>
      </c>
      <c r="G119" s="84" t="b">
        <v>0</v>
      </c>
      <c r="H119" s="84" t="b">
        <v>0</v>
      </c>
      <c r="I119" s="84" t="b">
        <v>0</v>
      </c>
      <c r="J119" s="84" t="b">
        <v>0</v>
      </c>
      <c r="K119" s="84" t="b">
        <v>0</v>
      </c>
      <c r="L119" s="84" t="b">
        <v>0</v>
      </c>
    </row>
    <row r="120" spans="1:12" ht="15">
      <c r="A120" s="84" t="s">
        <v>2080</v>
      </c>
      <c r="B120" s="84" t="s">
        <v>2081</v>
      </c>
      <c r="C120" s="84">
        <v>4</v>
      </c>
      <c r="D120" s="123">
        <v>0.0028084381629313285</v>
      </c>
      <c r="E120" s="123">
        <v>2.7234556720351857</v>
      </c>
      <c r="F120" s="84" t="s">
        <v>2780</v>
      </c>
      <c r="G120" s="84" t="b">
        <v>0</v>
      </c>
      <c r="H120" s="84" t="b">
        <v>0</v>
      </c>
      <c r="I120" s="84" t="b">
        <v>0</v>
      </c>
      <c r="J120" s="84" t="b">
        <v>0</v>
      </c>
      <c r="K120" s="84" t="b">
        <v>0</v>
      </c>
      <c r="L120" s="84" t="b">
        <v>0</v>
      </c>
    </row>
    <row r="121" spans="1:12" ht="15">
      <c r="A121" s="84" t="s">
        <v>2081</v>
      </c>
      <c r="B121" s="84" t="s">
        <v>2082</v>
      </c>
      <c r="C121" s="84">
        <v>4</v>
      </c>
      <c r="D121" s="123">
        <v>0.0028084381629313285</v>
      </c>
      <c r="E121" s="123">
        <v>2.7234556720351857</v>
      </c>
      <c r="F121" s="84" t="s">
        <v>2780</v>
      </c>
      <c r="G121" s="84" t="b">
        <v>0</v>
      </c>
      <c r="H121" s="84" t="b">
        <v>0</v>
      </c>
      <c r="I121" s="84" t="b">
        <v>0</v>
      </c>
      <c r="J121" s="84" t="b">
        <v>0</v>
      </c>
      <c r="K121" s="84" t="b">
        <v>0</v>
      </c>
      <c r="L121" s="84" t="b">
        <v>0</v>
      </c>
    </row>
    <row r="122" spans="1:12" ht="15">
      <c r="A122" s="84" t="s">
        <v>2082</v>
      </c>
      <c r="B122" s="84" t="s">
        <v>2579</v>
      </c>
      <c r="C122" s="84">
        <v>4</v>
      </c>
      <c r="D122" s="123">
        <v>0.0028084381629313285</v>
      </c>
      <c r="E122" s="123">
        <v>2.7234556720351857</v>
      </c>
      <c r="F122" s="84" t="s">
        <v>2780</v>
      </c>
      <c r="G122" s="84" t="b">
        <v>0</v>
      </c>
      <c r="H122" s="84" t="b">
        <v>0</v>
      </c>
      <c r="I122" s="84" t="b">
        <v>0</v>
      </c>
      <c r="J122" s="84" t="b">
        <v>0</v>
      </c>
      <c r="K122" s="84" t="b">
        <v>0</v>
      </c>
      <c r="L122" s="84" t="b">
        <v>0</v>
      </c>
    </row>
    <row r="123" spans="1:12" ht="15">
      <c r="A123" s="84" t="s">
        <v>2579</v>
      </c>
      <c r="B123" s="84" t="s">
        <v>2499</v>
      </c>
      <c r="C123" s="84">
        <v>4</v>
      </c>
      <c r="D123" s="123">
        <v>0.0028084381629313285</v>
      </c>
      <c r="E123" s="123">
        <v>2.2841229782049233</v>
      </c>
      <c r="F123" s="84" t="s">
        <v>2780</v>
      </c>
      <c r="G123" s="84" t="b">
        <v>0</v>
      </c>
      <c r="H123" s="84" t="b">
        <v>0</v>
      </c>
      <c r="I123" s="84" t="b">
        <v>0</v>
      </c>
      <c r="J123" s="84" t="b">
        <v>0</v>
      </c>
      <c r="K123" s="84" t="b">
        <v>0</v>
      </c>
      <c r="L123" s="84" t="b">
        <v>0</v>
      </c>
    </row>
    <row r="124" spans="1:12" ht="15">
      <c r="A124" s="84" t="s">
        <v>2499</v>
      </c>
      <c r="B124" s="84" t="s">
        <v>2580</v>
      </c>
      <c r="C124" s="84">
        <v>4</v>
      </c>
      <c r="D124" s="123">
        <v>0.0028084381629313285</v>
      </c>
      <c r="E124" s="123">
        <v>2.2841229782049233</v>
      </c>
      <c r="F124" s="84" t="s">
        <v>2780</v>
      </c>
      <c r="G124" s="84" t="b">
        <v>0</v>
      </c>
      <c r="H124" s="84" t="b">
        <v>0</v>
      </c>
      <c r="I124" s="84" t="b">
        <v>0</v>
      </c>
      <c r="J124" s="84" t="b">
        <v>0</v>
      </c>
      <c r="K124" s="84" t="b">
        <v>0</v>
      </c>
      <c r="L124" s="84" t="b">
        <v>0</v>
      </c>
    </row>
    <row r="125" spans="1:12" ht="15">
      <c r="A125" s="84" t="s">
        <v>2580</v>
      </c>
      <c r="B125" s="84" t="s">
        <v>2581</v>
      </c>
      <c r="C125" s="84">
        <v>4</v>
      </c>
      <c r="D125" s="123">
        <v>0.0028084381629313285</v>
      </c>
      <c r="E125" s="123">
        <v>2.7234556720351857</v>
      </c>
      <c r="F125" s="84" t="s">
        <v>2780</v>
      </c>
      <c r="G125" s="84" t="b">
        <v>0</v>
      </c>
      <c r="H125" s="84" t="b">
        <v>0</v>
      </c>
      <c r="I125" s="84" t="b">
        <v>0</v>
      </c>
      <c r="J125" s="84" t="b">
        <v>0</v>
      </c>
      <c r="K125" s="84" t="b">
        <v>0</v>
      </c>
      <c r="L125" s="84" t="b">
        <v>0</v>
      </c>
    </row>
    <row r="126" spans="1:12" ht="15">
      <c r="A126" s="84" t="s">
        <v>2100</v>
      </c>
      <c r="B126" s="84" t="s">
        <v>2101</v>
      </c>
      <c r="C126" s="84">
        <v>4</v>
      </c>
      <c r="D126" s="123">
        <v>0.0028084381629313285</v>
      </c>
      <c r="E126" s="123">
        <v>2.3712731539238234</v>
      </c>
      <c r="F126" s="84" t="s">
        <v>2780</v>
      </c>
      <c r="G126" s="84" t="b">
        <v>0</v>
      </c>
      <c r="H126" s="84" t="b">
        <v>0</v>
      </c>
      <c r="I126" s="84" t="b">
        <v>0</v>
      </c>
      <c r="J126" s="84" t="b">
        <v>0</v>
      </c>
      <c r="K126" s="84" t="b">
        <v>0</v>
      </c>
      <c r="L126" s="84" t="b">
        <v>0</v>
      </c>
    </row>
    <row r="127" spans="1:12" ht="15">
      <c r="A127" s="84" t="s">
        <v>2101</v>
      </c>
      <c r="B127" s="84" t="s">
        <v>508</v>
      </c>
      <c r="C127" s="84">
        <v>4</v>
      </c>
      <c r="D127" s="123">
        <v>0.0028084381629313285</v>
      </c>
      <c r="E127" s="123">
        <v>1.2427302930466981</v>
      </c>
      <c r="F127" s="84" t="s">
        <v>2780</v>
      </c>
      <c r="G127" s="84" t="b">
        <v>0</v>
      </c>
      <c r="H127" s="84" t="b">
        <v>0</v>
      </c>
      <c r="I127" s="84" t="b">
        <v>0</v>
      </c>
      <c r="J127" s="84" t="b">
        <v>0</v>
      </c>
      <c r="K127" s="84" t="b">
        <v>0</v>
      </c>
      <c r="L127" s="84" t="b">
        <v>0</v>
      </c>
    </row>
    <row r="128" spans="1:12" ht="15">
      <c r="A128" s="84" t="s">
        <v>1994</v>
      </c>
      <c r="B128" s="84" t="s">
        <v>2102</v>
      </c>
      <c r="C128" s="84">
        <v>4</v>
      </c>
      <c r="D128" s="123">
        <v>0.0028084381629313285</v>
      </c>
      <c r="E128" s="123">
        <v>1.609512319728349</v>
      </c>
      <c r="F128" s="84" t="s">
        <v>2780</v>
      </c>
      <c r="G128" s="84" t="b">
        <v>0</v>
      </c>
      <c r="H128" s="84" t="b">
        <v>0</v>
      </c>
      <c r="I128" s="84" t="b">
        <v>0</v>
      </c>
      <c r="J128" s="84" t="b">
        <v>0</v>
      </c>
      <c r="K128" s="84" t="b">
        <v>0</v>
      </c>
      <c r="L128" s="84" t="b">
        <v>0</v>
      </c>
    </row>
    <row r="129" spans="1:12" ht="15">
      <c r="A129" s="84" t="s">
        <v>2102</v>
      </c>
      <c r="B129" s="84" t="s">
        <v>2103</v>
      </c>
      <c r="C129" s="84">
        <v>4</v>
      </c>
      <c r="D129" s="123">
        <v>0.0028084381629313285</v>
      </c>
      <c r="E129" s="123">
        <v>2.325515663363148</v>
      </c>
      <c r="F129" s="84" t="s">
        <v>2780</v>
      </c>
      <c r="G129" s="84" t="b">
        <v>0</v>
      </c>
      <c r="H129" s="84" t="b">
        <v>0</v>
      </c>
      <c r="I129" s="84" t="b">
        <v>0</v>
      </c>
      <c r="J129" s="84" t="b">
        <v>0</v>
      </c>
      <c r="K129" s="84" t="b">
        <v>0</v>
      </c>
      <c r="L129" s="84" t="b">
        <v>0</v>
      </c>
    </row>
    <row r="130" spans="1:12" ht="15">
      <c r="A130" s="84" t="s">
        <v>2103</v>
      </c>
      <c r="B130" s="84" t="s">
        <v>510</v>
      </c>
      <c r="C130" s="84">
        <v>4</v>
      </c>
      <c r="D130" s="123">
        <v>0.0028084381629313285</v>
      </c>
      <c r="E130" s="123">
        <v>1.2115723110563112</v>
      </c>
      <c r="F130" s="84" t="s">
        <v>2780</v>
      </c>
      <c r="G130" s="84" t="b">
        <v>0</v>
      </c>
      <c r="H130" s="84" t="b">
        <v>0</v>
      </c>
      <c r="I130" s="84" t="b">
        <v>0</v>
      </c>
      <c r="J130" s="84" t="b">
        <v>0</v>
      </c>
      <c r="K130" s="84" t="b">
        <v>0</v>
      </c>
      <c r="L130" s="84" t="b">
        <v>0</v>
      </c>
    </row>
    <row r="131" spans="1:12" ht="15">
      <c r="A131" s="84" t="s">
        <v>297</v>
      </c>
      <c r="B131" s="84" t="s">
        <v>2058</v>
      </c>
      <c r="C131" s="84">
        <v>4</v>
      </c>
      <c r="D131" s="123">
        <v>0.0028084381629313285</v>
      </c>
      <c r="E131" s="123">
        <v>2.325515663363148</v>
      </c>
      <c r="F131" s="84" t="s">
        <v>2780</v>
      </c>
      <c r="G131" s="84" t="b">
        <v>0</v>
      </c>
      <c r="H131" s="84" t="b">
        <v>0</v>
      </c>
      <c r="I131" s="84" t="b">
        <v>0</v>
      </c>
      <c r="J131" s="84" t="b">
        <v>0</v>
      </c>
      <c r="K131" s="84" t="b">
        <v>0</v>
      </c>
      <c r="L131" s="84" t="b">
        <v>0</v>
      </c>
    </row>
    <row r="132" spans="1:12" ht="15">
      <c r="A132" s="84" t="s">
        <v>2050</v>
      </c>
      <c r="B132" s="84" t="s">
        <v>2588</v>
      </c>
      <c r="C132" s="84">
        <v>4</v>
      </c>
      <c r="D132" s="123">
        <v>0.0028084381629313285</v>
      </c>
      <c r="E132" s="123">
        <v>2.149424404307467</v>
      </c>
      <c r="F132" s="84" t="s">
        <v>2780</v>
      </c>
      <c r="G132" s="84" t="b">
        <v>0</v>
      </c>
      <c r="H132" s="84" t="b">
        <v>0</v>
      </c>
      <c r="I132" s="84" t="b">
        <v>0</v>
      </c>
      <c r="J132" s="84" t="b">
        <v>0</v>
      </c>
      <c r="K132" s="84" t="b">
        <v>0</v>
      </c>
      <c r="L132" s="84" t="b">
        <v>0</v>
      </c>
    </row>
    <row r="133" spans="1:12" ht="15">
      <c r="A133" s="84" t="s">
        <v>292</v>
      </c>
      <c r="B133" s="84" t="s">
        <v>2515</v>
      </c>
      <c r="C133" s="84">
        <v>4</v>
      </c>
      <c r="D133" s="123">
        <v>0.0028084381629313285</v>
      </c>
      <c r="E133" s="123">
        <v>1.5696408076906567</v>
      </c>
      <c r="F133" s="84" t="s">
        <v>2780</v>
      </c>
      <c r="G133" s="84" t="b">
        <v>0</v>
      </c>
      <c r="H133" s="84" t="b">
        <v>0</v>
      </c>
      <c r="I133" s="84" t="b">
        <v>0</v>
      </c>
      <c r="J133" s="84" t="b">
        <v>0</v>
      </c>
      <c r="K133" s="84" t="b">
        <v>0</v>
      </c>
      <c r="L133" s="84" t="b">
        <v>0</v>
      </c>
    </row>
    <row r="134" spans="1:12" ht="15">
      <c r="A134" s="84" t="s">
        <v>2546</v>
      </c>
      <c r="B134" s="84" t="s">
        <v>2518</v>
      </c>
      <c r="C134" s="84">
        <v>4</v>
      </c>
      <c r="D134" s="123">
        <v>0.0028084381629313285</v>
      </c>
      <c r="E134" s="123">
        <v>2.450454399971448</v>
      </c>
      <c r="F134" s="84" t="s">
        <v>2780</v>
      </c>
      <c r="G134" s="84" t="b">
        <v>0</v>
      </c>
      <c r="H134" s="84" t="b">
        <v>0</v>
      </c>
      <c r="I134" s="84" t="b">
        <v>0</v>
      </c>
      <c r="J134" s="84" t="b">
        <v>0</v>
      </c>
      <c r="K134" s="84" t="b">
        <v>0</v>
      </c>
      <c r="L134" s="84" t="b">
        <v>0</v>
      </c>
    </row>
    <row r="135" spans="1:12" ht="15">
      <c r="A135" s="84" t="s">
        <v>2523</v>
      </c>
      <c r="B135" s="84" t="s">
        <v>2591</v>
      </c>
      <c r="C135" s="84">
        <v>4</v>
      </c>
      <c r="D135" s="123">
        <v>0.0028084381629313285</v>
      </c>
      <c r="E135" s="123">
        <v>2.6265456590271294</v>
      </c>
      <c r="F135" s="84" t="s">
        <v>2780</v>
      </c>
      <c r="G135" s="84" t="b">
        <v>0</v>
      </c>
      <c r="H135" s="84" t="b">
        <v>0</v>
      </c>
      <c r="I135" s="84" t="b">
        <v>0</v>
      </c>
      <c r="J135" s="84" t="b">
        <v>0</v>
      </c>
      <c r="K135" s="84" t="b">
        <v>0</v>
      </c>
      <c r="L135" s="84" t="b">
        <v>0</v>
      </c>
    </row>
    <row r="136" spans="1:12" ht="15">
      <c r="A136" s="84" t="s">
        <v>2591</v>
      </c>
      <c r="B136" s="84" t="s">
        <v>511</v>
      </c>
      <c r="C136" s="84">
        <v>4</v>
      </c>
      <c r="D136" s="123">
        <v>0.0028084381629313285</v>
      </c>
      <c r="E136" s="123">
        <v>1.7234556720351857</v>
      </c>
      <c r="F136" s="84" t="s">
        <v>2780</v>
      </c>
      <c r="G136" s="84" t="b">
        <v>0</v>
      </c>
      <c r="H136" s="84" t="b">
        <v>0</v>
      </c>
      <c r="I136" s="84" t="b">
        <v>0</v>
      </c>
      <c r="J136" s="84" t="b">
        <v>0</v>
      </c>
      <c r="K136" s="84" t="b">
        <v>0</v>
      </c>
      <c r="L136" s="84" t="b">
        <v>0</v>
      </c>
    </row>
    <row r="137" spans="1:12" ht="15">
      <c r="A137" s="84" t="s">
        <v>511</v>
      </c>
      <c r="B137" s="84" t="s">
        <v>2592</v>
      </c>
      <c r="C137" s="84">
        <v>4</v>
      </c>
      <c r="D137" s="123">
        <v>0.0028084381629313285</v>
      </c>
      <c r="E137" s="123">
        <v>1.7344510563366489</v>
      </c>
      <c r="F137" s="84" t="s">
        <v>2780</v>
      </c>
      <c r="G137" s="84" t="b">
        <v>0</v>
      </c>
      <c r="H137" s="84" t="b">
        <v>0</v>
      </c>
      <c r="I137" s="84" t="b">
        <v>0</v>
      </c>
      <c r="J137" s="84" t="b">
        <v>0</v>
      </c>
      <c r="K137" s="84" t="b">
        <v>0</v>
      </c>
      <c r="L137" s="84" t="b">
        <v>0</v>
      </c>
    </row>
    <row r="138" spans="1:12" ht="15">
      <c r="A138" s="84" t="s">
        <v>2592</v>
      </c>
      <c r="B138" s="84" t="s">
        <v>1994</v>
      </c>
      <c r="C138" s="84">
        <v>4</v>
      </c>
      <c r="D138" s="123">
        <v>0.0028084381629313285</v>
      </c>
      <c r="E138" s="123">
        <v>1.5773276363569477</v>
      </c>
      <c r="F138" s="84" t="s">
        <v>2780</v>
      </c>
      <c r="G138" s="84" t="b">
        <v>0</v>
      </c>
      <c r="H138" s="84" t="b">
        <v>0</v>
      </c>
      <c r="I138" s="84" t="b">
        <v>0</v>
      </c>
      <c r="J138" s="84" t="b">
        <v>0</v>
      </c>
      <c r="K138" s="84" t="b">
        <v>0</v>
      </c>
      <c r="L138" s="84" t="b">
        <v>0</v>
      </c>
    </row>
    <row r="139" spans="1:12" ht="15">
      <c r="A139" s="84" t="s">
        <v>292</v>
      </c>
      <c r="B139" s="84" t="s">
        <v>2593</v>
      </c>
      <c r="C139" s="84">
        <v>4</v>
      </c>
      <c r="D139" s="123">
        <v>0.0028084381629313285</v>
      </c>
      <c r="E139" s="123">
        <v>1.7457320667463379</v>
      </c>
      <c r="F139" s="84" t="s">
        <v>2780</v>
      </c>
      <c r="G139" s="84" t="b">
        <v>0</v>
      </c>
      <c r="H139" s="84" t="b">
        <v>0</v>
      </c>
      <c r="I139" s="84" t="b">
        <v>0</v>
      </c>
      <c r="J139" s="84" t="b">
        <v>0</v>
      </c>
      <c r="K139" s="84" t="b">
        <v>0</v>
      </c>
      <c r="L139" s="84" t="b">
        <v>0</v>
      </c>
    </row>
    <row r="140" spans="1:12" ht="15">
      <c r="A140" s="84" t="s">
        <v>2593</v>
      </c>
      <c r="B140" s="84" t="s">
        <v>2538</v>
      </c>
      <c r="C140" s="84">
        <v>4</v>
      </c>
      <c r="D140" s="123">
        <v>0.0028084381629313285</v>
      </c>
      <c r="E140" s="123">
        <v>2.6265456590271294</v>
      </c>
      <c r="F140" s="84" t="s">
        <v>2780</v>
      </c>
      <c r="G140" s="84" t="b">
        <v>0</v>
      </c>
      <c r="H140" s="84" t="b">
        <v>0</v>
      </c>
      <c r="I140" s="84" t="b">
        <v>0</v>
      </c>
      <c r="J140" s="84" t="b">
        <v>0</v>
      </c>
      <c r="K140" s="84" t="b">
        <v>0</v>
      </c>
      <c r="L140" s="84" t="b">
        <v>0</v>
      </c>
    </row>
    <row r="141" spans="1:12" ht="15">
      <c r="A141" s="84" t="s">
        <v>2538</v>
      </c>
      <c r="B141" s="84" t="s">
        <v>2499</v>
      </c>
      <c r="C141" s="84">
        <v>4</v>
      </c>
      <c r="D141" s="123">
        <v>0.0028084381629313285</v>
      </c>
      <c r="E141" s="123">
        <v>2.1872129651968666</v>
      </c>
      <c r="F141" s="84" t="s">
        <v>2780</v>
      </c>
      <c r="G141" s="84" t="b">
        <v>0</v>
      </c>
      <c r="H141" s="84" t="b">
        <v>0</v>
      </c>
      <c r="I141" s="84" t="b">
        <v>0</v>
      </c>
      <c r="J141" s="84" t="b">
        <v>0</v>
      </c>
      <c r="K141" s="84" t="b">
        <v>0</v>
      </c>
      <c r="L141" s="84" t="b">
        <v>0</v>
      </c>
    </row>
    <row r="142" spans="1:12" ht="15">
      <c r="A142" s="84" t="s">
        <v>298</v>
      </c>
      <c r="B142" s="84" t="s">
        <v>2557</v>
      </c>
      <c r="C142" s="84">
        <v>3</v>
      </c>
      <c r="D142" s="123">
        <v>0.002271155451497045</v>
      </c>
      <c r="E142" s="123">
        <v>2.325515663363148</v>
      </c>
      <c r="F142" s="84" t="s">
        <v>2780</v>
      </c>
      <c r="G142" s="84" t="b">
        <v>0</v>
      </c>
      <c r="H142" s="84" t="b">
        <v>0</v>
      </c>
      <c r="I142" s="84" t="b">
        <v>0</v>
      </c>
      <c r="J142" s="84" t="b">
        <v>0</v>
      </c>
      <c r="K142" s="84" t="b">
        <v>0</v>
      </c>
      <c r="L142" s="84" t="b">
        <v>0</v>
      </c>
    </row>
    <row r="143" spans="1:12" ht="15">
      <c r="A143" s="84" t="s">
        <v>299</v>
      </c>
      <c r="B143" s="84" t="s">
        <v>326</v>
      </c>
      <c r="C143" s="84">
        <v>3</v>
      </c>
      <c r="D143" s="123">
        <v>0.002271155451497045</v>
      </c>
      <c r="E143" s="123">
        <v>2.7234556720351857</v>
      </c>
      <c r="F143" s="84" t="s">
        <v>2780</v>
      </c>
      <c r="G143" s="84" t="b">
        <v>0</v>
      </c>
      <c r="H143" s="84" t="b">
        <v>0</v>
      </c>
      <c r="I143" s="84" t="b">
        <v>0</v>
      </c>
      <c r="J143" s="84" t="b">
        <v>0</v>
      </c>
      <c r="K143" s="84" t="b">
        <v>0</v>
      </c>
      <c r="L143" s="84" t="b">
        <v>0</v>
      </c>
    </row>
    <row r="144" spans="1:12" ht="15">
      <c r="A144" s="84" t="s">
        <v>326</v>
      </c>
      <c r="B144" s="84" t="s">
        <v>325</v>
      </c>
      <c r="C144" s="84">
        <v>3</v>
      </c>
      <c r="D144" s="123">
        <v>0.002271155451497045</v>
      </c>
      <c r="E144" s="123">
        <v>2.8483944086434856</v>
      </c>
      <c r="F144" s="84" t="s">
        <v>2780</v>
      </c>
      <c r="G144" s="84" t="b">
        <v>0</v>
      </c>
      <c r="H144" s="84" t="b">
        <v>0</v>
      </c>
      <c r="I144" s="84" t="b">
        <v>0</v>
      </c>
      <c r="J144" s="84" t="b">
        <v>0</v>
      </c>
      <c r="K144" s="84" t="b">
        <v>0</v>
      </c>
      <c r="L144" s="84" t="b">
        <v>0</v>
      </c>
    </row>
    <row r="145" spans="1:12" ht="15">
      <c r="A145" s="84" t="s">
        <v>325</v>
      </c>
      <c r="B145" s="84" t="s">
        <v>2603</v>
      </c>
      <c r="C145" s="84">
        <v>3</v>
      </c>
      <c r="D145" s="123">
        <v>0.002271155451497045</v>
      </c>
      <c r="E145" s="123">
        <v>2.8483944086434856</v>
      </c>
      <c r="F145" s="84" t="s">
        <v>2780</v>
      </c>
      <c r="G145" s="84" t="b">
        <v>0</v>
      </c>
      <c r="H145" s="84" t="b">
        <v>0</v>
      </c>
      <c r="I145" s="84" t="b">
        <v>0</v>
      </c>
      <c r="J145" s="84" t="b">
        <v>1</v>
      </c>
      <c r="K145" s="84" t="b">
        <v>0</v>
      </c>
      <c r="L145" s="84" t="b">
        <v>0</v>
      </c>
    </row>
    <row r="146" spans="1:12" ht="15">
      <c r="A146" s="84" t="s">
        <v>2603</v>
      </c>
      <c r="B146" s="84" t="s">
        <v>2072</v>
      </c>
      <c r="C146" s="84">
        <v>3</v>
      </c>
      <c r="D146" s="123">
        <v>0.002271155451497045</v>
      </c>
      <c r="E146" s="123">
        <v>2.5473644129795043</v>
      </c>
      <c r="F146" s="84" t="s">
        <v>2780</v>
      </c>
      <c r="G146" s="84" t="b">
        <v>1</v>
      </c>
      <c r="H146" s="84" t="b">
        <v>0</v>
      </c>
      <c r="I146" s="84" t="b">
        <v>0</v>
      </c>
      <c r="J146" s="84" t="b">
        <v>0</v>
      </c>
      <c r="K146" s="84" t="b">
        <v>0</v>
      </c>
      <c r="L146" s="84" t="b">
        <v>0</v>
      </c>
    </row>
    <row r="147" spans="1:12" ht="15">
      <c r="A147" s="84" t="s">
        <v>2072</v>
      </c>
      <c r="B147" s="84" t="s">
        <v>2072</v>
      </c>
      <c r="C147" s="84">
        <v>3</v>
      </c>
      <c r="D147" s="123">
        <v>0.002271155451497045</v>
      </c>
      <c r="E147" s="123">
        <v>2.246334417315523</v>
      </c>
      <c r="F147" s="84" t="s">
        <v>2780</v>
      </c>
      <c r="G147" s="84" t="b">
        <v>0</v>
      </c>
      <c r="H147" s="84" t="b">
        <v>0</v>
      </c>
      <c r="I147" s="84" t="b">
        <v>0</v>
      </c>
      <c r="J147" s="84" t="b">
        <v>0</v>
      </c>
      <c r="K147" s="84" t="b">
        <v>0</v>
      </c>
      <c r="L147" s="84" t="b">
        <v>0</v>
      </c>
    </row>
    <row r="148" spans="1:12" ht="15">
      <c r="A148" s="84" t="s">
        <v>2072</v>
      </c>
      <c r="B148" s="84" t="s">
        <v>2604</v>
      </c>
      <c r="C148" s="84">
        <v>3</v>
      </c>
      <c r="D148" s="123">
        <v>0.002271155451497045</v>
      </c>
      <c r="E148" s="123">
        <v>2.5473644129795043</v>
      </c>
      <c r="F148" s="84" t="s">
        <v>2780</v>
      </c>
      <c r="G148" s="84" t="b">
        <v>0</v>
      </c>
      <c r="H148" s="84" t="b">
        <v>0</v>
      </c>
      <c r="I148" s="84" t="b">
        <v>0</v>
      </c>
      <c r="J148" s="84" t="b">
        <v>0</v>
      </c>
      <c r="K148" s="84" t="b">
        <v>0</v>
      </c>
      <c r="L148" s="84" t="b">
        <v>0</v>
      </c>
    </row>
    <row r="149" spans="1:12" ht="15">
      <c r="A149" s="84" t="s">
        <v>2604</v>
      </c>
      <c r="B149" s="84" t="s">
        <v>2605</v>
      </c>
      <c r="C149" s="84">
        <v>3</v>
      </c>
      <c r="D149" s="123">
        <v>0.002271155451497045</v>
      </c>
      <c r="E149" s="123">
        <v>2.8483944086434856</v>
      </c>
      <c r="F149" s="84" t="s">
        <v>2780</v>
      </c>
      <c r="G149" s="84" t="b">
        <v>0</v>
      </c>
      <c r="H149" s="84" t="b">
        <v>0</v>
      </c>
      <c r="I149" s="84" t="b">
        <v>0</v>
      </c>
      <c r="J149" s="84" t="b">
        <v>0</v>
      </c>
      <c r="K149" s="84" t="b">
        <v>0</v>
      </c>
      <c r="L149" s="84" t="b">
        <v>0</v>
      </c>
    </row>
    <row r="150" spans="1:12" ht="15">
      <c r="A150" s="84" t="s">
        <v>2605</v>
      </c>
      <c r="B150" s="84" t="s">
        <v>2510</v>
      </c>
      <c r="C150" s="84">
        <v>3</v>
      </c>
      <c r="D150" s="123">
        <v>0.002271155451497045</v>
      </c>
      <c r="E150" s="123">
        <v>2.5473644129795043</v>
      </c>
      <c r="F150" s="84" t="s">
        <v>2780</v>
      </c>
      <c r="G150" s="84" t="b">
        <v>0</v>
      </c>
      <c r="H150" s="84" t="b">
        <v>0</v>
      </c>
      <c r="I150" s="84" t="b">
        <v>0</v>
      </c>
      <c r="J150" s="84" t="b">
        <v>0</v>
      </c>
      <c r="K150" s="84" t="b">
        <v>0</v>
      </c>
      <c r="L150" s="84" t="b">
        <v>0</v>
      </c>
    </row>
    <row r="151" spans="1:12" ht="15">
      <c r="A151" s="84" t="s">
        <v>2510</v>
      </c>
      <c r="B151" s="84" t="s">
        <v>2606</v>
      </c>
      <c r="C151" s="84">
        <v>3</v>
      </c>
      <c r="D151" s="123">
        <v>0.002271155451497045</v>
      </c>
      <c r="E151" s="123">
        <v>2.4804176233488913</v>
      </c>
      <c r="F151" s="84" t="s">
        <v>2780</v>
      </c>
      <c r="G151" s="84" t="b">
        <v>0</v>
      </c>
      <c r="H151" s="84" t="b">
        <v>0</v>
      </c>
      <c r="I151" s="84" t="b">
        <v>0</v>
      </c>
      <c r="J151" s="84" t="b">
        <v>0</v>
      </c>
      <c r="K151" s="84" t="b">
        <v>0</v>
      </c>
      <c r="L151" s="84" t="b">
        <v>0</v>
      </c>
    </row>
    <row r="152" spans="1:12" ht="15">
      <c r="A152" s="84" t="s">
        <v>2606</v>
      </c>
      <c r="B152" s="84" t="s">
        <v>2561</v>
      </c>
      <c r="C152" s="84">
        <v>3</v>
      </c>
      <c r="D152" s="123">
        <v>0.002271155451497045</v>
      </c>
      <c r="E152" s="123">
        <v>2.7234556720351857</v>
      </c>
      <c r="F152" s="84" t="s">
        <v>2780</v>
      </c>
      <c r="G152" s="84" t="b">
        <v>0</v>
      </c>
      <c r="H152" s="84" t="b">
        <v>0</v>
      </c>
      <c r="I152" s="84" t="b">
        <v>0</v>
      </c>
      <c r="J152" s="84" t="b">
        <v>0</v>
      </c>
      <c r="K152" s="84" t="b">
        <v>0</v>
      </c>
      <c r="L152" s="84" t="b">
        <v>0</v>
      </c>
    </row>
    <row r="153" spans="1:12" ht="15">
      <c r="A153" s="84" t="s">
        <v>2561</v>
      </c>
      <c r="B153" s="84" t="s">
        <v>2607</v>
      </c>
      <c r="C153" s="84">
        <v>3</v>
      </c>
      <c r="D153" s="123">
        <v>0.002271155451497045</v>
      </c>
      <c r="E153" s="123">
        <v>2.7234556720351857</v>
      </c>
      <c r="F153" s="84" t="s">
        <v>2780</v>
      </c>
      <c r="G153" s="84" t="b">
        <v>0</v>
      </c>
      <c r="H153" s="84" t="b">
        <v>0</v>
      </c>
      <c r="I153" s="84" t="b">
        <v>0</v>
      </c>
      <c r="J153" s="84" t="b">
        <v>0</v>
      </c>
      <c r="K153" s="84" t="b">
        <v>0</v>
      </c>
      <c r="L153" s="84" t="b">
        <v>0</v>
      </c>
    </row>
    <row r="154" spans="1:12" ht="15">
      <c r="A154" s="84" t="s">
        <v>2607</v>
      </c>
      <c r="B154" s="84" t="s">
        <v>2608</v>
      </c>
      <c r="C154" s="84">
        <v>3</v>
      </c>
      <c r="D154" s="123">
        <v>0.002271155451497045</v>
      </c>
      <c r="E154" s="123">
        <v>2.8483944086434856</v>
      </c>
      <c r="F154" s="84" t="s">
        <v>2780</v>
      </c>
      <c r="G154" s="84" t="b">
        <v>0</v>
      </c>
      <c r="H154" s="84" t="b">
        <v>0</v>
      </c>
      <c r="I154" s="84" t="b">
        <v>0</v>
      </c>
      <c r="J154" s="84" t="b">
        <v>0</v>
      </c>
      <c r="K154" s="84" t="b">
        <v>0</v>
      </c>
      <c r="L154" s="84" t="b">
        <v>0</v>
      </c>
    </row>
    <row r="155" spans="1:12" ht="15">
      <c r="A155" s="84" t="s">
        <v>302</v>
      </c>
      <c r="B155" s="84" t="s">
        <v>508</v>
      </c>
      <c r="C155" s="84">
        <v>3</v>
      </c>
      <c r="D155" s="123">
        <v>0.002271155451497045</v>
      </c>
      <c r="E155" s="123">
        <v>1.1177915564383982</v>
      </c>
      <c r="F155" s="84" t="s">
        <v>2780</v>
      </c>
      <c r="G155" s="84" t="b">
        <v>0</v>
      </c>
      <c r="H155" s="84" t="b">
        <v>0</v>
      </c>
      <c r="I155" s="84" t="b">
        <v>0</v>
      </c>
      <c r="J155" s="84" t="b">
        <v>0</v>
      </c>
      <c r="K155" s="84" t="b">
        <v>0</v>
      </c>
      <c r="L155" s="84" t="b">
        <v>0</v>
      </c>
    </row>
    <row r="156" spans="1:12" ht="15">
      <c r="A156" s="84" t="s">
        <v>2510</v>
      </c>
      <c r="B156" s="84" t="s">
        <v>2611</v>
      </c>
      <c r="C156" s="84">
        <v>3</v>
      </c>
      <c r="D156" s="123">
        <v>0.002271155451497045</v>
      </c>
      <c r="E156" s="123">
        <v>2.4804176233488913</v>
      </c>
      <c r="F156" s="84" t="s">
        <v>2780</v>
      </c>
      <c r="G156" s="84" t="b">
        <v>0</v>
      </c>
      <c r="H156" s="84" t="b">
        <v>0</v>
      </c>
      <c r="I156" s="84" t="b">
        <v>0</v>
      </c>
      <c r="J156" s="84" t="b">
        <v>0</v>
      </c>
      <c r="K156" s="84" t="b">
        <v>0</v>
      </c>
      <c r="L156" s="84" t="b">
        <v>0</v>
      </c>
    </row>
    <row r="157" spans="1:12" ht="15">
      <c r="A157" s="84" t="s">
        <v>2611</v>
      </c>
      <c r="B157" s="84" t="s">
        <v>2089</v>
      </c>
      <c r="C157" s="84">
        <v>3</v>
      </c>
      <c r="D157" s="123">
        <v>0.002271155451497045</v>
      </c>
      <c r="E157" s="123">
        <v>2.3712731539238234</v>
      </c>
      <c r="F157" s="84" t="s">
        <v>2780</v>
      </c>
      <c r="G157" s="84" t="b">
        <v>0</v>
      </c>
      <c r="H157" s="84" t="b">
        <v>0</v>
      </c>
      <c r="I157" s="84" t="b">
        <v>0</v>
      </c>
      <c r="J157" s="84" t="b">
        <v>0</v>
      </c>
      <c r="K157" s="84" t="b">
        <v>0</v>
      </c>
      <c r="L157" s="84" t="b">
        <v>0</v>
      </c>
    </row>
    <row r="158" spans="1:12" ht="15">
      <c r="A158" s="84" t="s">
        <v>2089</v>
      </c>
      <c r="B158" s="84" t="s">
        <v>2090</v>
      </c>
      <c r="C158" s="84">
        <v>3</v>
      </c>
      <c r="D158" s="123">
        <v>0.002271155451497045</v>
      </c>
      <c r="E158" s="123">
        <v>2.149424404307467</v>
      </c>
      <c r="F158" s="84" t="s">
        <v>2780</v>
      </c>
      <c r="G158" s="84" t="b">
        <v>0</v>
      </c>
      <c r="H158" s="84" t="b">
        <v>0</v>
      </c>
      <c r="I158" s="84" t="b">
        <v>0</v>
      </c>
      <c r="J158" s="84" t="b">
        <v>0</v>
      </c>
      <c r="K158" s="84" t="b">
        <v>0</v>
      </c>
      <c r="L158" s="84" t="b">
        <v>0</v>
      </c>
    </row>
    <row r="159" spans="1:12" ht="15">
      <c r="A159" s="84" t="s">
        <v>2090</v>
      </c>
      <c r="B159" s="84" t="s">
        <v>508</v>
      </c>
      <c r="C159" s="84">
        <v>3</v>
      </c>
      <c r="D159" s="123">
        <v>0.002271155451497045</v>
      </c>
      <c r="E159" s="123">
        <v>1.0208815434303418</v>
      </c>
      <c r="F159" s="84" t="s">
        <v>2780</v>
      </c>
      <c r="G159" s="84" t="b">
        <v>0</v>
      </c>
      <c r="H159" s="84" t="b">
        <v>0</v>
      </c>
      <c r="I159" s="84" t="b">
        <v>0</v>
      </c>
      <c r="J159" s="84" t="b">
        <v>0</v>
      </c>
      <c r="K159" s="84" t="b">
        <v>0</v>
      </c>
      <c r="L159" s="84" t="b">
        <v>0</v>
      </c>
    </row>
    <row r="160" spans="1:12" ht="15">
      <c r="A160" s="84" t="s">
        <v>508</v>
      </c>
      <c r="B160" s="84" t="s">
        <v>280</v>
      </c>
      <c r="C160" s="84">
        <v>3</v>
      </c>
      <c r="D160" s="123">
        <v>0.002271155451497045</v>
      </c>
      <c r="E160" s="123">
        <v>1.3255156633631482</v>
      </c>
      <c r="F160" s="84" t="s">
        <v>2780</v>
      </c>
      <c r="G160" s="84" t="b">
        <v>0</v>
      </c>
      <c r="H160" s="84" t="b">
        <v>0</v>
      </c>
      <c r="I160" s="84" t="b">
        <v>0</v>
      </c>
      <c r="J160" s="84" t="b">
        <v>0</v>
      </c>
      <c r="K160" s="84" t="b">
        <v>0</v>
      </c>
      <c r="L160" s="84" t="b">
        <v>0</v>
      </c>
    </row>
    <row r="161" spans="1:12" ht="15">
      <c r="A161" s="84" t="s">
        <v>280</v>
      </c>
      <c r="B161" s="84" t="s">
        <v>2612</v>
      </c>
      <c r="C161" s="84">
        <v>3</v>
      </c>
      <c r="D161" s="123">
        <v>0.002271155451497045</v>
      </c>
      <c r="E161" s="123">
        <v>2.6265456590271294</v>
      </c>
      <c r="F161" s="84" t="s">
        <v>2780</v>
      </c>
      <c r="G161" s="84" t="b">
        <v>0</v>
      </c>
      <c r="H161" s="84" t="b">
        <v>0</v>
      </c>
      <c r="I161" s="84" t="b">
        <v>0</v>
      </c>
      <c r="J161" s="84" t="b">
        <v>0</v>
      </c>
      <c r="K161" s="84" t="b">
        <v>0</v>
      </c>
      <c r="L161" s="84" t="b">
        <v>0</v>
      </c>
    </row>
    <row r="162" spans="1:12" ht="15">
      <c r="A162" s="84" t="s">
        <v>2612</v>
      </c>
      <c r="B162" s="84" t="s">
        <v>2613</v>
      </c>
      <c r="C162" s="84">
        <v>3</v>
      </c>
      <c r="D162" s="123">
        <v>0.002271155451497045</v>
      </c>
      <c r="E162" s="123">
        <v>2.8483944086434856</v>
      </c>
      <c r="F162" s="84" t="s">
        <v>2780</v>
      </c>
      <c r="G162" s="84" t="b">
        <v>0</v>
      </c>
      <c r="H162" s="84" t="b">
        <v>0</v>
      </c>
      <c r="I162" s="84" t="b">
        <v>0</v>
      </c>
      <c r="J162" s="84" t="b">
        <v>0</v>
      </c>
      <c r="K162" s="84" t="b">
        <v>0</v>
      </c>
      <c r="L162" s="84" t="b">
        <v>0</v>
      </c>
    </row>
    <row r="163" spans="1:12" ht="15">
      <c r="A163" s="84" t="s">
        <v>2613</v>
      </c>
      <c r="B163" s="84" t="s">
        <v>2089</v>
      </c>
      <c r="C163" s="84">
        <v>3</v>
      </c>
      <c r="D163" s="123">
        <v>0.002271155451497045</v>
      </c>
      <c r="E163" s="123">
        <v>2.3712731539238234</v>
      </c>
      <c r="F163" s="84" t="s">
        <v>2780</v>
      </c>
      <c r="G163" s="84" t="b">
        <v>0</v>
      </c>
      <c r="H163" s="84" t="b">
        <v>0</v>
      </c>
      <c r="I163" s="84" t="b">
        <v>0</v>
      </c>
      <c r="J163" s="84" t="b">
        <v>0</v>
      </c>
      <c r="K163" s="84" t="b">
        <v>0</v>
      </c>
      <c r="L163" s="84" t="b">
        <v>0</v>
      </c>
    </row>
    <row r="164" spans="1:12" ht="15">
      <c r="A164" s="84" t="s">
        <v>2089</v>
      </c>
      <c r="B164" s="84" t="s">
        <v>2614</v>
      </c>
      <c r="C164" s="84">
        <v>3</v>
      </c>
      <c r="D164" s="123">
        <v>0.002271155451497045</v>
      </c>
      <c r="E164" s="123">
        <v>2.3712731539238234</v>
      </c>
      <c r="F164" s="84" t="s">
        <v>2780</v>
      </c>
      <c r="G164" s="84" t="b">
        <v>0</v>
      </c>
      <c r="H164" s="84" t="b">
        <v>0</v>
      </c>
      <c r="I164" s="84" t="b">
        <v>0</v>
      </c>
      <c r="J164" s="84" t="b">
        <v>0</v>
      </c>
      <c r="K164" s="84" t="b">
        <v>0</v>
      </c>
      <c r="L164" s="84" t="b">
        <v>0</v>
      </c>
    </row>
    <row r="165" spans="1:12" ht="15">
      <c r="A165" s="84" t="s">
        <v>287</v>
      </c>
      <c r="B165" s="84" t="s">
        <v>2529</v>
      </c>
      <c r="C165" s="84">
        <v>3</v>
      </c>
      <c r="D165" s="123">
        <v>0.002271155451497045</v>
      </c>
      <c r="E165" s="123">
        <v>2.070243158259842</v>
      </c>
      <c r="F165" s="84" t="s">
        <v>2780</v>
      </c>
      <c r="G165" s="84" t="b">
        <v>0</v>
      </c>
      <c r="H165" s="84" t="b">
        <v>0</v>
      </c>
      <c r="I165" s="84" t="b">
        <v>0</v>
      </c>
      <c r="J165" s="84" t="b">
        <v>0</v>
      </c>
      <c r="K165" s="84" t="b">
        <v>0</v>
      </c>
      <c r="L165" s="84" t="b">
        <v>0</v>
      </c>
    </row>
    <row r="166" spans="1:12" ht="15">
      <c r="A166" s="84" t="s">
        <v>508</v>
      </c>
      <c r="B166" s="84" t="s">
        <v>2618</v>
      </c>
      <c r="C166" s="84">
        <v>3</v>
      </c>
      <c r="D166" s="123">
        <v>0.002271155451497045</v>
      </c>
      <c r="E166" s="123">
        <v>1.3255156633631482</v>
      </c>
      <c r="F166" s="84" t="s">
        <v>2780</v>
      </c>
      <c r="G166" s="84" t="b">
        <v>0</v>
      </c>
      <c r="H166" s="84" t="b">
        <v>0</v>
      </c>
      <c r="I166" s="84" t="b">
        <v>0</v>
      </c>
      <c r="J166" s="84" t="b">
        <v>0</v>
      </c>
      <c r="K166" s="84" t="b">
        <v>0</v>
      </c>
      <c r="L166" s="84" t="b">
        <v>0</v>
      </c>
    </row>
    <row r="167" spans="1:12" ht="15">
      <c r="A167" s="84" t="s">
        <v>508</v>
      </c>
      <c r="B167" s="84" t="s">
        <v>2532</v>
      </c>
      <c r="C167" s="84">
        <v>3</v>
      </c>
      <c r="D167" s="123">
        <v>0.002271155451497045</v>
      </c>
      <c r="E167" s="123">
        <v>1.1036669137467918</v>
      </c>
      <c r="F167" s="84" t="s">
        <v>2780</v>
      </c>
      <c r="G167" s="84" t="b">
        <v>0</v>
      </c>
      <c r="H167" s="84" t="b">
        <v>0</v>
      </c>
      <c r="I167" s="84" t="b">
        <v>0</v>
      </c>
      <c r="J167" s="84" t="b">
        <v>0</v>
      </c>
      <c r="K167" s="84" t="b">
        <v>0</v>
      </c>
      <c r="L167" s="84" t="b">
        <v>0</v>
      </c>
    </row>
    <row r="168" spans="1:12" ht="15">
      <c r="A168" s="84" t="s">
        <v>2532</v>
      </c>
      <c r="B168" s="84" t="s">
        <v>2620</v>
      </c>
      <c r="C168" s="84">
        <v>3</v>
      </c>
      <c r="D168" s="123">
        <v>0.002271155451497045</v>
      </c>
      <c r="E168" s="123">
        <v>2.6265456590271294</v>
      </c>
      <c r="F168" s="84" t="s">
        <v>2780</v>
      </c>
      <c r="G168" s="84" t="b">
        <v>0</v>
      </c>
      <c r="H168" s="84" t="b">
        <v>0</v>
      </c>
      <c r="I168" s="84" t="b">
        <v>0</v>
      </c>
      <c r="J168" s="84" t="b">
        <v>0</v>
      </c>
      <c r="K168" s="84" t="b">
        <v>0</v>
      </c>
      <c r="L168" s="84" t="b">
        <v>0</v>
      </c>
    </row>
    <row r="169" spans="1:12" ht="15">
      <c r="A169" s="84" t="s">
        <v>2620</v>
      </c>
      <c r="B169" s="84" t="s">
        <v>2621</v>
      </c>
      <c r="C169" s="84">
        <v>3</v>
      </c>
      <c r="D169" s="123">
        <v>0.002271155451497045</v>
      </c>
      <c r="E169" s="123">
        <v>2.8483944086434856</v>
      </c>
      <c r="F169" s="84" t="s">
        <v>2780</v>
      </c>
      <c r="G169" s="84" t="b">
        <v>0</v>
      </c>
      <c r="H169" s="84" t="b">
        <v>0</v>
      </c>
      <c r="I169" s="84" t="b">
        <v>0</v>
      </c>
      <c r="J169" s="84" t="b">
        <v>0</v>
      </c>
      <c r="K169" s="84" t="b">
        <v>0</v>
      </c>
      <c r="L169" s="84" t="b">
        <v>0</v>
      </c>
    </row>
    <row r="170" spans="1:12" ht="15">
      <c r="A170" s="84" t="s">
        <v>2621</v>
      </c>
      <c r="B170" s="84" t="s">
        <v>2050</v>
      </c>
      <c r="C170" s="84">
        <v>3</v>
      </c>
      <c r="D170" s="123">
        <v>0.002271155451497045</v>
      </c>
      <c r="E170" s="123">
        <v>2.095066741984874</v>
      </c>
      <c r="F170" s="84" t="s">
        <v>2780</v>
      </c>
      <c r="G170" s="84" t="b">
        <v>0</v>
      </c>
      <c r="H170" s="84" t="b">
        <v>0</v>
      </c>
      <c r="I170" s="84" t="b">
        <v>0</v>
      </c>
      <c r="J170" s="84" t="b">
        <v>0</v>
      </c>
      <c r="K170" s="84" t="b">
        <v>0</v>
      </c>
      <c r="L170" s="84" t="b">
        <v>0</v>
      </c>
    </row>
    <row r="171" spans="1:12" ht="15">
      <c r="A171" s="84" t="s">
        <v>2513</v>
      </c>
      <c r="B171" s="84" t="s">
        <v>2533</v>
      </c>
      <c r="C171" s="84">
        <v>3</v>
      </c>
      <c r="D171" s="123">
        <v>0.002271155451497045</v>
      </c>
      <c r="E171" s="123">
        <v>2.258568873732535</v>
      </c>
      <c r="F171" s="84" t="s">
        <v>2780</v>
      </c>
      <c r="G171" s="84" t="b">
        <v>0</v>
      </c>
      <c r="H171" s="84" t="b">
        <v>0</v>
      </c>
      <c r="I171" s="84" t="b">
        <v>0</v>
      </c>
      <c r="J171" s="84" t="b">
        <v>1</v>
      </c>
      <c r="K171" s="84" t="b">
        <v>0</v>
      </c>
      <c r="L171" s="84" t="b">
        <v>0</v>
      </c>
    </row>
    <row r="172" spans="1:12" ht="15">
      <c r="A172" s="84" t="s">
        <v>2533</v>
      </c>
      <c r="B172" s="84" t="s">
        <v>508</v>
      </c>
      <c r="C172" s="84">
        <v>3</v>
      </c>
      <c r="D172" s="123">
        <v>0.002271155451497045</v>
      </c>
      <c r="E172" s="123">
        <v>1.0208815434303418</v>
      </c>
      <c r="F172" s="84" t="s">
        <v>2780</v>
      </c>
      <c r="G172" s="84" t="b">
        <v>1</v>
      </c>
      <c r="H172" s="84" t="b">
        <v>0</v>
      </c>
      <c r="I172" s="84" t="b">
        <v>0</v>
      </c>
      <c r="J172" s="84" t="b">
        <v>0</v>
      </c>
      <c r="K172" s="84" t="b">
        <v>0</v>
      </c>
      <c r="L172" s="84" t="b">
        <v>0</v>
      </c>
    </row>
    <row r="173" spans="1:12" ht="15">
      <c r="A173" s="84" t="s">
        <v>508</v>
      </c>
      <c r="B173" s="84" t="s">
        <v>2622</v>
      </c>
      <c r="C173" s="84">
        <v>3</v>
      </c>
      <c r="D173" s="123">
        <v>0.002271155451497045</v>
      </c>
      <c r="E173" s="123">
        <v>1.3255156633631482</v>
      </c>
      <c r="F173" s="84" t="s">
        <v>2780</v>
      </c>
      <c r="G173" s="84" t="b">
        <v>0</v>
      </c>
      <c r="H173" s="84" t="b">
        <v>0</v>
      </c>
      <c r="I173" s="84" t="b">
        <v>0</v>
      </c>
      <c r="J173" s="84" t="b">
        <v>0</v>
      </c>
      <c r="K173" s="84" t="b">
        <v>1</v>
      </c>
      <c r="L173" s="84" t="b">
        <v>0</v>
      </c>
    </row>
    <row r="174" spans="1:12" ht="15">
      <c r="A174" s="84" t="s">
        <v>1996</v>
      </c>
      <c r="B174" s="84" t="s">
        <v>508</v>
      </c>
      <c r="C174" s="84">
        <v>3</v>
      </c>
      <c r="D174" s="123">
        <v>0.002271155451497045</v>
      </c>
      <c r="E174" s="123">
        <v>1.2427302930466981</v>
      </c>
      <c r="F174" s="84" t="s">
        <v>2780</v>
      </c>
      <c r="G174" s="84" t="b">
        <v>0</v>
      </c>
      <c r="H174" s="84" t="b">
        <v>0</v>
      </c>
      <c r="I174" s="84" t="b">
        <v>0</v>
      </c>
      <c r="J174" s="84" t="b">
        <v>0</v>
      </c>
      <c r="K174" s="84" t="b">
        <v>0</v>
      </c>
      <c r="L174" s="84" t="b">
        <v>0</v>
      </c>
    </row>
    <row r="175" spans="1:12" ht="15">
      <c r="A175" s="84" t="s">
        <v>2623</v>
      </c>
      <c r="B175" s="84" t="s">
        <v>2624</v>
      </c>
      <c r="C175" s="84">
        <v>3</v>
      </c>
      <c r="D175" s="123">
        <v>0.002271155451497045</v>
      </c>
      <c r="E175" s="123">
        <v>2.8483944086434856</v>
      </c>
      <c r="F175" s="84" t="s">
        <v>2780</v>
      </c>
      <c r="G175" s="84" t="b">
        <v>0</v>
      </c>
      <c r="H175" s="84" t="b">
        <v>0</v>
      </c>
      <c r="I175" s="84" t="b">
        <v>0</v>
      </c>
      <c r="J175" s="84" t="b">
        <v>0</v>
      </c>
      <c r="K175" s="84" t="b">
        <v>0</v>
      </c>
      <c r="L175" s="84" t="b">
        <v>0</v>
      </c>
    </row>
    <row r="176" spans="1:12" ht="15">
      <c r="A176" s="84" t="s">
        <v>2624</v>
      </c>
      <c r="B176" s="84" t="s">
        <v>2625</v>
      </c>
      <c r="C176" s="84">
        <v>3</v>
      </c>
      <c r="D176" s="123">
        <v>0.002271155451497045</v>
      </c>
      <c r="E176" s="123">
        <v>2.8483944086434856</v>
      </c>
      <c r="F176" s="84" t="s">
        <v>2780</v>
      </c>
      <c r="G176" s="84" t="b">
        <v>0</v>
      </c>
      <c r="H176" s="84" t="b">
        <v>0</v>
      </c>
      <c r="I176" s="84" t="b">
        <v>0</v>
      </c>
      <c r="J176" s="84" t="b">
        <v>0</v>
      </c>
      <c r="K176" s="84" t="b">
        <v>0</v>
      </c>
      <c r="L176" s="84" t="b">
        <v>0</v>
      </c>
    </row>
    <row r="177" spans="1:12" ht="15">
      <c r="A177" s="84" t="s">
        <v>2625</v>
      </c>
      <c r="B177" s="84" t="s">
        <v>2626</v>
      </c>
      <c r="C177" s="84">
        <v>3</v>
      </c>
      <c r="D177" s="123">
        <v>0.002271155451497045</v>
      </c>
      <c r="E177" s="123">
        <v>2.8483944086434856</v>
      </c>
      <c r="F177" s="84" t="s">
        <v>2780</v>
      </c>
      <c r="G177" s="84" t="b">
        <v>0</v>
      </c>
      <c r="H177" s="84" t="b">
        <v>0</v>
      </c>
      <c r="I177" s="84" t="b">
        <v>0</v>
      </c>
      <c r="J177" s="84" t="b">
        <v>0</v>
      </c>
      <c r="K177" s="84" t="b">
        <v>0</v>
      </c>
      <c r="L177" s="84" t="b">
        <v>0</v>
      </c>
    </row>
    <row r="178" spans="1:12" ht="15">
      <c r="A178" s="84" t="s">
        <v>2626</v>
      </c>
      <c r="B178" s="84" t="s">
        <v>2627</v>
      </c>
      <c r="C178" s="84">
        <v>3</v>
      </c>
      <c r="D178" s="123">
        <v>0.002271155451497045</v>
      </c>
      <c r="E178" s="123">
        <v>2.8483944086434856</v>
      </c>
      <c r="F178" s="84" t="s">
        <v>2780</v>
      </c>
      <c r="G178" s="84" t="b">
        <v>0</v>
      </c>
      <c r="H178" s="84" t="b">
        <v>0</v>
      </c>
      <c r="I178" s="84" t="b">
        <v>0</v>
      </c>
      <c r="J178" s="84" t="b">
        <v>0</v>
      </c>
      <c r="K178" s="84" t="b">
        <v>0</v>
      </c>
      <c r="L178" s="84" t="b">
        <v>0</v>
      </c>
    </row>
    <row r="179" spans="1:12" ht="15">
      <c r="A179" s="84" t="s">
        <v>2627</v>
      </c>
      <c r="B179" s="84" t="s">
        <v>510</v>
      </c>
      <c r="C179" s="84">
        <v>3</v>
      </c>
      <c r="D179" s="123">
        <v>0.002271155451497045</v>
      </c>
      <c r="E179" s="123">
        <v>1.609512319728349</v>
      </c>
      <c r="F179" s="84" t="s">
        <v>2780</v>
      </c>
      <c r="G179" s="84" t="b">
        <v>0</v>
      </c>
      <c r="H179" s="84" t="b">
        <v>0</v>
      </c>
      <c r="I179" s="84" t="b">
        <v>0</v>
      </c>
      <c r="J179" s="84" t="b">
        <v>0</v>
      </c>
      <c r="K179" s="84" t="b">
        <v>0</v>
      </c>
      <c r="L179" s="84" t="b">
        <v>0</v>
      </c>
    </row>
    <row r="180" spans="1:12" ht="15">
      <c r="A180" s="84" t="s">
        <v>510</v>
      </c>
      <c r="B180" s="84" t="s">
        <v>2556</v>
      </c>
      <c r="C180" s="84">
        <v>3</v>
      </c>
      <c r="D180" s="123">
        <v>0.002271155451497045</v>
      </c>
      <c r="E180" s="123">
        <v>1.601239793762359</v>
      </c>
      <c r="F180" s="84" t="s">
        <v>2780</v>
      </c>
      <c r="G180" s="84" t="b">
        <v>0</v>
      </c>
      <c r="H180" s="84" t="b">
        <v>0</v>
      </c>
      <c r="I180" s="84" t="b">
        <v>0</v>
      </c>
      <c r="J180" s="84" t="b">
        <v>0</v>
      </c>
      <c r="K180" s="84" t="b">
        <v>0</v>
      </c>
      <c r="L180" s="84" t="b">
        <v>0</v>
      </c>
    </row>
    <row r="181" spans="1:12" ht="15">
      <c r="A181" s="84" t="s">
        <v>2556</v>
      </c>
      <c r="B181" s="84" t="s">
        <v>1994</v>
      </c>
      <c r="C181" s="84">
        <v>3</v>
      </c>
      <c r="D181" s="123">
        <v>0.002271155451497045</v>
      </c>
      <c r="E181" s="123">
        <v>1.4523888997486478</v>
      </c>
      <c r="F181" s="84" t="s">
        <v>2780</v>
      </c>
      <c r="G181" s="84" t="b">
        <v>0</v>
      </c>
      <c r="H181" s="84" t="b">
        <v>0</v>
      </c>
      <c r="I181" s="84" t="b">
        <v>0</v>
      </c>
      <c r="J181" s="84" t="b">
        <v>0</v>
      </c>
      <c r="K181" s="84" t="b">
        <v>0</v>
      </c>
      <c r="L181" s="84" t="b">
        <v>0</v>
      </c>
    </row>
    <row r="182" spans="1:12" ht="15">
      <c r="A182" s="84" t="s">
        <v>2628</v>
      </c>
      <c r="B182" s="84" t="s">
        <v>2097</v>
      </c>
      <c r="C182" s="84">
        <v>3</v>
      </c>
      <c r="D182" s="123">
        <v>0.002271155451497045</v>
      </c>
      <c r="E182" s="123">
        <v>2.17938762768491</v>
      </c>
      <c r="F182" s="84" t="s">
        <v>2780</v>
      </c>
      <c r="G182" s="84" t="b">
        <v>0</v>
      </c>
      <c r="H182" s="84" t="b">
        <v>0</v>
      </c>
      <c r="I182" s="84" t="b">
        <v>0</v>
      </c>
      <c r="J182" s="84" t="b">
        <v>0</v>
      </c>
      <c r="K182" s="84" t="b">
        <v>0</v>
      </c>
      <c r="L182" s="84" t="b">
        <v>0</v>
      </c>
    </row>
    <row r="183" spans="1:12" ht="15">
      <c r="A183" s="84" t="s">
        <v>2097</v>
      </c>
      <c r="B183" s="84" t="s">
        <v>2569</v>
      </c>
      <c r="C183" s="84">
        <v>3</v>
      </c>
      <c r="D183" s="123">
        <v>0.002271155451497045</v>
      </c>
      <c r="E183" s="123">
        <v>2.121395680707223</v>
      </c>
      <c r="F183" s="84" t="s">
        <v>2780</v>
      </c>
      <c r="G183" s="84" t="b">
        <v>0</v>
      </c>
      <c r="H183" s="84" t="b">
        <v>0</v>
      </c>
      <c r="I183" s="84" t="b">
        <v>0</v>
      </c>
      <c r="J183" s="84" t="b">
        <v>0</v>
      </c>
      <c r="K183" s="84" t="b">
        <v>0</v>
      </c>
      <c r="L183" s="84" t="b">
        <v>0</v>
      </c>
    </row>
    <row r="184" spans="1:12" ht="15">
      <c r="A184" s="84" t="s">
        <v>2569</v>
      </c>
      <c r="B184" s="84" t="s">
        <v>510</v>
      </c>
      <c r="C184" s="84">
        <v>3</v>
      </c>
      <c r="D184" s="123">
        <v>0.002271155451497045</v>
      </c>
      <c r="E184" s="123">
        <v>1.484573583120049</v>
      </c>
      <c r="F184" s="84" t="s">
        <v>2780</v>
      </c>
      <c r="G184" s="84" t="b">
        <v>0</v>
      </c>
      <c r="H184" s="84" t="b">
        <v>0</v>
      </c>
      <c r="I184" s="84" t="b">
        <v>0</v>
      </c>
      <c r="J184" s="84" t="b">
        <v>0</v>
      </c>
      <c r="K184" s="84" t="b">
        <v>0</v>
      </c>
      <c r="L184" s="84" t="b">
        <v>0</v>
      </c>
    </row>
    <row r="185" spans="1:12" ht="15">
      <c r="A185" s="84" t="s">
        <v>1993</v>
      </c>
      <c r="B185" s="84" t="s">
        <v>1997</v>
      </c>
      <c r="C185" s="84">
        <v>3</v>
      </c>
      <c r="D185" s="123">
        <v>0.002271155451497045</v>
      </c>
      <c r="E185" s="123">
        <v>2.325515663363148</v>
      </c>
      <c r="F185" s="84" t="s">
        <v>2780</v>
      </c>
      <c r="G185" s="84" t="b">
        <v>0</v>
      </c>
      <c r="H185" s="84" t="b">
        <v>0</v>
      </c>
      <c r="I185" s="84" t="b">
        <v>0</v>
      </c>
      <c r="J185" s="84" t="b">
        <v>0</v>
      </c>
      <c r="K185" s="84" t="b">
        <v>0</v>
      </c>
      <c r="L185" s="84" t="b">
        <v>0</v>
      </c>
    </row>
    <row r="186" spans="1:12" ht="15">
      <c r="A186" s="84" t="s">
        <v>2634</v>
      </c>
      <c r="B186" s="84" t="s">
        <v>1994</v>
      </c>
      <c r="C186" s="84">
        <v>3</v>
      </c>
      <c r="D186" s="123">
        <v>0.002271155451497045</v>
      </c>
      <c r="E186" s="123">
        <v>1.5773276363569477</v>
      </c>
      <c r="F186" s="84" t="s">
        <v>2780</v>
      </c>
      <c r="G186" s="84" t="b">
        <v>0</v>
      </c>
      <c r="H186" s="84" t="b">
        <v>0</v>
      </c>
      <c r="I186" s="84" t="b">
        <v>0</v>
      </c>
      <c r="J186" s="84" t="b">
        <v>0</v>
      </c>
      <c r="K186" s="84" t="b">
        <v>0</v>
      </c>
      <c r="L186" s="84" t="b">
        <v>0</v>
      </c>
    </row>
    <row r="187" spans="1:12" ht="15">
      <c r="A187" s="84" t="s">
        <v>292</v>
      </c>
      <c r="B187" s="84" t="s">
        <v>2053</v>
      </c>
      <c r="C187" s="84">
        <v>3</v>
      </c>
      <c r="D187" s="123">
        <v>0.002271155451497045</v>
      </c>
      <c r="E187" s="123">
        <v>0.8426420797543944</v>
      </c>
      <c r="F187" s="84" t="s">
        <v>2780</v>
      </c>
      <c r="G187" s="84" t="b">
        <v>0</v>
      </c>
      <c r="H187" s="84" t="b">
        <v>0</v>
      </c>
      <c r="I187" s="84" t="b">
        <v>0</v>
      </c>
      <c r="J187" s="84" t="b">
        <v>0</v>
      </c>
      <c r="K187" s="84" t="b">
        <v>0</v>
      </c>
      <c r="L187" s="84" t="b">
        <v>0</v>
      </c>
    </row>
    <row r="188" spans="1:12" ht="15">
      <c r="A188" s="84" t="s">
        <v>2053</v>
      </c>
      <c r="B188" s="84" t="s">
        <v>2536</v>
      </c>
      <c r="C188" s="84">
        <v>3</v>
      </c>
      <c r="D188" s="123">
        <v>0.002271155451497045</v>
      </c>
      <c r="E188" s="123">
        <v>1.7234556720351857</v>
      </c>
      <c r="F188" s="84" t="s">
        <v>2780</v>
      </c>
      <c r="G188" s="84" t="b">
        <v>0</v>
      </c>
      <c r="H188" s="84" t="b">
        <v>0</v>
      </c>
      <c r="I188" s="84" t="b">
        <v>0</v>
      </c>
      <c r="J188" s="84" t="b">
        <v>0</v>
      </c>
      <c r="K188" s="84" t="b">
        <v>0</v>
      </c>
      <c r="L188" s="84" t="b">
        <v>0</v>
      </c>
    </row>
    <row r="189" spans="1:12" ht="15">
      <c r="A189" s="84" t="s">
        <v>2536</v>
      </c>
      <c r="B189" s="84" t="s">
        <v>2635</v>
      </c>
      <c r="C189" s="84">
        <v>3</v>
      </c>
      <c r="D189" s="123">
        <v>0.002271155451497045</v>
      </c>
      <c r="E189" s="123">
        <v>2.6265456590271294</v>
      </c>
      <c r="F189" s="84" t="s">
        <v>2780</v>
      </c>
      <c r="G189" s="84" t="b">
        <v>0</v>
      </c>
      <c r="H189" s="84" t="b">
        <v>0</v>
      </c>
      <c r="I189" s="84" t="b">
        <v>0</v>
      </c>
      <c r="J189" s="84" t="b">
        <v>0</v>
      </c>
      <c r="K189" s="84" t="b">
        <v>0</v>
      </c>
      <c r="L189" s="84" t="b">
        <v>0</v>
      </c>
    </row>
    <row r="190" spans="1:12" ht="15">
      <c r="A190" s="84" t="s">
        <v>2635</v>
      </c>
      <c r="B190" s="84" t="s">
        <v>2097</v>
      </c>
      <c r="C190" s="84">
        <v>3</v>
      </c>
      <c r="D190" s="123">
        <v>0.002271155451497045</v>
      </c>
      <c r="E190" s="123">
        <v>2.17938762768491</v>
      </c>
      <c r="F190" s="84" t="s">
        <v>2780</v>
      </c>
      <c r="G190" s="84" t="b">
        <v>0</v>
      </c>
      <c r="H190" s="84" t="b">
        <v>0</v>
      </c>
      <c r="I190" s="84" t="b">
        <v>0</v>
      </c>
      <c r="J190" s="84" t="b">
        <v>0</v>
      </c>
      <c r="K190" s="84" t="b">
        <v>0</v>
      </c>
      <c r="L190" s="84" t="b">
        <v>0</v>
      </c>
    </row>
    <row r="191" spans="1:12" ht="15">
      <c r="A191" s="84" t="s">
        <v>2070</v>
      </c>
      <c r="B191" s="84" t="s">
        <v>2636</v>
      </c>
      <c r="C191" s="84">
        <v>3</v>
      </c>
      <c r="D191" s="123">
        <v>0.002271155451497045</v>
      </c>
      <c r="E191" s="123">
        <v>2.4804176233488913</v>
      </c>
      <c r="F191" s="84" t="s">
        <v>2780</v>
      </c>
      <c r="G191" s="84" t="b">
        <v>0</v>
      </c>
      <c r="H191" s="84" t="b">
        <v>0</v>
      </c>
      <c r="I191" s="84" t="b">
        <v>0</v>
      </c>
      <c r="J191" s="84" t="b">
        <v>0</v>
      </c>
      <c r="K191" s="84" t="b">
        <v>0</v>
      </c>
      <c r="L191" s="84" t="b">
        <v>0</v>
      </c>
    </row>
    <row r="192" spans="1:12" ht="15">
      <c r="A192" s="84" t="s">
        <v>2636</v>
      </c>
      <c r="B192" s="84" t="s">
        <v>2057</v>
      </c>
      <c r="C192" s="84">
        <v>3</v>
      </c>
      <c r="D192" s="123">
        <v>0.002271155451497045</v>
      </c>
      <c r="E192" s="123">
        <v>1.983092982540942</v>
      </c>
      <c r="F192" s="84" t="s">
        <v>2780</v>
      </c>
      <c r="G192" s="84" t="b">
        <v>0</v>
      </c>
      <c r="H192" s="84" t="b">
        <v>0</v>
      </c>
      <c r="I192" s="84" t="b">
        <v>0</v>
      </c>
      <c r="J192" s="84" t="b">
        <v>0</v>
      </c>
      <c r="K192" s="84" t="b">
        <v>0</v>
      </c>
      <c r="L192" s="84" t="b">
        <v>0</v>
      </c>
    </row>
    <row r="193" spans="1:12" ht="15">
      <c r="A193" s="84" t="s">
        <v>2057</v>
      </c>
      <c r="B193" s="84" t="s">
        <v>2085</v>
      </c>
      <c r="C193" s="84">
        <v>3</v>
      </c>
      <c r="D193" s="123">
        <v>0.002271155451497045</v>
      </c>
      <c r="E193" s="123">
        <v>1.7022663729652476</v>
      </c>
      <c r="F193" s="84" t="s">
        <v>2780</v>
      </c>
      <c r="G193" s="84" t="b">
        <v>0</v>
      </c>
      <c r="H193" s="84" t="b">
        <v>0</v>
      </c>
      <c r="I193" s="84" t="b">
        <v>0</v>
      </c>
      <c r="J193" s="84" t="b">
        <v>0</v>
      </c>
      <c r="K193" s="84" t="b">
        <v>0</v>
      </c>
      <c r="L193" s="84" t="b">
        <v>0</v>
      </c>
    </row>
    <row r="194" spans="1:12" ht="15">
      <c r="A194" s="84" t="s">
        <v>2053</v>
      </c>
      <c r="B194" s="84" t="s">
        <v>2493</v>
      </c>
      <c r="C194" s="84">
        <v>3</v>
      </c>
      <c r="D194" s="123">
        <v>0.002271155451497045</v>
      </c>
      <c r="E194" s="123">
        <v>1.2183056937152799</v>
      </c>
      <c r="F194" s="84" t="s">
        <v>2780</v>
      </c>
      <c r="G194" s="84" t="b">
        <v>0</v>
      </c>
      <c r="H194" s="84" t="b">
        <v>0</v>
      </c>
      <c r="I194" s="84" t="b">
        <v>0</v>
      </c>
      <c r="J194" s="84" t="b">
        <v>0</v>
      </c>
      <c r="K194" s="84" t="b">
        <v>0</v>
      </c>
      <c r="L194" s="84" t="b">
        <v>0</v>
      </c>
    </row>
    <row r="195" spans="1:12" ht="15">
      <c r="A195" s="84" t="s">
        <v>1994</v>
      </c>
      <c r="B195" s="84" t="s">
        <v>2076</v>
      </c>
      <c r="C195" s="84">
        <v>3</v>
      </c>
      <c r="D195" s="123">
        <v>0.002271155451497045</v>
      </c>
      <c r="E195" s="123">
        <v>0.8078799734951825</v>
      </c>
      <c r="F195" s="84" t="s">
        <v>2780</v>
      </c>
      <c r="G195" s="84" t="b">
        <v>0</v>
      </c>
      <c r="H195" s="84" t="b">
        <v>0</v>
      </c>
      <c r="I195" s="84" t="b">
        <v>0</v>
      </c>
      <c r="J195" s="84" t="b">
        <v>0</v>
      </c>
      <c r="K195" s="84" t="b">
        <v>0</v>
      </c>
      <c r="L195" s="84" t="b">
        <v>0</v>
      </c>
    </row>
    <row r="196" spans="1:12" ht="15">
      <c r="A196" s="84" t="s">
        <v>2578</v>
      </c>
      <c r="B196" s="84" t="s">
        <v>298</v>
      </c>
      <c r="C196" s="84">
        <v>3</v>
      </c>
      <c r="D196" s="123">
        <v>0.002271155451497045</v>
      </c>
      <c r="E196" s="123">
        <v>2.5016069224188295</v>
      </c>
      <c r="F196" s="84" t="s">
        <v>2780</v>
      </c>
      <c r="G196" s="84" t="b">
        <v>0</v>
      </c>
      <c r="H196" s="84" t="b">
        <v>0</v>
      </c>
      <c r="I196" s="84" t="b">
        <v>0</v>
      </c>
      <c r="J196" s="84" t="b">
        <v>0</v>
      </c>
      <c r="K196" s="84" t="b">
        <v>0</v>
      </c>
      <c r="L196" s="84" t="b">
        <v>0</v>
      </c>
    </row>
    <row r="197" spans="1:12" ht="15">
      <c r="A197" s="84" t="s">
        <v>298</v>
      </c>
      <c r="B197" s="84" t="s">
        <v>2638</v>
      </c>
      <c r="C197" s="84">
        <v>3</v>
      </c>
      <c r="D197" s="123">
        <v>0.002271155451497045</v>
      </c>
      <c r="E197" s="123">
        <v>2.325515663363148</v>
      </c>
      <c r="F197" s="84" t="s">
        <v>2780</v>
      </c>
      <c r="G197" s="84" t="b">
        <v>0</v>
      </c>
      <c r="H197" s="84" t="b">
        <v>0</v>
      </c>
      <c r="I197" s="84" t="b">
        <v>0</v>
      </c>
      <c r="J197" s="84" t="b">
        <v>0</v>
      </c>
      <c r="K197" s="84" t="b">
        <v>0</v>
      </c>
      <c r="L197" s="84" t="b">
        <v>0</v>
      </c>
    </row>
    <row r="198" spans="1:12" ht="15">
      <c r="A198" s="84" t="s">
        <v>2638</v>
      </c>
      <c r="B198" s="84" t="s">
        <v>508</v>
      </c>
      <c r="C198" s="84">
        <v>3</v>
      </c>
      <c r="D198" s="123">
        <v>0.002271155451497045</v>
      </c>
      <c r="E198" s="123">
        <v>1.2427302930466981</v>
      </c>
      <c r="F198" s="84" t="s">
        <v>2780</v>
      </c>
      <c r="G198" s="84" t="b">
        <v>0</v>
      </c>
      <c r="H198" s="84" t="b">
        <v>0</v>
      </c>
      <c r="I198" s="84" t="b">
        <v>0</v>
      </c>
      <c r="J198" s="84" t="b">
        <v>0</v>
      </c>
      <c r="K198" s="84" t="b">
        <v>0</v>
      </c>
      <c r="L198" s="84" t="b">
        <v>0</v>
      </c>
    </row>
    <row r="199" spans="1:12" ht="15">
      <c r="A199" s="84" t="s">
        <v>508</v>
      </c>
      <c r="B199" s="84" t="s">
        <v>1998</v>
      </c>
      <c r="C199" s="84">
        <v>3</v>
      </c>
      <c r="D199" s="123">
        <v>0.002271155451497045</v>
      </c>
      <c r="E199" s="123">
        <v>1.3255156633631482</v>
      </c>
      <c r="F199" s="84" t="s">
        <v>2780</v>
      </c>
      <c r="G199" s="84" t="b">
        <v>0</v>
      </c>
      <c r="H199" s="84" t="b">
        <v>0</v>
      </c>
      <c r="I199" s="84" t="b">
        <v>0</v>
      </c>
      <c r="J199" s="84" t="b">
        <v>0</v>
      </c>
      <c r="K199" s="84" t="b">
        <v>0</v>
      </c>
      <c r="L199" s="84" t="b">
        <v>0</v>
      </c>
    </row>
    <row r="200" spans="1:12" ht="15">
      <c r="A200" s="84" t="s">
        <v>1998</v>
      </c>
      <c r="B200" s="84" t="s">
        <v>2550</v>
      </c>
      <c r="C200" s="84">
        <v>3</v>
      </c>
      <c r="D200" s="123">
        <v>0.002271155451497045</v>
      </c>
      <c r="E200" s="123">
        <v>2.7234556720351857</v>
      </c>
      <c r="F200" s="84" t="s">
        <v>2780</v>
      </c>
      <c r="G200" s="84" t="b">
        <v>0</v>
      </c>
      <c r="H200" s="84" t="b">
        <v>0</v>
      </c>
      <c r="I200" s="84" t="b">
        <v>0</v>
      </c>
      <c r="J200" s="84" t="b">
        <v>0</v>
      </c>
      <c r="K200" s="84" t="b">
        <v>0</v>
      </c>
      <c r="L200" s="84" t="b">
        <v>0</v>
      </c>
    </row>
    <row r="201" spans="1:12" ht="15">
      <c r="A201" s="84" t="s">
        <v>2550</v>
      </c>
      <c r="B201" s="84" t="s">
        <v>2076</v>
      </c>
      <c r="C201" s="84">
        <v>3</v>
      </c>
      <c r="D201" s="123">
        <v>0.002271155451497045</v>
      </c>
      <c r="E201" s="123">
        <v>1.9218233258020192</v>
      </c>
      <c r="F201" s="84" t="s">
        <v>2780</v>
      </c>
      <c r="G201" s="84" t="b">
        <v>0</v>
      </c>
      <c r="H201" s="84" t="b">
        <v>0</v>
      </c>
      <c r="I201" s="84" t="b">
        <v>0</v>
      </c>
      <c r="J201" s="84" t="b">
        <v>0</v>
      </c>
      <c r="K201" s="84" t="b">
        <v>0</v>
      </c>
      <c r="L201" s="84" t="b">
        <v>0</v>
      </c>
    </row>
    <row r="202" spans="1:12" ht="15">
      <c r="A202" s="84" t="s">
        <v>2077</v>
      </c>
      <c r="B202" s="84" t="s">
        <v>2639</v>
      </c>
      <c r="C202" s="84">
        <v>3</v>
      </c>
      <c r="D202" s="123">
        <v>0.002271155451497045</v>
      </c>
      <c r="E202" s="123">
        <v>2.0032963686292287</v>
      </c>
      <c r="F202" s="84" t="s">
        <v>2780</v>
      </c>
      <c r="G202" s="84" t="b">
        <v>0</v>
      </c>
      <c r="H202" s="84" t="b">
        <v>0</v>
      </c>
      <c r="I202" s="84" t="b">
        <v>0</v>
      </c>
      <c r="J202" s="84" t="b">
        <v>0</v>
      </c>
      <c r="K202" s="84" t="b">
        <v>0</v>
      </c>
      <c r="L202" s="84" t="b">
        <v>0</v>
      </c>
    </row>
    <row r="203" spans="1:12" ht="15">
      <c r="A203" s="84" t="s">
        <v>2639</v>
      </c>
      <c r="B203" s="84" t="s">
        <v>2057</v>
      </c>
      <c r="C203" s="84">
        <v>3</v>
      </c>
      <c r="D203" s="123">
        <v>0.002271155451497045</v>
      </c>
      <c r="E203" s="123">
        <v>1.983092982540942</v>
      </c>
      <c r="F203" s="84" t="s">
        <v>2780</v>
      </c>
      <c r="G203" s="84" t="b">
        <v>0</v>
      </c>
      <c r="H203" s="84" t="b">
        <v>0</v>
      </c>
      <c r="I203" s="84" t="b">
        <v>0</v>
      </c>
      <c r="J203" s="84" t="b">
        <v>0</v>
      </c>
      <c r="K203" s="84" t="b">
        <v>0</v>
      </c>
      <c r="L203" s="84" t="b">
        <v>0</v>
      </c>
    </row>
    <row r="204" spans="1:12" ht="15">
      <c r="A204" s="84" t="s">
        <v>2057</v>
      </c>
      <c r="B204" s="84" t="s">
        <v>2584</v>
      </c>
      <c r="C204" s="84">
        <v>3</v>
      </c>
      <c r="D204" s="123">
        <v>0.002271155451497045</v>
      </c>
      <c r="E204" s="123">
        <v>1.945304421651542</v>
      </c>
      <c r="F204" s="84" t="s">
        <v>2780</v>
      </c>
      <c r="G204" s="84" t="b">
        <v>0</v>
      </c>
      <c r="H204" s="84" t="b">
        <v>0</v>
      </c>
      <c r="I204" s="84" t="b">
        <v>0</v>
      </c>
      <c r="J204" s="84" t="b">
        <v>0</v>
      </c>
      <c r="K204" s="84" t="b">
        <v>0</v>
      </c>
      <c r="L204" s="84" t="b">
        <v>0</v>
      </c>
    </row>
    <row r="205" spans="1:12" ht="15">
      <c r="A205" s="84" t="s">
        <v>2584</v>
      </c>
      <c r="B205" s="84" t="s">
        <v>2522</v>
      </c>
      <c r="C205" s="84">
        <v>3</v>
      </c>
      <c r="D205" s="123">
        <v>0.002271155451497045</v>
      </c>
      <c r="E205" s="123">
        <v>2.5016069224188295</v>
      </c>
      <c r="F205" s="84" t="s">
        <v>2780</v>
      </c>
      <c r="G205" s="84" t="b">
        <v>0</v>
      </c>
      <c r="H205" s="84" t="b">
        <v>0</v>
      </c>
      <c r="I205" s="84" t="b">
        <v>0</v>
      </c>
      <c r="J205" s="84" t="b">
        <v>0</v>
      </c>
      <c r="K205" s="84" t="b">
        <v>0</v>
      </c>
      <c r="L205" s="84" t="b">
        <v>0</v>
      </c>
    </row>
    <row r="206" spans="1:12" ht="15">
      <c r="A206" s="84" t="s">
        <v>2522</v>
      </c>
      <c r="B206" s="84" t="s">
        <v>2640</v>
      </c>
      <c r="C206" s="84">
        <v>3</v>
      </c>
      <c r="D206" s="123">
        <v>0.002271155451497045</v>
      </c>
      <c r="E206" s="123">
        <v>2.6265456590271294</v>
      </c>
      <c r="F206" s="84" t="s">
        <v>2780</v>
      </c>
      <c r="G206" s="84" t="b">
        <v>0</v>
      </c>
      <c r="H206" s="84" t="b">
        <v>0</v>
      </c>
      <c r="I206" s="84" t="b">
        <v>0</v>
      </c>
      <c r="J206" s="84" t="b">
        <v>0</v>
      </c>
      <c r="K206" s="84" t="b">
        <v>0</v>
      </c>
      <c r="L206" s="84" t="b">
        <v>0</v>
      </c>
    </row>
    <row r="207" spans="1:12" ht="15">
      <c r="A207" s="84" t="s">
        <v>262</v>
      </c>
      <c r="B207" s="84" t="s">
        <v>2076</v>
      </c>
      <c r="C207" s="84">
        <v>3</v>
      </c>
      <c r="D207" s="123">
        <v>0.002271155451497045</v>
      </c>
      <c r="E207" s="123">
        <v>2.0467620624103193</v>
      </c>
      <c r="F207" s="84" t="s">
        <v>2780</v>
      </c>
      <c r="G207" s="84" t="b">
        <v>0</v>
      </c>
      <c r="H207" s="84" t="b">
        <v>0</v>
      </c>
      <c r="I207" s="84" t="b">
        <v>0</v>
      </c>
      <c r="J207" s="84" t="b">
        <v>0</v>
      </c>
      <c r="K207" s="84" t="b">
        <v>0</v>
      </c>
      <c r="L207" s="84" t="b">
        <v>0</v>
      </c>
    </row>
    <row r="208" spans="1:12" ht="15">
      <c r="A208" s="84" t="s">
        <v>510</v>
      </c>
      <c r="B208" s="84" t="s">
        <v>2641</v>
      </c>
      <c r="C208" s="84">
        <v>3</v>
      </c>
      <c r="D208" s="123">
        <v>0.002271155451497045</v>
      </c>
      <c r="E208" s="123">
        <v>1.601239793762359</v>
      </c>
      <c r="F208" s="84" t="s">
        <v>2780</v>
      </c>
      <c r="G208" s="84" t="b">
        <v>0</v>
      </c>
      <c r="H208" s="84" t="b">
        <v>0</v>
      </c>
      <c r="I208" s="84" t="b">
        <v>0</v>
      </c>
      <c r="J208" s="84" t="b">
        <v>0</v>
      </c>
      <c r="K208" s="84" t="b">
        <v>0</v>
      </c>
      <c r="L208" s="84" t="b">
        <v>0</v>
      </c>
    </row>
    <row r="209" spans="1:12" ht="15">
      <c r="A209" s="84" t="s">
        <v>2051</v>
      </c>
      <c r="B209" s="84" t="s">
        <v>2508</v>
      </c>
      <c r="C209" s="84">
        <v>3</v>
      </c>
      <c r="D209" s="123">
        <v>0.002271155451497045</v>
      </c>
      <c r="E209" s="123">
        <v>1.4804176233488913</v>
      </c>
      <c r="F209" s="84" t="s">
        <v>2780</v>
      </c>
      <c r="G209" s="84" t="b">
        <v>0</v>
      </c>
      <c r="H209" s="84" t="b">
        <v>0</v>
      </c>
      <c r="I209" s="84" t="b">
        <v>0</v>
      </c>
      <c r="J209" s="84" t="b">
        <v>0</v>
      </c>
      <c r="K209" s="84" t="b">
        <v>0</v>
      </c>
      <c r="L209" s="84" t="b">
        <v>0</v>
      </c>
    </row>
    <row r="210" spans="1:12" ht="15">
      <c r="A210" s="84" t="s">
        <v>2539</v>
      </c>
      <c r="B210" s="84" t="s">
        <v>274</v>
      </c>
      <c r="C210" s="84">
        <v>3</v>
      </c>
      <c r="D210" s="123">
        <v>0.002271155451497045</v>
      </c>
      <c r="E210" s="123">
        <v>2.5016069224188295</v>
      </c>
      <c r="F210" s="84" t="s">
        <v>2780</v>
      </c>
      <c r="G210" s="84" t="b">
        <v>0</v>
      </c>
      <c r="H210" s="84" t="b">
        <v>0</v>
      </c>
      <c r="I210" s="84" t="b">
        <v>0</v>
      </c>
      <c r="J210" s="84" t="b">
        <v>0</v>
      </c>
      <c r="K210" s="84" t="b">
        <v>0</v>
      </c>
      <c r="L210" s="84" t="b">
        <v>0</v>
      </c>
    </row>
    <row r="211" spans="1:12" ht="15">
      <c r="A211" s="84" t="s">
        <v>274</v>
      </c>
      <c r="B211" s="84" t="s">
        <v>2642</v>
      </c>
      <c r="C211" s="84">
        <v>3</v>
      </c>
      <c r="D211" s="123">
        <v>0.002271155451497045</v>
      </c>
      <c r="E211" s="123">
        <v>2.6265456590271294</v>
      </c>
      <c r="F211" s="84" t="s">
        <v>2780</v>
      </c>
      <c r="G211" s="84" t="b">
        <v>0</v>
      </c>
      <c r="H211" s="84" t="b">
        <v>0</v>
      </c>
      <c r="I211" s="84" t="b">
        <v>0</v>
      </c>
      <c r="J211" s="84" t="b">
        <v>0</v>
      </c>
      <c r="K211" s="84" t="b">
        <v>0</v>
      </c>
      <c r="L211" s="84" t="b">
        <v>0</v>
      </c>
    </row>
    <row r="212" spans="1:12" ht="15">
      <c r="A212" s="84" t="s">
        <v>2095</v>
      </c>
      <c r="B212" s="84" t="s">
        <v>1994</v>
      </c>
      <c r="C212" s="84">
        <v>3</v>
      </c>
      <c r="D212" s="123">
        <v>0.002271155451497045</v>
      </c>
      <c r="E212" s="123">
        <v>1.5773276363569477</v>
      </c>
      <c r="F212" s="84" t="s">
        <v>2780</v>
      </c>
      <c r="G212" s="84" t="b">
        <v>0</v>
      </c>
      <c r="H212" s="84" t="b">
        <v>0</v>
      </c>
      <c r="I212" s="84" t="b">
        <v>0</v>
      </c>
      <c r="J212" s="84" t="b">
        <v>0</v>
      </c>
      <c r="K212" s="84" t="b">
        <v>0</v>
      </c>
      <c r="L212" s="84" t="b">
        <v>0</v>
      </c>
    </row>
    <row r="213" spans="1:12" ht="15">
      <c r="A213" s="84" t="s">
        <v>292</v>
      </c>
      <c r="B213" s="84" t="s">
        <v>2096</v>
      </c>
      <c r="C213" s="84">
        <v>3</v>
      </c>
      <c r="D213" s="123">
        <v>0.002271155451497045</v>
      </c>
      <c r="E213" s="123">
        <v>1.5238833171299817</v>
      </c>
      <c r="F213" s="84" t="s">
        <v>2780</v>
      </c>
      <c r="G213" s="84" t="b">
        <v>0</v>
      </c>
      <c r="H213" s="84" t="b">
        <v>0</v>
      </c>
      <c r="I213" s="84" t="b">
        <v>0</v>
      </c>
      <c r="J213" s="84" t="b">
        <v>0</v>
      </c>
      <c r="K213" s="84" t="b">
        <v>0</v>
      </c>
      <c r="L213" s="84" t="b">
        <v>0</v>
      </c>
    </row>
    <row r="214" spans="1:12" ht="15">
      <c r="A214" s="84" t="s">
        <v>2097</v>
      </c>
      <c r="B214" s="84" t="s">
        <v>317</v>
      </c>
      <c r="C214" s="84">
        <v>3</v>
      </c>
      <c r="D214" s="123">
        <v>0.002271155451497045</v>
      </c>
      <c r="E214" s="123">
        <v>2.246334417315523</v>
      </c>
      <c r="F214" s="84" t="s">
        <v>2780</v>
      </c>
      <c r="G214" s="84" t="b">
        <v>0</v>
      </c>
      <c r="H214" s="84" t="b">
        <v>0</v>
      </c>
      <c r="I214" s="84" t="b">
        <v>0</v>
      </c>
      <c r="J214" s="84" t="b">
        <v>0</v>
      </c>
      <c r="K214" s="84" t="b">
        <v>0</v>
      </c>
      <c r="L214" s="84" t="b">
        <v>0</v>
      </c>
    </row>
    <row r="215" spans="1:12" ht="15">
      <c r="A215" s="84" t="s">
        <v>317</v>
      </c>
      <c r="B215" s="84" t="s">
        <v>257</v>
      </c>
      <c r="C215" s="84">
        <v>3</v>
      </c>
      <c r="D215" s="123">
        <v>0.002271155451497045</v>
      </c>
      <c r="E215" s="123">
        <v>2.8483944086434856</v>
      </c>
      <c r="F215" s="84" t="s">
        <v>2780</v>
      </c>
      <c r="G215" s="84" t="b">
        <v>0</v>
      </c>
      <c r="H215" s="84" t="b">
        <v>0</v>
      </c>
      <c r="I215" s="84" t="b">
        <v>0</v>
      </c>
      <c r="J215" s="84" t="b">
        <v>0</v>
      </c>
      <c r="K215" s="84" t="b">
        <v>0</v>
      </c>
      <c r="L215" s="84" t="b">
        <v>0</v>
      </c>
    </row>
    <row r="216" spans="1:12" ht="15">
      <c r="A216" s="84" t="s">
        <v>257</v>
      </c>
      <c r="B216" s="84" t="s">
        <v>258</v>
      </c>
      <c r="C216" s="84">
        <v>3</v>
      </c>
      <c r="D216" s="123">
        <v>0.002271155451497045</v>
      </c>
      <c r="E216" s="123">
        <v>2.8483944086434856</v>
      </c>
      <c r="F216" s="84" t="s">
        <v>2780</v>
      </c>
      <c r="G216" s="84" t="b">
        <v>0</v>
      </c>
      <c r="H216" s="84" t="b">
        <v>0</v>
      </c>
      <c r="I216" s="84" t="b">
        <v>0</v>
      </c>
      <c r="J216" s="84" t="b">
        <v>0</v>
      </c>
      <c r="K216" s="84" t="b">
        <v>0</v>
      </c>
      <c r="L216" s="84" t="b">
        <v>0</v>
      </c>
    </row>
    <row r="217" spans="1:12" ht="15">
      <c r="A217" s="84" t="s">
        <v>258</v>
      </c>
      <c r="B217" s="84" t="s">
        <v>316</v>
      </c>
      <c r="C217" s="84">
        <v>3</v>
      </c>
      <c r="D217" s="123">
        <v>0.002271155451497045</v>
      </c>
      <c r="E217" s="123">
        <v>2.8483944086434856</v>
      </c>
      <c r="F217" s="84" t="s">
        <v>2780</v>
      </c>
      <c r="G217" s="84" t="b">
        <v>0</v>
      </c>
      <c r="H217" s="84" t="b">
        <v>0</v>
      </c>
      <c r="I217" s="84" t="b">
        <v>0</v>
      </c>
      <c r="J217" s="84" t="b">
        <v>0</v>
      </c>
      <c r="K217" s="84" t="b">
        <v>0</v>
      </c>
      <c r="L217" s="84" t="b">
        <v>0</v>
      </c>
    </row>
    <row r="218" spans="1:12" ht="15">
      <c r="A218" s="84" t="s">
        <v>316</v>
      </c>
      <c r="B218" s="84" t="s">
        <v>2098</v>
      </c>
      <c r="C218" s="84">
        <v>3</v>
      </c>
      <c r="D218" s="123">
        <v>0.002271155451497045</v>
      </c>
      <c r="E218" s="123">
        <v>2.8483944086434856</v>
      </c>
      <c r="F218" s="84" t="s">
        <v>2780</v>
      </c>
      <c r="G218" s="84" t="b">
        <v>0</v>
      </c>
      <c r="H218" s="84" t="b">
        <v>0</v>
      </c>
      <c r="I218" s="84" t="b">
        <v>0</v>
      </c>
      <c r="J218" s="84" t="b">
        <v>0</v>
      </c>
      <c r="K218" s="84" t="b">
        <v>0</v>
      </c>
      <c r="L218" s="84" t="b">
        <v>0</v>
      </c>
    </row>
    <row r="219" spans="1:12" ht="15">
      <c r="A219" s="84" t="s">
        <v>2514</v>
      </c>
      <c r="B219" s="84" t="s">
        <v>2643</v>
      </c>
      <c r="C219" s="84">
        <v>3</v>
      </c>
      <c r="D219" s="123">
        <v>0.002271155451497045</v>
      </c>
      <c r="E219" s="123">
        <v>2.4804176233488913</v>
      </c>
      <c r="F219" s="84" t="s">
        <v>2780</v>
      </c>
      <c r="G219" s="84" t="b">
        <v>0</v>
      </c>
      <c r="H219" s="84" t="b">
        <v>0</v>
      </c>
      <c r="I219" s="84" t="b">
        <v>0</v>
      </c>
      <c r="J219" s="84" t="b">
        <v>0</v>
      </c>
      <c r="K219" s="84" t="b">
        <v>0</v>
      </c>
      <c r="L219" s="84" t="b">
        <v>0</v>
      </c>
    </row>
    <row r="220" spans="1:12" ht="15">
      <c r="A220" s="84" t="s">
        <v>2643</v>
      </c>
      <c r="B220" s="84" t="s">
        <v>2073</v>
      </c>
      <c r="C220" s="84">
        <v>3</v>
      </c>
      <c r="D220" s="123">
        <v>0.002271155451497045</v>
      </c>
      <c r="E220" s="123">
        <v>2.325515663363148</v>
      </c>
      <c r="F220" s="84" t="s">
        <v>2780</v>
      </c>
      <c r="G220" s="84" t="b">
        <v>0</v>
      </c>
      <c r="H220" s="84" t="b">
        <v>0</v>
      </c>
      <c r="I220" s="84" t="b">
        <v>0</v>
      </c>
      <c r="J220" s="84" t="b">
        <v>0</v>
      </c>
      <c r="K220" s="84" t="b">
        <v>0</v>
      </c>
      <c r="L220" s="84" t="b">
        <v>0</v>
      </c>
    </row>
    <row r="221" spans="1:12" ht="15">
      <c r="A221" s="84" t="s">
        <v>2073</v>
      </c>
      <c r="B221" s="84" t="s">
        <v>2541</v>
      </c>
      <c r="C221" s="84">
        <v>3</v>
      </c>
      <c r="D221" s="123">
        <v>0.002271155451497045</v>
      </c>
      <c r="E221" s="123">
        <v>2.2005769267548483</v>
      </c>
      <c r="F221" s="84" t="s">
        <v>2780</v>
      </c>
      <c r="G221" s="84" t="b">
        <v>0</v>
      </c>
      <c r="H221" s="84" t="b">
        <v>0</v>
      </c>
      <c r="I221" s="84" t="b">
        <v>0</v>
      </c>
      <c r="J221" s="84" t="b">
        <v>0</v>
      </c>
      <c r="K221" s="84" t="b">
        <v>0</v>
      </c>
      <c r="L221" s="84" t="b">
        <v>0</v>
      </c>
    </row>
    <row r="222" spans="1:12" ht="15">
      <c r="A222" s="84" t="s">
        <v>2541</v>
      </c>
      <c r="B222" s="84" t="s">
        <v>2644</v>
      </c>
      <c r="C222" s="84">
        <v>3</v>
      </c>
      <c r="D222" s="123">
        <v>0.002271155451497045</v>
      </c>
      <c r="E222" s="123">
        <v>2.6265456590271294</v>
      </c>
      <c r="F222" s="84" t="s">
        <v>2780</v>
      </c>
      <c r="G222" s="84" t="b">
        <v>0</v>
      </c>
      <c r="H222" s="84" t="b">
        <v>0</v>
      </c>
      <c r="I222" s="84" t="b">
        <v>0</v>
      </c>
      <c r="J222" s="84" t="b">
        <v>0</v>
      </c>
      <c r="K222" s="84" t="b">
        <v>0</v>
      </c>
      <c r="L222" s="84" t="b">
        <v>0</v>
      </c>
    </row>
    <row r="223" spans="1:12" ht="15">
      <c r="A223" s="84" t="s">
        <v>2644</v>
      </c>
      <c r="B223" s="84" t="s">
        <v>2587</v>
      </c>
      <c r="C223" s="84">
        <v>3</v>
      </c>
      <c r="D223" s="123">
        <v>0.002271155451497045</v>
      </c>
      <c r="E223" s="123">
        <v>2.7234556720351857</v>
      </c>
      <c r="F223" s="84" t="s">
        <v>2780</v>
      </c>
      <c r="G223" s="84" t="b">
        <v>0</v>
      </c>
      <c r="H223" s="84" t="b">
        <v>0</v>
      </c>
      <c r="I223" s="84" t="b">
        <v>0</v>
      </c>
      <c r="J223" s="84" t="b">
        <v>0</v>
      </c>
      <c r="K223" s="84" t="b">
        <v>0</v>
      </c>
      <c r="L223" s="84" t="b">
        <v>0</v>
      </c>
    </row>
    <row r="224" spans="1:12" ht="15">
      <c r="A224" s="84" t="s">
        <v>2587</v>
      </c>
      <c r="B224" s="84" t="s">
        <v>2645</v>
      </c>
      <c r="C224" s="84">
        <v>3</v>
      </c>
      <c r="D224" s="123">
        <v>0.002271155451497045</v>
      </c>
      <c r="E224" s="123">
        <v>2.7234556720351857</v>
      </c>
      <c r="F224" s="84" t="s">
        <v>2780</v>
      </c>
      <c r="G224" s="84" t="b">
        <v>0</v>
      </c>
      <c r="H224" s="84" t="b">
        <v>0</v>
      </c>
      <c r="I224" s="84" t="b">
        <v>0</v>
      </c>
      <c r="J224" s="84" t="b">
        <v>0</v>
      </c>
      <c r="K224" s="84" t="b">
        <v>0</v>
      </c>
      <c r="L224" s="84" t="b">
        <v>0</v>
      </c>
    </row>
    <row r="225" spans="1:12" ht="15">
      <c r="A225" s="84" t="s">
        <v>2645</v>
      </c>
      <c r="B225" s="84" t="s">
        <v>2646</v>
      </c>
      <c r="C225" s="84">
        <v>3</v>
      </c>
      <c r="D225" s="123">
        <v>0.002271155451497045</v>
      </c>
      <c r="E225" s="123">
        <v>2.8483944086434856</v>
      </c>
      <c r="F225" s="84" t="s">
        <v>2780</v>
      </c>
      <c r="G225" s="84" t="b">
        <v>0</v>
      </c>
      <c r="H225" s="84" t="b">
        <v>0</v>
      </c>
      <c r="I225" s="84" t="b">
        <v>0</v>
      </c>
      <c r="J225" s="84" t="b">
        <v>0</v>
      </c>
      <c r="K225" s="84" t="b">
        <v>0</v>
      </c>
      <c r="L225" s="84" t="b">
        <v>0</v>
      </c>
    </row>
    <row r="226" spans="1:12" ht="15">
      <c r="A226" s="84" t="s">
        <v>2646</v>
      </c>
      <c r="B226" s="84" t="s">
        <v>2647</v>
      </c>
      <c r="C226" s="84">
        <v>3</v>
      </c>
      <c r="D226" s="123">
        <v>0.002271155451497045</v>
      </c>
      <c r="E226" s="123">
        <v>2.8483944086434856</v>
      </c>
      <c r="F226" s="84" t="s">
        <v>2780</v>
      </c>
      <c r="G226" s="84" t="b">
        <v>0</v>
      </c>
      <c r="H226" s="84" t="b">
        <v>0</v>
      </c>
      <c r="I226" s="84" t="b">
        <v>0</v>
      </c>
      <c r="J226" s="84" t="b">
        <v>0</v>
      </c>
      <c r="K226" s="84" t="b">
        <v>0</v>
      </c>
      <c r="L226" s="84" t="b">
        <v>0</v>
      </c>
    </row>
    <row r="227" spans="1:12" ht="15">
      <c r="A227" s="84" t="s">
        <v>2647</v>
      </c>
      <c r="B227" s="84" t="s">
        <v>511</v>
      </c>
      <c r="C227" s="84">
        <v>3</v>
      </c>
      <c r="D227" s="123">
        <v>0.002271155451497045</v>
      </c>
      <c r="E227" s="123">
        <v>1.7234556720351857</v>
      </c>
      <c r="F227" s="84" t="s">
        <v>2780</v>
      </c>
      <c r="G227" s="84" t="b">
        <v>0</v>
      </c>
      <c r="H227" s="84" t="b">
        <v>0</v>
      </c>
      <c r="I227" s="84" t="b">
        <v>0</v>
      </c>
      <c r="J227" s="84" t="b">
        <v>0</v>
      </c>
      <c r="K227" s="84" t="b">
        <v>0</v>
      </c>
      <c r="L227" s="84" t="b">
        <v>0</v>
      </c>
    </row>
    <row r="228" spans="1:12" ht="15">
      <c r="A228" s="84" t="s">
        <v>241</v>
      </c>
      <c r="B228" s="84" t="s">
        <v>1994</v>
      </c>
      <c r="C228" s="84">
        <v>3</v>
      </c>
      <c r="D228" s="123">
        <v>0.002271155451497045</v>
      </c>
      <c r="E228" s="123">
        <v>1.4523888997486478</v>
      </c>
      <c r="F228" s="84" t="s">
        <v>2780</v>
      </c>
      <c r="G228" s="84" t="b">
        <v>0</v>
      </c>
      <c r="H228" s="84" t="b">
        <v>0</v>
      </c>
      <c r="I228" s="84" t="b">
        <v>0</v>
      </c>
      <c r="J228" s="84" t="b">
        <v>0</v>
      </c>
      <c r="K228" s="84" t="b">
        <v>0</v>
      </c>
      <c r="L228" s="84" t="b">
        <v>0</v>
      </c>
    </row>
    <row r="229" spans="1:12" ht="15">
      <c r="A229" s="84" t="s">
        <v>2581</v>
      </c>
      <c r="B229" s="84" t="s">
        <v>2239</v>
      </c>
      <c r="C229" s="84">
        <v>3</v>
      </c>
      <c r="D229" s="123">
        <v>0.002271155451497045</v>
      </c>
      <c r="E229" s="123">
        <v>2.7234556720351857</v>
      </c>
      <c r="F229" s="84" t="s">
        <v>2780</v>
      </c>
      <c r="G229" s="84" t="b">
        <v>0</v>
      </c>
      <c r="H229" s="84" t="b">
        <v>0</v>
      </c>
      <c r="I229" s="84" t="b">
        <v>0</v>
      </c>
      <c r="J229" s="84" t="b">
        <v>0</v>
      </c>
      <c r="K229" s="84" t="b">
        <v>0</v>
      </c>
      <c r="L229" s="84" t="b">
        <v>0</v>
      </c>
    </row>
    <row r="230" spans="1:12" ht="15">
      <c r="A230" s="84" t="s">
        <v>2549</v>
      </c>
      <c r="B230" s="84" t="s">
        <v>2050</v>
      </c>
      <c r="C230" s="84">
        <v>3</v>
      </c>
      <c r="D230" s="123">
        <v>0.002271155451497045</v>
      </c>
      <c r="E230" s="123">
        <v>1.9701280053765744</v>
      </c>
      <c r="F230" s="84" t="s">
        <v>2780</v>
      </c>
      <c r="G230" s="84" t="b">
        <v>0</v>
      </c>
      <c r="H230" s="84" t="b">
        <v>0</v>
      </c>
      <c r="I230" s="84" t="b">
        <v>0</v>
      </c>
      <c r="J230" s="84" t="b">
        <v>0</v>
      </c>
      <c r="K230" s="84" t="b">
        <v>0</v>
      </c>
      <c r="L230" s="84" t="b">
        <v>0</v>
      </c>
    </row>
    <row r="231" spans="1:12" ht="15">
      <c r="A231" s="84" t="s">
        <v>2588</v>
      </c>
      <c r="B231" s="84" t="s">
        <v>2054</v>
      </c>
      <c r="C231" s="84">
        <v>3</v>
      </c>
      <c r="D231" s="123">
        <v>0.002271155451497045</v>
      </c>
      <c r="E231" s="123">
        <v>2.2005769267548483</v>
      </c>
      <c r="F231" s="84" t="s">
        <v>2780</v>
      </c>
      <c r="G231" s="84" t="b">
        <v>0</v>
      </c>
      <c r="H231" s="84" t="b">
        <v>0</v>
      </c>
      <c r="I231" s="84" t="b">
        <v>0</v>
      </c>
      <c r="J231" s="84" t="b">
        <v>0</v>
      </c>
      <c r="K231" s="84" t="b">
        <v>0</v>
      </c>
      <c r="L231" s="84" t="b">
        <v>0</v>
      </c>
    </row>
    <row r="232" spans="1:12" ht="15">
      <c r="A232" s="84" t="s">
        <v>508</v>
      </c>
      <c r="B232" s="84" t="s">
        <v>2589</v>
      </c>
      <c r="C232" s="84">
        <v>3</v>
      </c>
      <c r="D232" s="123">
        <v>0.002271155451497045</v>
      </c>
      <c r="E232" s="123">
        <v>1.2005769267548483</v>
      </c>
      <c r="F232" s="84" t="s">
        <v>2780</v>
      </c>
      <c r="G232" s="84" t="b">
        <v>0</v>
      </c>
      <c r="H232" s="84" t="b">
        <v>0</v>
      </c>
      <c r="I232" s="84" t="b">
        <v>0</v>
      </c>
      <c r="J232" s="84" t="b">
        <v>0</v>
      </c>
      <c r="K232" s="84" t="b">
        <v>0</v>
      </c>
      <c r="L232" s="84" t="b">
        <v>0</v>
      </c>
    </row>
    <row r="233" spans="1:12" ht="15">
      <c r="A233" s="84" t="s">
        <v>2589</v>
      </c>
      <c r="B233" s="84" t="s">
        <v>2521</v>
      </c>
      <c r="C233" s="84">
        <v>3</v>
      </c>
      <c r="D233" s="123">
        <v>0.002271155451497045</v>
      </c>
      <c r="E233" s="123">
        <v>2.4224256763712044</v>
      </c>
      <c r="F233" s="84" t="s">
        <v>2780</v>
      </c>
      <c r="G233" s="84" t="b">
        <v>0</v>
      </c>
      <c r="H233" s="84" t="b">
        <v>0</v>
      </c>
      <c r="I233" s="84" t="b">
        <v>0</v>
      </c>
      <c r="J233" s="84" t="b">
        <v>0</v>
      </c>
      <c r="K233" s="84" t="b">
        <v>0</v>
      </c>
      <c r="L233" s="84" t="b">
        <v>0</v>
      </c>
    </row>
    <row r="234" spans="1:12" ht="15">
      <c r="A234" s="84" t="s">
        <v>2521</v>
      </c>
      <c r="B234" s="84" t="s">
        <v>2537</v>
      </c>
      <c r="C234" s="84">
        <v>3</v>
      </c>
      <c r="D234" s="123">
        <v>0.002271155451497045</v>
      </c>
      <c r="E234" s="123">
        <v>2.325515663363148</v>
      </c>
      <c r="F234" s="84" t="s">
        <v>2780</v>
      </c>
      <c r="G234" s="84" t="b">
        <v>0</v>
      </c>
      <c r="H234" s="84" t="b">
        <v>0</v>
      </c>
      <c r="I234" s="84" t="b">
        <v>0</v>
      </c>
      <c r="J234" s="84" t="b">
        <v>0</v>
      </c>
      <c r="K234" s="84" t="b">
        <v>0</v>
      </c>
      <c r="L234" s="84" t="b">
        <v>0</v>
      </c>
    </row>
    <row r="235" spans="1:12" ht="15">
      <c r="A235" s="84" t="s">
        <v>2537</v>
      </c>
      <c r="B235" s="84" t="s">
        <v>2585</v>
      </c>
      <c r="C235" s="84">
        <v>3</v>
      </c>
      <c r="D235" s="123">
        <v>0.002271155451497045</v>
      </c>
      <c r="E235" s="123">
        <v>2.5016069224188295</v>
      </c>
      <c r="F235" s="84" t="s">
        <v>2780</v>
      </c>
      <c r="G235" s="84" t="b">
        <v>0</v>
      </c>
      <c r="H235" s="84" t="b">
        <v>0</v>
      </c>
      <c r="I235" s="84" t="b">
        <v>0</v>
      </c>
      <c r="J235" s="84" t="b">
        <v>0</v>
      </c>
      <c r="K235" s="84" t="b">
        <v>0</v>
      </c>
      <c r="L235" s="84" t="b">
        <v>0</v>
      </c>
    </row>
    <row r="236" spans="1:12" ht="15">
      <c r="A236" s="84" t="s">
        <v>2585</v>
      </c>
      <c r="B236" s="84" t="s">
        <v>2648</v>
      </c>
      <c r="C236" s="84">
        <v>3</v>
      </c>
      <c r="D236" s="123">
        <v>0.002271155451497045</v>
      </c>
      <c r="E236" s="123">
        <v>2.7234556720351857</v>
      </c>
      <c r="F236" s="84" t="s">
        <v>2780</v>
      </c>
      <c r="G236" s="84" t="b">
        <v>0</v>
      </c>
      <c r="H236" s="84" t="b">
        <v>0</v>
      </c>
      <c r="I236" s="84" t="b">
        <v>0</v>
      </c>
      <c r="J236" s="84" t="b">
        <v>0</v>
      </c>
      <c r="K236" s="84" t="b">
        <v>0</v>
      </c>
      <c r="L236" s="84" t="b">
        <v>0</v>
      </c>
    </row>
    <row r="237" spans="1:12" ht="15">
      <c r="A237" s="84" t="s">
        <v>2648</v>
      </c>
      <c r="B237" s="84" t="s">
        <v>2521</v>
      </c>
      <c r="C237" s="84">
        <v>3</v>
      </c>
      <c r="D237" s="123">
        <v>0.002271155451497045</v>
      </c>
      <c r="E237" s="123">
        <v>2.5473644129795043</v>
      </c>
      <c r="F237" s="84" t="s">
        <v>2780</v>
      </c>
      <c r="G237" s="84" t="b">
        <v>0</v>
      </c>
      <c r="H237" s="84" t="b">
        <v>0</v>
      </c>
      <c r="I237" s="84" t="b">
        <v>0</v>
      </c>
      <c r="J237" s="84" t="b">
        <v>0</v>
      </c>
      <c r="K237" s="84" t="b">
        <v>0</v>
      </c>
      <c r="L237" s="84" t="b">
        <v>0</v>
      </c>
    </row>
    <row r="238" spans="1:12" ht="15">
      <c r="A238" s="84" t="s">
        <v>2651</v>
      </c>
      <c r="B238" s="84" t="s">
        <v>2070</v>
      </c>
      <c r="C238" s="84">
        <v>3</v>
      </c>
      <c r="D238" s="123">
        <v>0.002271155451497045</v>
      </c>
      <c r="E238" s="123">
        <v>2.4804176233488913</v>
      </c>
      <c r="F238" s="84" t="s">
        <v>2780</v>
      </c>
      <c r="G238" s="84" t="b">
        <v>0</v>
      </c>
      <c r="H238" s="84" t="b">
        <v>0</v>
      </c>
      <c r="I238" s="84" t="b">
        <v>0</v>
      </c>
      <c r="J238" s="84" t="b">
        <v>0</v>
      </c>
      <c r="K238" s="84" t="b">
        <v>0</v>
      </c>
      <c r="L238" s="84" t="b">
        <v>0</v>
      </c>
    </row>
    <row r="239" spans="1:12" ht="15">
      <c r="A239" s="84" t="s">
        <v>2070</v>
      </c>
      <c r="B239" s="84" t="s">
        <v>2069</v>
      </c>
      <c r="C239" s="84">
        <v>3</v>
      </c>
      <c r="D239" s="123">
        <v>0.002271155451497045</v>
      </c>
      <c r="E239" s="123">
        <v>2.17938762768491</v>
      </c>
      <c r="F239" s="84" t="s">
        <v>2780</v>
      </c>
      <c r="G239" s="84" t="b">
        <v>0</v>
      </c>
      <c r="H239" s="84" t="b">
        <v>0</v>
      </c>
      <c r="I239" s="84" t="b">
        <v>0</v>
      </c>
      <c r="J239" s="84" t="b">
        <v>0</v>
      </c>
      <c r="K239" s="84" t="b">
        <v>0</v>
      </c>
      <c r="L239" s="84" t="b">
        <v>0</v>
      </c>
    </row>
    <row r="240" spans="1:12" ht="15">
      <c r="A240" s="84" t="s">
        <v>2069</v>
      </c>
      <c r="B240" s="84" t="s">
        <v>2071</v>
      </c>
      <c r="C240" s="84">
        <v>3</v>
      </c>
      <c r="D240" s="123">
        <v>0.002271155451497045</v>
      </c>
      <c r="E240" s="123">
        <v>2.325515663363148</v>
      </c>
      <c r="F240" s="84" t="s">
        <v>2780</v>
      </c>
      <c r="G240" s="84" t="b">
        <v>0</v>
      </c>
      <c r="H240" s="84" t="b">
        <v>0</v>
      </c>
      <c r="I240" s="84" t="b">
        <v>0</v>
      </c>
      <c r="J240" s="84" t="b">
        <v>0</v>
      </c>
      <c r="K240" s="84" t="b">
        <v>0</v>
      </c>
      <c r="L240" s="84" t="b">
        <v>0</v>
      </c>
    </row>
    <row r="241" spans="1:12" ht="15">
      <c r="A241" s="84" t="s">
        <v>2071</v>
      </c>
      <c r="B241" s="84" t="s">
        <v>508</v>
      </c>
      <c r="C241" s="84">
        <v>3</v>
      </c>
      <c r="D241" s="123">
        <v>0.002271155451497045</v>
      </c>
      <c r="E241" s="123">
        <v>1.0208815434303418</v>
      </c>
      <c r="F241" s="84" t="s">
        <v>2780</v>
      </c>
      <c r="G241" s="84" t="b">
        <v>0</v>
      </c>
      <c r="H241" s="84" t="b">
        <v>0</v>
      </c>
      <c r="I241" s="84" t="b">
        <v>0</v>
      </c>
      <c r="J241" s="84" t="b">
        <v>0</v>
      </c>
      <c r="K241" s="84" t="b">
        <v>0</v>
      </c>
      <c r="L241" s="84" t="b">
        <v>0</v>
      </c>
    </row>
    <row r="242" spans="1:12" ht="15">
      <c r="A242" s="84" t="s">
        <v>508</v>
      </c>
      <c r="B242" s="84" t="s">
        <v>2652</v>
      </c>
      <c r="C242" s="84">
        <v>3</v>
      </c>
      <c r="D242" s="123">
        <v>0.002271155451497045</v>
      </c>
      <c r="E242" s="123">
        <v>1.3255156633631482</v>
      </c>
      <c r="F242" s="84" t="s">
        <v>2780</v>
      </c>
      <c r="G242" s="84" t="b">
        <v>0</v>
      </c>
      <c r="H242" s="84" t="b">
        <v>0</v>
      </c>
      <c r="I242" s="84" t="b">
        <v>0</v>
      </c>
      <c r="J242" s="84" t="b">
        <v>0</v>
      </c>
      <c r="K242" s="84" t="b">
        <v>0</v>
      </c>
      <c r="L242" s="84" t="b">
        <v>0</v>
      </c>
    </row>
    <row r="243" spans="1:12" ht="15">
      <c r="A243" s="84" t="s">
        <v>2652</v>
      </c>
      <c r="B243" s="84" t="s">
        <v>510</v>
      </c>
      <c r="C243" s="84">
        <v>3</v>
      </c>
      <c r="D243" s="123">
        <v>0.002271155451497045</v>
      </c>
      <c r="E243" s="123">
        <v>1.609512319728349</v>
      </c>
      <c r="F243" s="84" t="s">
        <v>2780</v>
      </c>
      <c r="G243" s="84" t="b">
        <v>0</v>
      </c>
      <c r="H243" s="84" t="b">
        <v>0</v>
      </c>
      <c r="I243" s="84" t="b">
        <v>0</v>
      </c>
      <c r="J243" s="84" t="b">
        <v>0</v>
      </c>
      <c r="K243" s="84" t="b">
        <v>0</v>
      </c>
      <c r="L243" s="84" t="b">
        <v>0</v>
      </c>
    </row>
    <row r="244" spans="1:12" ht="15">
      <c r="A244" s="84" t="s">
        <v>2017</v>
      </c>
      <c r="B244" s="84" t="s">
        <v>2653</v>
      </c>
      <c r="C244" s="84">
        <v>3</v>
      </c>
      <c r="D244" s="123">
        <v>0.002271155451497045</v>
      </c>
      <c r="E244" s="123">
        <v>2.2841229782049233</v>
      </c>
      <c r="F244" s="84" t="s">
        <v>2780</v>
      </c>
      <c r="G244" s="84" t="b">
        <v>0</v>
      </c>
      <c r="H244" s="84" t="b">
        <v>0</v>
      </c>
      <c r="I244" s="84" t="b">
        <v>0</v>
      </c>
      <c r="J244" s="84" t="b">
        <v>0</v>
      </c>
      <c r="K244" s="84" t="b">
        <v>0</v>
      </c>
      <c r="L244" s="84" t="b">
        <v>0</v>
      </c>
    </row>
    <row r="245" spans="1:12" ht="15">
      <c r="A245" s="84" t="s">
        <v>2653</v>
      </c>
      <c r="B245" s="84" t="s">
        <v>2069</v>
      </c>
      <c r="C245" s="84">
        <v>3</v>
      </c>
      <c r="D245" s="123">
        <v>0.002271155451497045</v>
      </c>
      <c r="E245" s="123">
        <v>2.5473644129795043</v>
      </c>
      <c r="F245" s="84" t="s">
        <v>2780</v>
      </c>
      <c r="G245" s="84" t="b">
        <v>0</v>
      </c>
      <c r="H245" s="84" t="b">
        <v>0</v>
      </c>
      <c r="I245" s="84" t="b">
        <v>0</v>
      </c>
      <c r="J245" s="84" t="b">
        <v>0</v>
      </c>
      <c r="K245" s="84" t="b">
        <v>0</v>
      </c>
      <c r="L245" s="84" t="b">
        <v>0</v>
      </c>
    </row>
    <row r="246" spans="1:12" ht="15">
      <c r="A246" s="84" t="s">
        <v>2069</v>
      </c>
      <c r="B246" s="84" t="s">
        <v>2654</v>
      </c>
      <c r="C246" s="84">
        <v>3</v>
      </c>
      <c r="D246" s="123">
        <v>0.002271155451497045</v>
      </c>
      <c r="E246" s="123">
        <v>2.5473644129795043</v>
      </c>
      <c r="F246" s="84" t="s">
        <v>2780</v>
      </c>
      <c r="G246" s="84" t="b">
        <v>0</v>
      </c>
      <c r="H246" s="84" t="b">
        <v>0</v>
      </c>
      <c r="I246" s="84" t="b">
        <v>0</v>
      </c>
      <c r="J246" s="84" t="b">
        <v>0</v>
      </c>
      <c r="K246" s="84" t="b">
        <v>0</v>
      </c>
      <c r="L246" s="84" t="b">
        <v>0</v>
      </c>
    </row>
    <row r="247" spans="1:12" ht="15">
      <c r="A247" s="84" t="s">
        <v>2089</v>
      </c>
      <c r="B247" s="84" t="s">
        <v>2659</v>
      </c>
      <c r="C247" s="84">
        <v>3</v>
      </c>
      <c r="D247" s="123">
        <v>0.002271155451497045</v>
      </c>
      <c r="E247" s="123">
        <v>2.3712731539238234</v>
      </c>
      <c r="F247" s="84" t="s">
        <v>2780</v>
      </c>
      <c r="G247" s="84" t="b">
        <v>0</v>
      </c>
      <c r="H247" s="84" t="b">
        <v>0</v>
      </c>
      <c r="I247" s="84" t="b">
        <v>0</v>
      </c>
      <c r="J247" s="84" t="b">
        <v>0</v>
      </c>
      <c r="K247" s="84" t="b">
        <v>0</v>
      </c>
      <c r="L247" s="84" t="b">
        <v>0</v>
      </c>
    </row>
    <row r="248" spans="1:12" ht="15">
      <c r="A248" s="84" t="s">
        <v>2590</v>
      </c>
      <c r="B248" s="84" t="s">
        <v>2660</v>
      </c>
      <c r="C248" s="84">
        <v>3</v>
      </c>
      <c r="D248" s="123">
        <v>0.002271155451497045</v>
      </c>
      <c r="E248" s="123">
        <v>2.7234556720351857</v>
      </c>
      <c r="F248" s="84" t="s">
        <v>2780</v>
      </c>
      <c r="G248" s="84" t="b">
        <v>0</v>
      </c>
      <c r="H248" s="84" t="b">
        <v>0</v>
      </c>
      <c r="I248" s="84" t="b">
        <v>0</v>
      </c>
      <c r="J248" s="84" t="b">
        <v>0</v>
      </c>
      <c r="K248" s="84" t="b">
        <v>0</v>
      </c>
      <c r="L248" s="84" t="b">
        <v>0</v>
      </c>
    </row>
    <row r="249" spans="1:12" ht="15">
      <c r="A249" s="84" t="s">
        <v>223</v>
      </c>
      <c r="B249" s="84" t="s">
        <v>2511</v>
      </c>
      <c r="C249" s="84">
        <v>3</v>
      </c>
      <c r="D249" s="123">
        <v>0.002271155451497045</v>
      </c>
      <c r="E249" s="123">
        <v>2.2974869397629045</v>
      </c>
      <c r="F249" s="84" t="s">
        <v>2780</v>
      </c>
      <c r="G249" s="84" t="b">
        <v>0</v>
      </c>
      <c r="H249" s="84" t="b">
        <v>0</v>
      </c>
      <c r="I249" s="84" t="b">
        <v>0</v>
      </c>
      <c r="J249" s="84" t="b">
        <v>0</v>
      </c>
      <c r="K249" s="84" t="b">
        <v>0</v>
      </c>
      <c r="L249" s="84" t="b">
        <v>0</v>
      </c>
    </row>
    <row r="250" spans="1:12" ht="15">
      <c r="A250" s="84" t="s">
        <v>2548</v>
      </c>
      <c r="B250" s="84" t="s">
        <v>2661</v>
      </c>
      <c r="C250" s="84">
        <v>3</v>
      </c>
      <c r="D250" s="123">
        <v>0.002271155451497045</v>
      </c>
      <c r="E250" s="123">
        <v>2.6265456590271294</v>
      </c>
      <c r="F250" s="84" t="s">
        <v>2780</v>
      </c>
      <c r="G250" s="84" t="b">
        <v>0</v>
      </c>
      <c r="H250" s="84" t="b">
        <v>0</v>
      </c>
      <c r="I250" s="84" t="b">
        <v>0</v>
      </c>
      <c r="J250" s="84" t="b">
        <v>0</v>
      </c>
      <c r="K250" s="84" t="b">
        <v>0</v>
      </c>
      <c r="L250" s="84" t="b">
        <v>0</v>
      </c>
    </row>
    <row r="251" spans="1:12" ht="15">
      <c r="A251" s="84" t="s">
        <v>215</v>
      </c>
      <c r="B251" s="84" t="s">
        <v>2523</v>
      </c>
      <c r="C251" s="84">
        <v>3</v>
      </c>
      <c r="D251" s="123">
        <v>0.002271155451497045</v>
      </c>
      <c r="E251" s="123">
        <v>2.7234556720351857</v>
      </c>
      <c r="F251" s="84" t="s">
        <v>2780</v>
      </c>
      <c r="G251" s="84" t="b">
        <v>0</v>
      </c>
      <c r="H251" s="84" t="b">
        <v>0</v>
      </c>
      <c r="I251" s="84" t="b">
        <v>0</v>
      </c>
      <c r="J251" s="84" t="b">
        <v>0</v>
      </c>
      <c r="K251" s="84" t="b">
        <v>0</v>
      </c>
      <c r="L251" s="84" t="b">
        <v>0</v>
      </c>
    </row>
    <row r="252" spans="1:12" ht="15">
      <c r="A252" s="84" t="s">
        <v>2499</v>
      </c>
      <c r="B252" s="84" t="s">
        <v>2662</v>
      </c>
      <c r="C252" s="84">
        <v>3</v>
      </c>
      <c r="D252" s="123">
        <v>0.002271155451497045</v>
      </c>
      <c r="E252" s="123">
        <v>2.2841229782049233</v>
      </c>
      <c r="F252" s="84" t="s">
        <v>2780</v>
      </c>
      <c r="G252" s="84" t="b">
        <v>0</v>
      </c>
      <c r="H252" s="84" t="b">
        <v>0</v>
      </c>
      <c r="I252" s="84" t="b">
        <v>0</v>
      </c>
      <c r="J252" s="84" t="b">
        <v>0</v>
      </c>
      <c r="K252" s="84" t="b">
        <v>0</v>
      </c>
      <c r="L252" s="84" t="b">
        <v>0</v>
      </c>
    </row>
    <row r="253" spans="1:12" ht="15">
      <c r="A253" s="84" t="s">
        <v>2552</v>
      </c>
      <c r="B253" s="84" t="s">
        <v>508</v>
      </c>
      <c r="C253" s="84">
        <v>2</v>
      </c>
      <c r="D253" s="123">
        <v>0.0016689772130962545</v>
      </c>
      <c r="E253" s="123">
        <v>0.9417002973827169</v>
      </c>
      <c r="F253" s="84" t="s">
        <v>2780</v>
      </c>
      <c r="G253" s="84" t="b">
        <v>0</v>
      </c>
      <c r="H253" s="84" t="b">
        <v>0</v>
      </c>
      <c r="I253" s="84" t="b">
        <v>0</v>
      </c>
      <c r="J253" s="84" t="b">
        <v>0</v>
      </c>
      <c r="K253" s="84" t="b">
        <v>0</v>
      </c>
      <c r="L253" s="84" t="b">
        <v>0</v>
      </c>
    </row>
    <row r="254" spans="1:12" ht="15">
      <c r="A254" s="84" t="s">
        <v>2667</v>
      </c>
      <c r="B254" s="84" t="s">
        <v>2668</v>
      </c>
      <c r="C254" s="84">
        <v>2</v>
      </c>
      <c r="D254" s="123">
        <v>0.0016689772130962545</v>
      </c>
      <c r="E254" s="123">
        <v>3.024485667699167</v>
      </c>
      <c r="F254" s="84" t="s">
        <v>2780</v>
      </c>
      <c r="G254" s="84" t="b">
        <v>0</v>
      </c>
      <c r="H254" s="84" t="b">
        <v>0</v>
      </c>
      <c r="I254" s="84" t="b">
        <v>0</v>
      </c>
      <c r="J254" s="84" t="b">
        <v>0</v>
      </c>
      <c r="K254" s="84" t="b">
        <v>0</v>
      </c>
      <c r="L254" s="84" t="b">
        <v>0</v>
      </c>
    </row>
    <row r="255" spans="1:12" ht="15">
      <c r="A255" s="84" t="s">
        <v>2668</v>
      </c>
      <c r="B255" s="84" t="s">
        <v>327</v>
      </c>
      <c r="C255" s="84">
        <v>2</v>
      </c>
      <c r="D255" s="123">
        <v>0.0016689772130962545</v>
      </c>
      <c r="E255" s="123">
        <v>3.024485667699167</v>
      </c>
      <c r="F255" s="84" t="s">
        <v>2780</v>
      </c>
      <c r="G255" s="84" t="b">
        <v>0</v>
      </c>
      <c r="H255" s="84" t="b">
        <v>0</v>
      </c>
      <c r="I255" s="84" t="b">
        <v>0</v>
      </c>
      <c r="J255" s="84" t="b">
        <v>0</v>
      </c>
      <c r="K255" s="84" t="b">
        <v>0</v>
      </c>
      <c r="L255" s="84" t="b">
        <v>0</v>
      </c>
    </row>
    <row r="256" spans="1:12" ht="15">
      <c r="A256" s="84" t="s">
        <v>327</v>
      </c>
      <c r="B256" s="84" t="s">
        <v>305</v>
      </c>
      <c r="C256" s="84">
        <v>2</v>
      </c>
      <c r="D256" s="123">
        <v>0.0016689772130962545</v>
      </c>
      <c r="E256" s="123">
        <v>3.024485667699167</v>
      </c>
      <c r="F256" s="84" t="s">
        <v>2780</v>
      </c>
      <c r="G256" s="84" t="b">
        <v>0</v>
      </c>
      <c r="H256" s="84" t="b">
        <v>0</v>
      </c>
      <c r="I256" s="84" t="b">
        <v>0</v>
      </c>
      <c r="J256" s="84" t="b">
        <v>0</v>
      </c>
      <c r="K256" s="84" t="b">
        <v>0</v>
      </c>
      <c r="L256" s="84" t="b">
        <v>0</v>
      </c>
    </row>
    <row r="257" spans="1:12" ht="15">
      <c r="A257" s="84" t="s">
        <v>305</v>
      </c>
      <c r="B257" s="84" t="s">
        <v>2669</v>
      </c>
      <c r="C257" s="84">
        <v>2</v>
      </c>
      <c r="D257" s="123">
        <v>0.0016689772130962545</v>
      </c>
      <c r="E257" s="123">
        <v>3.024485667699167</v>
      </c>
      <c r="F257" s="84" t="s">
        <v>2780</v>
      </c>
      <c r="G257" s="84" t="b">
        <v>0</v>
      </c>
      <c r="H257" s="84" t="b">
        <v>0</v>
      </c>
      <c r="I257" s="84" t="b">
        <v>0</v>
      </c>
      <c r="J257" s="84" t="b">
        <v>0</v>
      </c>
      <c r="K257" s="84" t="b">
        <v>0</v>
      </c>
      <c r="L257" s="84" t="b">
        <v>0</v>
      </c>
    </row>
    <row r="258" spans="1:12" ht="15">
      <c r="A258" s="84" t="s">
        <v>2669</v>
      </c>
      <c r="B258" s="84" t="s">
        <v>2670</v>
      </c>
      <c r="C258" s="84">
        <v>2</v>
      </c>
      <c r="D258" s="123">
        <v>0.0016689772130962545</v>
      </c>
      <c r="E258" s="123">
        <v>3.024485667699167</v>
      </c>
      <c r="F258" s="84" t="s">
        <v>2780</v>
      </c>
      <c r="G258" s="84" t="b">
        <v>0</v>
      </c>
      <c r="H258" s="84" t="b">
        <v>0</v>
      </c>
      <c r="I258" s="84" t="b">
        <v>0</v>
      </c>
      <c r="J258" s="84" t="b">
        <v>0</v>
      </c>
      <c r="K258" s="84" t="b">
        <v>0</v>
      </c>
      <c r="L258" s="84" t="b">
        <v>0</v>
      </c>
    </row>
    <row r="259" spans="1:12" ht="15">
      <c r="A259" s="84" t="s">
        <v>2670</v>
      </c>
      <c r="B259" s="84" t="s">
        <v>2671</v>
      </c>
      <c r="C259" s="84">
        <v>2</v>
      </c>
      <c r="D259" s="123">
        <v>0.0016689772130962545</v>
      </c>
      <c r="E259" s="123">
        <v>3.024485667699167</v>
      </c>
      <c r="F259" s="84" t="s">
        <v>2780</v>
      </c>
      <c r="G259" s="84" t="b">
        <v>0</v>
      </c>
      <c r="H259" s="84" t="b">
        <v>0</v>
      </c>
      <c r="I259" s="84" t="b">
        <v>0</v>
      </c>
      <c r="J259" s="84" t="b">
        <v>0</v>
      </c>
      <c r="K259" s="84" t="b">
        <v>0</v>
      </c>
      <c r="L259" s="84" t="b">
        <v>0</v>
      </c>
    </row>
    <row r="260" spans="1:12" ht="15">
      <c r="A260" s="84" t="s">
        <v>2671</v>
      </c>
      <c r="B260" s="84" t="s">
        <v>2555</v>
      </c>
      <c r="C260" s="84">
        <v>2</v>
      </c>
      <c r="D260" s="123">
        <v>0.0016689772130962545</v>
      </c>
      <c r="E260" s="123">
        <v>2.7234556720351857</v>
      </c>
      <c r="F260" s="84" t="s">
        <v>2780</v>
      </c>
      <c r="G260" s="84" t="b">
        <v>0</v>
      </c>
      <c r="H260" s="84" t="b">
        <v>0</v>
      </c>
      <c r="I260" s="84" t="b">
        <v>0</v>
      </c>
      <c r="J260" s="84" t="b">
        <v>0</v>
      </c>
      <c r="K260" s="84" t="b">
        <v>0</v>
      </c>
      <c r="L260" s="84" t="b">
        <v>0</v>
      </c>
    </row>
    <row r="261" spans="1:12" ht="15">
      <c r="A261" s="84" t="s">
        <v>2555</v>
      </c>
      <c r="B261" s="84" t="s">
        <v>510</v>
      </c>
      <c r="C261" s="84">
        <v>2</v>
      </c>
      <c r="D261" s="123">
        <v>0.0016689772130962545</v>
      </c>
      <c r="E261" s="123">
        <v>1.3084823240643677</v>
      </c>
      <c r="F261" s="84" t="s">
        <v>2780</v>
      </c>
      <c r="G261" s="84" t="b">
        <v>0</v>
      </c>
      <c r="H261" s="84" t="b">
        <v>0</v>
      </c>
      <c r="I261" s="84" t="b">
        <v>0</v>
      </c>
      <c r="J261" s="84" t="b">
        <v>0</v>
      </c>
      <c r="K261" s="84" t="b">
        <v>0</v>
      </c>
      <c r="L261" s="84" t="b">
        <v>0</v>
      </c>
    </row>
    <row r="262" spans="1:12" ht="15">
      <c r="A262" s="84" t="s">
        <v>2553</v>
      </c>
      <c r="B262" s="84" t="s">
        <v>2672</v>
      </c>
      <c r="C262" s="84">
        <v>2</v>
      </c>
      <c r="D262" s="123">
        <v>0.0016689772130962545</v>
      </c>
      <c r="E262" s="123">
        <v>2.8483944086434856</v>
      </c>
      <c r="F262" s="84" t="s">
        <v>2780</v>
      </c>
      <c r="G262" s="84" t="b">
        <v>0</v>
      </c>
      <c r="H262" s="84" t="b">
        <v>0</v>
      </c>
      <c r="I262" s="84" t="b">
        <v>0</v>
      </c>
      <c r="J262" s="84" t="b">
        <v>0</v>
      </c>
      <c r="K262" s="84" t="b">
        <v>0</v>
      </c>
      <c r="L262" s="84" t="b">
        <v>0</v>
      </c>
    </row>
    <row r="263" spans="1:12" ht="15">
      <c r="A263" s="84" t="s">
        <v>508</v>
      </c>
      <c r="B263" s="84" t="s">
        <v>510</v>
      </c>
      <c r="C263" s="84">
        <v>2</v>
      </c>
      <c r="D263" s="123">
        <v>0.0016689772130962545</v>
      </c>
      <c r="E263" s="123">
        <v>-0.0894576846076698</v>
      </c>
      <c r="F263" s="84" t="s">
        <v>2780</v>
      </c>
      <c r="G263" s="84" t="b">
        <v>0</v>
      </c>
      <c r="H263" s="84" t="b">
        <v>0</v>
      </c>
      <c r="I263" s="84" t="b">
        <v>0</v>
      </c>
      <c r="J263" s="84" t="b">
        <v>0</v>
      </c>
      <c r="K263" s="84" t="b">
        <v>0</v>
      </c>
      <c r="L263" s="84" t="b">
        <v>0</v>
      </c>
    </row>
    <row r="264" spans="1:12" ht="15">
      <c r="A264" s="84" t="s">
        <v>2673</v>
      </c>
      <c r="B264" s="84" t="s">
        <v>510</v>
      </c>
      <c r="C264" s="84">
        <v>2</v>
      </c>
      <c r="D264" s="123">
        <v>0.0016689772130962545</v>
      </c>
      <c r="E264" s="123">
        <v>1.609512319728349</v>
      </c>
      <c r="F264" s="84" t="s">
        <v>2780</v>
      </c>
      <c r="G264" s="84" t="b">
        <v>0</v>
      </c>
      <c r="H264" s="84" t="b">
        <v>0</v>
      </c>
      <c r="I264" s="84" t="b">
        <v>0</v>
      </c>
      <c r="J264" s="84" t="b">
        <v>0</v>
      </c>
      <c r="K264" s="84" t="b">
        <v>0</v>
      </c>
      <c r="L264" s="84" t="b">
        <v>0</v>
      </c>
    </row>
    <row r="265" spans="1:12" ht="15">
      <c r="A265" s="84" t="s">
        <v>510</v>
      </c>
      <c r="B265" s="84" t="s">
        <v>2674</v>
      </c>
      <c r="C265" s="84">
        <v>2</v>
      </c>
      <c r="D265" s="123">
        <v>0.0016689772130962545</v>
      </c>
      <c r="E265" s="123">
        <v>1.601239793762359</v>
      </c>
      <c r="F265" s="84" t="s">
        <v>2780</v>
      </c>
      <c r="G265" s="84" t="b">
        <v>0</v>
      </c>
      <c r="H265" s="84" t="b">
        <v>0</v>
      </c>
      <c r="I265" s="84" t="b">
        <v>0</v>
      </c>
      <c r="J265" s="84" t="b">
        <v>0</v>
      </c>
      <c r="K265" s="84" t="b">
        <v>0</v>
      </c>
      <c r="L265" s="84" t="b">
        <v>0</v>
      </c>
    </row>
    <row r="266" spans="1:12" ht="15">
      <c r="A266" s="84" t="s">
        <v>2674</v>
      </c>
      <c r="B266" s="84" t="s">
        <v>2675</v>
      </c>
      <c r="C266" s="84">
        <v>2</v>
      </c>
      <c r="D266" s="123">
        <v>0.0016689772130962545</v>
      </c>
      <c r="E266" s="123">
        <v>3.024485667699167</v>
      </c>
      <c r="F266" s="84" t="s">
        <v>2780</v>
      </c>
      <c r="G266" s="84" t="b">
        <v>0</v>
      </c>
      <c r="H266" s="84" t="b">
        <v>0</v>
      </c>
      <c r="I266" s="84" t="b">
        <v>0</v>
      </c>
      <c r="J266" s="84" t="b">
        <v>1</v>
      </c>
      <c r="K266" s="84" t="b">
        <v>0</v>
      </c>
      <c r="L266" s="84" t="b">
        <v>0</v>
      </c>
    </row>
    <row r="267" spans="1:12" ht="15">
      <c r="A267" s="84" t="s">
        <v>2675</v>
      </c>
      <c r="B267" s="84" t="s">
        <v>541</v>
      </c>
      <c r="C267" s="84">
        <v>2</v>
      </c>
      <c r="D267" s="123">
        <v>0.0016689772130962545</v>
      </c>
      <c r="E267" s="123">
        <v>3.024485667699167</v>
      </c>
      <c r="F267" s="84" t="s">
        <v>2780</v>
      </c>
      <c r="G267" s="84" t="b">
        <v>1</v>
      </c>
      <c r="H267" s="84" t="b">
        <v>0</v>
      </c>
      <c r="I267" s="84" t="b">
        <v>0</v>
      </c>
      <c r="J267" s="84" t="b">
        <v>0</v>
      </c>
      <c r="K267" s="84" t="b">
        <v>0</v>
      </c>
      <c r="L267" s="84" t="b">
        <v>0</v>
      </c>
    </row>
    <row r="268" spans="1:12" ht="15">
      <c r="A268" s="84" t="s">
        <v>541</v>
      </c>
      <c r="B268" s="84" t="s">
        <v>2676</v>
      </c>
      <c r="C268" s="84">
        <v>2</v>
      </c>
      <c r="D268" s="123">
        <v>0.0016689772130962545</v>
      </c>
      <c r="E268" s="123">
        <v>3.024485667699167</v>
      </c>
      <c r="F268" s="84" t="s">
        <v>2780</v>
      </c>
      <c r="G268" s="84" t="b">
        <v>0</v>
      </c>
      <c r="H268" s="84" t="b">
        <v>0</v>
      </c>
      <c r="I268" s="84" t="b">
        <v>0</v>
      </c>
      <c r="J268" s="84" t="b">
        <v>0</v>
      </c>
      <c r="K268" s="84" t="b">
        <v>0</v>
      </c>
      <c r="L268" s="84" t="b">
        <v>0</v>
      </c>
    </row>
    <row r="269" spans="1:12" ht="15">
      <c r="A269" s="84" t="s">
        <v>2676</v>
      </c>
      <c r="B269" s="84" t="s">
        <v>2677</v>
      </c>
      <c r="C269" s="84">
        <v>2</v>
      </c>
      <c r="D269" s="123">
        <v>0.0016689772130962545</v>
      </c>
      <c r="E269" s="123">
        <v>3.024485667699167</v>
      </c>
      <c r="F269" s="84" t="s">
        <v>2780</v>
      </c>
      <c r="G269" s="84" t="b">
        <v>0</v>
      </c>
      <c r="H269" s="84" t="b">
        <v>0</v>
      </c>
      <c r="I269" s="84" t="b">
        <v>0</v>
      </c>
      <c r="J269" s="84" t="b">
        <v>0</v>
      </c>
      <c r="K269" s="84" t="b">
        <v>0</v>
      </c>
      <c r="L269" s="84" t="b">
        <v>0</v>
      </c>
    </row>
    <row r="270" spans="1:12" ht="15">
      <c r="A270" s="84" t="s">
        <v>2677</v>
      </c>
      <c r="B270" s="84" t="s">
        <v>2678</v>
      </c>
      <c r="C270" s="84">
        <v>2</v>
      </c>
      <c r="D270" s="123">
        <v>0.0016689772130962545</v>
      </c>
      <c r="E270" s="123">
        <v>3.024485667699167</v>
      </c>
      <c r="F270" s="84" t="s">
        <v>2780</v>
      </c>
      <c r="G270" s="84" t="b">
        <v>0</v>
      </c>
      <c r="H270" s="84" t="b">
        <v>0</v>
      </c>
      <c r="I270" s="84" t="b">
        <v>0</v>
      </c>
      <c r="J270" s="84" t="b">
        <v>1</v>
      </c>
      <c r="K270" s="84" t="b">
        <v>0</v>
      </c>
      <c r="L270" s="84" t="b">
        <v>0</v>
      </c>
    </row>
    <row r="271" spans="1:12" ht="15">
      <c r="A271" s="84" t="s">
        <v>2678</v>
      </c>
      <c r="B271" s="84" t="s">
        <v>2679</v>
      </c>
      <c r="C271" s="84">
        <v>2</v>
      </c>
      <c r="D271" s="123">
        <v>0.0016689772130962545</v>
      </c>
      <c r="E271" s="123">
        <v>3.024485667699167</v>
      </c>
      <c r="F271" s="84" t="s">
        <v>2780</v>
      </c>
      <c r="G271" s="84" t="b">
        <v>1</v>
      </c>
      <c r="H271" s="84" t="b">
        <v>0</v>
      </c>
      <c r="I271" s="84" t="b">
        <v>0</v>
      </c>
      <c r="J271" s="84" t="b">
        <v>0</v>
      </c>
      <c r="K271" s="84" t="b">
        <v>1</v>
      </c>
      <c r="L271" s="84" t="b">
        <v>0</v>
      </c>
    </row>
    <row r="272" spans="1:12" ht="15">
      <c r="A272" s="84" t="s">
        <v>2679</v>
      </c>
      <c r="B272" s="84" t="s">
        <v>2680</v>
      </c>
      <c r="C272" s="84">
        <v>2</v>
      </c>
      <c r="D272" s="123">
        <v>0.0016689772130962545</v>
      </c>
      <c r="E272" s="123">
        <v>3.024485667699167</v>
      </c>
      <c r="F272" s="84" t="s">
        <v>2780</v>
      </c>
      <c r="G272" s="84" t="b">
        <v>0</v>
      </c>
      <c r="H272" s="84" t="b">
        <v>1</v>
      </c>
      <c r="I272" s="84" t="b">
        <v>0</v>
      </c>
      <c r="J272" s="84" t="b">
        <v>1</v>
      </c>
      <c r="K272" s="84" t="b">
        <v>0</v>
      </c>
      <c r="L272" s="84" t="b">
        <v>0</v>
      </c>
    </row>
    <row r="273" spans="1:12" ht="15">
      <c r="A273" s="84" t="s">
        <v>2680</v>
      </c>
      <c r="B273" s="84" t="s">
        <v>2681</v>
      </c>
      <c r="C273" s="84">
        <v>2</v>
      </c>
      <c r="D273" s="123">
        <v>0.0016689772130962545</v>
      </c>
      <c r="E273" s="123">
        <v>3.024485667699167</v>
      </c>
      <c r="F273" s="84" t="s">
        <v>2780</v>
      </c>
      <c r="G273" s="84" t="b">
        <v>1</v>
      </c>
      <c r="H273" s="84" t="b">
        <v>0</v>
      </c>
      <c r="I273" s="84" t="b">
        <v>0</v>
      </c>
      <c r="J273" s="84" t="b">
        <v>0</v>
      </c>
      <c r="K273" s="84" t="b">
        <v>0</v>
      </c>
      <c r="L273" s="84" t="b">
        <v>0</v>
      </c>
    </row>
    <row r="274" spans="1:12" ht="15">
      <c r="A274" s="84" t="s">
        <v>236</v>
      </c>
      <c r="B274" s="84" t="s">
        <v>299</v>
      </c>
      <c r="C274" s="84">
        <v>2</v>
      </c>
      <c r="D274" s="123">
        <v>0.0016689772130962545</v>
      </c>
      <c r="E274" s="123">
        <v>3.024485667699167</v>
      </c>
      <c r="F274" s="84" t="s">
        <v>2780</v>
      </c>
      <c r="G274" s="84" t="b">
        <v>0</v>
      </c>
      <c r="H274" s="84" t="b">
        <v>0</v>
      </c>
      <c r="I274" s="84" t="b">
        <v>0</v>
      </c>
      <c r="J274" s="84" t="b">
        <v>0</v>
      </c>
      <c r="K274" s="84" t="b">
        <v>0</v>
      </c>
      <c r="L274" s="84" t="b">
        <v>0</v>
      </c>
    </row>
    <row r="275" spans="1:12" ht="15">
      <c r="A275" s="84" t="s">
        <v>280</v>
      </c>
      <c r="B275" s="84" t="s">
        <v>2510</v>
      </c>
      <c r="C275" s="84">
        <v>2</v>
      </c>
      <c r="D275" s="123">
        <v>0.0016689772130962545</v>
      </c>
      <c r="E275" s="123">
        <v>2.149424404307467</v>
      </c>
      <c r="F275" s="84" t="s">
        <v>2780</v>
      </c>
      <c r="G275" s="84" t="b">
        <v>0</v>
      </c>
      <c r="H275" s="84" t="b">
        <v>0</v>
      </c>
      <c r="I275" s="84" t="b">
        <v>0</v>
      </c>
      <c r="J275" s="84" t="b">
        <v>0</v>
      </c>
      <c r="K275" s="84" t="b">
        <v>0</v>
      </c>
      <c r="L275" s="84" t="b">
        <v>0</v>
      </c>
    </row>
    <row r="276" spans="1:12" ht="15">
      <c r="A276" s="84" t="s">
        <v>2077</v>
      </c>
      <c r="B276" s="84" t="s">
        <v>2565</v>
      </c>
      <c r="C276" s="84">
        <v>2</v>
      </c>
      <c r="D276" s="123">
        <v>0.0016689772130962545</v>
      </c>
      <c r="E276" s="123">
        <v>1.7022663729652476</v>
      </c>
      <c r="F276" s="84" t="s">
        <v>2780</v>
      </c>
      <c r="G276" s="84" t="b">
        <v>0</v>
      </c>
      <c r="H276" s="84" t="b">
        <v>0</v>
      </c>
      <c r="I276" s="84" t="b">
        <v>0</v>
      </c>
      <c r="J276" s="84" t="b">
        <v>0</v>
      </c>
      <c r="K276" s="84" t="b">
        <v>0</v>
      </c>
      <c r="L276" s="84" t="b">
        <v>0</v>
      </c>
    </row>
    <row r="277" spans="1:12" ht="15">
      <c r="A277" s="84" t="s">
        <v>2565</v>
      </c>
      <c r="B277" s="84" t="s">
        <v>2053</v>
      </c>
      <c r="C277" s="84">
        <v>2</v>
      </c>
      <c r="D277" s="123">
        <v>0.0016689772130962545</v>
      </c>
      <c r="E277" s="123">
        <v>1.6442744259875608</v>
      </c>
      <c r="F277" s="84" t="s">
        <v>2780</v>
      </c>
      <c r="G277" s="84" t="b">
        <v>0</v>
      </c>
      <c r="H277" s="84" t="b">
        <v>0</v>
      </c>
      <c r="I277" s="84" t="b">
        <v>0</v>
      </c>
      <c r="J277" s="84" t="b">
        <v>0</v>
      </c>
      <c r="K277" s="84" t="b">
        <v>0</v>
      </c>
      <c r="L277" s="84" t="b">
        <v>0</v>
      </c>
    </row>
    <row r="278" spans="1:12" ht="15">
      <c r="A278" s="84" t="s">
        <v>2053</v>
      </c>
      <c r="B278" s="84" t="s">
        <v>2566</v>
      </c>
      <c r="C278" s="84">
        <v>2</v>
      </c>
      <c r="D278" s="123">
        <v>0.0016689772130962545</v>
      </c>
      <c r="E278" s="123">
        <v>1.6442744259875608</v>
      </c>
      <c r="F278" s="84" t="s">
        <v>2780</v>
      </c>
      <c r="G278" s="84" t="b">
        <v>0</v>
      </c>
      <c r="H278" s="84" t="b">
        <v>0</v>
      </c>
      <c r="I278" s="84" t="b">
        <v>0</v>
      </c>
      <c r="J278" s="84" t="b">
        <v>0</v>
      </c>
      <c r="K278" s="84" t="b">
        <v>0</v>
      </c>
      <c r="L278" s="84" t="b">
        <v>0</v>
      </c>
    </row>
    <row r="279" spans="1:12" ht="15">
      <c r="A279" s="84" t="s">
        <v>2566</v>
      </c>
      <c r="B279" s="84" t="s">
        <v>2565</v>
      </c>
      <c r="C279" s="84">
        <v>2</v>
      </c>
      <c r="D279" s="123">
        <v>0.0016689772130962545</v>
      </c>
      <c r="E279" s="123">
        <v>2.4224256763712044</v>
      </c>
      <c r="F279" s="84" t="s">
        <v>2780</v>
      </c>
      <c r="G279" s="84" t="b">
        <v>0</v>
      </c>
      <c r="H279" s="84" t="b">
        <v>0</v>
      </c>
      <c r="I279" s="84" t="b">
        <v>0</v>
      </c>
      <c r="J279" s="84" t="b">
        <v>0</v>
      </c>
      <c r="K279" s="84" t="b">
        <v>0</v>
      </c>
      <c r="L279" s="84" t="b">
        <v>0</v>
      </c>
    </row>
    <row r="280" spans="1:12" ht="15">
      <c r="A280" s="84" t="s">
        <v>2565</v>
      </c>
      <c r="B280" s="84" t="s">
        <v>2683</v>
      </c>
      <c r="C280" s="84">
        <v>2</v>
      </c>
      <c r="D280" s="123">
        <v>0.0016689772130962545</v>
      </c>
      <c r="E280" s="123">
        <v>2.7234556720351857</v>
      </c>
      <c r="F280" s="84" t="s">
        <v>2780</v>
      </c>
      <c r="G280" s="84" t="b">
        <v>0</v>
      </c>
      <c r="H280" s="84" t="b">
        <v>0</v>
      </c>
      <c r="I280" s="84" t="b">
        <v>0</v>
      </c>
      <c r="J280" s="84" t="b">
        <v>0</v>
      </c>
      <c r="K280" s="84" t="b">
        <v>0</v>
      </c>
      <c r="L280" s="84" t="b">
        <v>0</v>
      </c>
    </row>
    <row r="281" spans="1:12" ht="15">
      <c r="A281" s="84" t="s">
        <v>2683</v>
      </c>
      <c r="B281" s="84" t="s">
        <v>508</v>
      </c>
      <c r="C281" s="84">
        <v>2</v>
      </c>
      <c r="D281" s="123">
        <v>0.0016689772130962545</v>
      </c>
      <c r="E281" s="123">
        <v>1.2427302930466981</v>
      </c>
      <c r="F281" s="84" t="s">
        <v>2780</v>
      </c>
      <c r="G281" s="84" t="b">
        <v>0</v>
      </c>
      <c r="H281" s="84" t="b">
        <v>0</v>
      </c>
      <c r="I281" s="84" t="b">
        <v>0</v>
      </c>
      <c r="J281" s="84" t="b">
        <v>0</v>
      </c>
      <c r="K281" s="84" t="b">
        <v>0</v>
      </c>
      <c r="L281" s="84" t="b">
        <v>0</v>
      </c>
    </row>
    <row r="282" spans="1:12" ht="15">
      <c r="A282" s="84" t="s">
        <v>508</v>
      </c>
      <c r="B282" s="84" t="s">
        <v>2684</v>
      </c>
      <c r="C282" s="84">
        <v>2</v>
      </c>
      <c r="D282" s="123">
        <v>0.0016689772130962545</v>
      </c>
      <c r="E282" s="123">
        <v>1.3255156633631482</v>
      </c>
      <c r="F282" s="84" t="s">
        <v>2780</v>
      </c>
      <c r="G282" s="84" t="b">
        <v>0</v>
      </c>
      <c r="H282" s="84" t="b">
        <v>0</v>
      </c>
      <c r="I282" s="84" t="b">
        <v>0</v>
      </c>
      <c r="J282" s="84" t="b">
        <v>0</v>
      </c>
      <c r="K282" s="84" t="b">
        <v>0</v>
      </c>
      <c r="L282" s="84" t="b">
        <v>0</v>
      </c>
    </row>
    <row r="283" spans="1:12" ht="15">
      <c r="A283" s="84" t="s">
        <v>2684</v>
      </c>
      <c r="B283" s="84" t="s">
        <v>2056</v>
      </c>
      <c r="C283" s="84">
        <v>2</v>
      </c>
      <c r="D283" s="123">
        <v>0.0016689772130962545</v>
      </c>
      <c r="E283" s="123">
        <v>2.2841229782049233</v>
      </c>
      <c r="F283" s="84" t="s">
        <v>2780</v>
      </c>
      <c r="G283" s="84" t="b">
        <v>0</v>
      </c>
      <c r="H283" s="84" t="b">
        <v>0</v>
      </c>
      <c r="I283" s="84" t="b">
        <v>0</v>
      </c>
      <c r="J283" s="84" t="b">
        <v>0</v>
      </c>
      <c r="K283" s="84" t="b">
        <v>0</v>
      </c>
      <c r="L283" s="84" t="b">
        <v>0</v>
      </c>
    </row>
    <row r="284" spans="1:12" ht="15">
      <c r="A284" s="84" t="s">
        <v>2056</v>
      </c>
      <c r="B284" s="84" t="s">
        <v>2685</v>
      </c>
      <c r="C284" s="84">
        <v>2</v>
      </c>
      <c r="D284" s="123">
        <v>0.0016689772130962545</v>
      </c>
      <c r="E284" s="123">
        <v>2.2841229782049233</v>
      </c>
      <c r="F284" s="84" t="s">
        <v>2780</v>
      </c>
      <c r="G284" s="84" t="b">
        <v>0</v>
      </c>
      <c r="H284" s="84" t="b">
        <v>0</v>
      </c>
      <c r="I284" s="84" t="b">
        <v>0</v>
      </c>
      <c r="J284" s="84" t="b">
        <v>0</v>
      </c>
      <c r="K284" s="84" t="b">
        <v>0</v>
      </c>
      <c r="L284" s="84" t="b">
        <v>0</v>
      </c>
    </row>
    <row r="285" spans="1:12" ht="15">
      <c r="A285" s="84" t="s">
        <v>2493</v>
      </c>
      <c r="B285" s="84" t="s">
        <v>2689</v>
      </c>
      <c r="C285" s="84">
        <v>2</v>
      </c>
      <c r="D285" s="123">
        <v>0.0016689772130962545</v>
      </c>
      <c r="E285" s="123">
        <v>2.17938762768491</v>
      </c>
      <c r="F285" s="84" t="s">
        <v>2780</v>
      </c>
      <c r="G285" s="84" t="b">
        <v>0</v>
      </c>
      <c r="H285" s="84" t="b">
        <v>0</v>
      </c>
      <c r="I285" s="84" t="b">
        <v>0</v>
      </c>
      <c r="J285" s="84" t="b">
        <v>0</v>
      </c>
      <c r="K285" s="84" t="b">
        <v>0</v>
      </c>
      <c r="L285" s="84" t="b">
        <v>0</v>
      </c>
    </row>
    <row r="286" spans="1:12" ht="15">
      <c r="A286" s="84" t="s">
        <v>2567</v>
      </c>
      <c r="B286" s="84" t="s">
        <v>2616</v>
      </c>
      <c r="C286" s="84">
        <v>2</v>
      </c>
      <c r="D286" s="123">
        <v>0.0016689772130962545</v>
      </c>
      <c r="E286" s="123">
        <v>2.7234556720351857</v>
      </c>
      <c r="F286" s="84" t="s">
        <v>2780</v>
      </c>
      <c r="G286" s="84" t="b">
        <v>1</v>
      </c>
      <c r="H286" s="84" t="b">
        <v>0</v>
      </c>
      <c r="I286" s="84" t="b">
        <v>0</v>
      </c>
      <c r="J286" s="84" t="b">
        <v>0</v>
      </c>
      <c r="K286" s="84" t="b">
        <v>0</v>
      </c>
      <c r="L286" s="84" t="b">
        <v>0</v>
      </c>
    </row>
    <row r="287" spans="1:12" ht="15">
      <c r="A287" s="84" t="s">
        <v>2616</v>
      </c>
      <c r="B287" s="84" t="s">
        <v>2617</v>
      </c>
      <c r="C287" s="84">
        <v>2</v>
      </c>
      <c r="D287" s="123">
        <v>0.0016689772130962545</v>
      </c>
      <c r="E287" s="123">
        <v>2.6723031495878042</v>
      </c>
      <c r="F287" s="84" t="s">
        <v>2780</v>
      </c>
      <c r="G287" s="84" t="b">
        <v>0</v>
      </c>
      <c r="H287" s="84" t="b">
        <v>0</v>
      </c>
      <c r="I287" s="84" t="b">
        <v>0</v>
      </c>
      <c r="J287" s="84" t="b">
        <v>0</v>
      </c>
      <c r="K287" s="84" t="b">
        <v>0</v>
      </c>
      <c r="L287" s="84" t="b">
        <v>0</v>
      </c>
    </row>
    <row r="288" spans="1:12" ht="15">
      <c r="A288" s="84" t="s">
        <v>2617</v>
      </c>
      <c r="B288" s="84" t="s">
        <v>508</v>
      </c>
      <c r="C288" s="84">
        <v>2</v>
      </c>
      <c r="D288" s="123">
        <v>0.0016689772130962545</v>
      </c>
      <c r="E288" s="123">
        <v>1.0666390339910168</v>
      </c>
      <c r="F288" s="84" t="s">
        <v>2780</v>
      </c>
      <c r="G288" s="84" t="b">
        <v>0</v>
      </c>
      <c r="H288" s="84" t="b">
        <v>0</v>
      </c>
      <c r="I288" s="84" t="b">
        <v>0</v>
      </c>
      <c r="J288" s="84" t="b">
        <v>0</v>
      </c>
      <c r="K288" s="84" t="b">
        <v>0</v>
      </c>
      <c r="L288" s="84" t="b">
        <v>0</v>
      </c>
    </row>
    <row r="289" spans="1:12" ht="15">
      <c r="A289" s="84" t="s">
        <v>2618</v>
      </c>
      <c r="B289" s="84" t="s">
        <v>2568</v>
      </c>
      <c r="C289" s="84">
        <v>2</v>
      </c>
      <c r="D289" s="123">
        <v>0.0016689772130962545</v>
      </c>
      <c r="E289" s="123">
        <v>2.5473644129795043</v>
      </c>
      <c r="F289" s="84" t="s">
        <v>2780</v>
      </c>
      <c r="G289" s="84" t="b">
        <v>0</v>
      </c>
      <c r="H289" s="84" t="b">
        <v>0</v>
      </c>
      <c r="I289" s="84" t="b">
        <v>0</v>
      </c>
      <c r="J289" s="84" t="b">
        <v>0</v>
      </c>
      <c r="K289" s="84" t="b">
        <v>0</v>
      </c>
      <c r="L289" s="84" t="b">
        <v>0</v>
      </c>
    </row>
    <row r="290" spans="1:12" ht="15">
      <c r="A290" s="84" t="s">
        <v>2568</v>
      </c>
      <c r="B290" s="84" t="s">
        <v>2050</v>
      </c>
      <c r="C290" s="84">
        <v>2</v>
      </c>
      <c r="D290" s="123">
        <v>0.0016689772130962545</v>
      </c>
      <c r="E290" s="123">
        <v>1.794036746320893</v>
      </c>
      <c r="F290" s="84" t="s">
        <v>2780</v>
      </c>
      <c r="G290" s="84" t="b">
        <v>0</v>
      </c>
      <c r="H290" s="84" t="b">
        <v>0</v>
      </c>
      <c r="I290" s="84" t="b">
        <v>0</v>
      </c>
      <c r="J290" s="84" t="b">
        <v>0</v>
      </c>
      <c r="K290" s="84" t="b">
        <v>0</v>
      </c>
      <c r="L290" s="84" t="b">
        <v>0</v>
      </c>
    </row>
    <row r="291" spans="1:12" ht="15">
      <c r="A291" s="84" t="s">
        <v>2050</v>
      </c>
      <c r="B291" s="84" t="s">
        <v>2619</v>
      </c>
      <c r="C291" s="84">
        <v>2</v>
      </c>
      <c r="D291" s="123">
        <v>0.0016689772130962545</v>
      </c>
      <c r="E291" s="123">
        <v>1.9733331452517857</v>
      </c>
      <c r="F291" s="84" t="s">
        <v>2780</v>
      </c>
      <c r="G291" s="84" t="b">
        <v>0</v>
      </c>
      <c r="H291" s="84" t="b">
        <v>0</v>
      </c>
      <c r="I291" s="84" t="b">
        <v>0</v>
      </c>
      <c r="J291" s="84" t="b">
        <v>0</v>
      </c>
      <c r="K291" s="84" t="b">
        <v>0</v>
      </c>
      <c r="L291" s="84" t="b">
        <v>0</v>
      </c>
    </row>
    <row r="292" spans="1:12" ht="15">
      <c r="A292" s="84" t="s">
        <v>2619</v>
      </c>
      <c r="B292" s="84" t="s">
        <v>2090</v>
      </c>
      <c r="C292" s="84">
        <v>2</v>
      </c>
      <c r="D292" s="123">
        <v>0.0016689772130962545</v>
      </c>
      <c r="E292" s="123">
        <v>2.450454399971448</v>
      </c>
      <c r="F292" s="84" t="s">
        <v>2780</v>
      </c>
      <c r="G292" s="84" t="b">
        <v>0</v>
      </c>
      <c r="H292" s="84" t="b">
        <v>0</v>
      </c>
      <c r="I292" s="84" t="b">
        <v>0</v>
      </c>
      <c r="J292" s="84" t="b">
        <v>0</v>
      </c>
      <c r="K292" s="84" t="b">
        <v>0</v>
      </c>
      <c r="L292" s="84" t="b">
        <v>0</v>
      </c>
    </row>
    <row r="293" spans="1:12" ht="15">
      <c r="A293" s="84" t="s">
        <v>2090</v>
      </c>
      <c r="B293" s="84" t="s">
        <v>2690</v>
      </c>
      <c r="C293" s="84">
        <v>2</v>
      </c>
      <c r="D293" s="123">
        <v>0.0016689772130962545</v>
      </c>
      <c r="E293" s="123">
        <v>2.6265456590271294</v>
      </c>
      <c r="F293" s="84" t="s">
        <v>2780</v>
      </c>
      <c r="G293" s="84" t="b">
        <v>0</v>
      </c>
      <c r="H293" s="84" t="b">
        <v>0</v>
      </c>
      <c r="I293" s="84" t="b">
        <v>0</v>
      </c>
      <c r="J293" s="84" t="b">
        <v>0</v>
      </c>
      <c r="K293" s="84" t="b">
        <v>0</v>
      </c>
      <c r="L293" s="84" t="b">
        <v>0</v>
      </c>
    </row>
    <row r="294" spans="1:12" ht="15">
      <c r="A294" s="84" t="s">
        <v>292</v>
      </c>
      <c r="B294" s="84" t="s">
        <v>2519</v>
      </c>
      <c r="C294" s="84">
        <v>2</v>
      </c>
      <c r="D294" s="123">
        <v>0.0016689772130962545</v>
      </c>
      <c r="E294" s="123">
        <v>1.3477920580743004</v>
      </c>
      <c r="F294" s="84" t="s">
        <v>2780</v>
      </c>
      <c r="G294" s="84" t="b">
        <v>0</v>
      </c>
      <c r="H294" s="84" t="b">
        <v>0</v>
      </c>
      <c r="I294" s="84" t="b">
        <v>0</v>
      </c>
      <c r="J294" s="84" t="b">
        <v>0</v>
      </c>
      <c r="K294" s="84" t="b">
        <v>0</v>
      </c>
      <c r="L294" s="84" t="b">
        <v>0</v>
      </c>
    </row>
    <row r="295" spans="1:12" ht="15">
      <c r="A295" s="84" t="s">
        <v>298</v>
      </c>
      <c r="B295" s="84" t="s">
        <v>1996</v>
      </c>
      <c r="C295" s="84">
        <v>2</v>
      </c>
      <c r="D295" s="123">
        <v>0.0016689772130962545</v>
      </c>
      <c r="E295" s="123">
        <v>2.325515663363148</v>
      </c>
      <c r="F295" s="84" t="s">
        <v>2780</v>
      </c>
      <c r="G295" s="84" t="b">
        <v>0</v>
      </c>
      <c r="H295" s="84" t="b">
        <v>0</v>
      </c>
      <c r="I295" s="84" t="b">
        <v>0</v>
      </c>
      <c r="J295" s="84" t="b">
        <v>0</v>
      </c>
      <c r="K295" s="84" t="b">
        <v>0</v>
      </c>
      <c r="L295" s="84" t="b">
        <v>0</v>
      </c>
    </row>
    <row r="296" spans="1:12" ht="15">
      <c r="A296" s="84" t="s">
        <v>293</v>
      </c>
      <c r="B296" s="84" t="s">
        <v>2623</v>
      </c>
      <c r="C296" s="84">
        <v>2</v>
      </c>
      <c r="D296" s="123">
        <v>0.0016689772130962545</v>
      </c>
      <c r="E296" s="123">
        <v>2.8483944086434856</v>
      </c>
      <c r="F296" s="84" t="s">
        <v>2780</v>
      </c>
      <c r="G296" s="84" t="b">
        <v>0</v>
      </c>
      <c r="H296" s="84" t="b">
        <v>0</v>
      </c>
      <c r="I296" s="84" t="b">
        <v>0</v>
      </c>
      <c r="J296" s="84" t="b">
        <v>0</v>
      </c>
      <c r="K296" s="84" t="b">
        <v>0</v>
      </c>
      <c r="L296" s="84" t="b">
        <v>0</v>
      </c>
    </row>
    <row r="297" spans="1:12" ht="15">
      <c r="A297" s="84" t="s">
        <v>1994</v>
      </c>
      <c r="B297" s="84" t="s">
        <v>2691</v>
      </c>
      <c r="C297" s="84">
        <v>2</v>
      </c>
      <c r="D297" s="123">
        <v>0.0016689772130962545</v>
      </c>
      <c r="E297" s="123">
        <v>1.609512319728349</v>
      </c>
      <c r="F297" s="84" t="s">
        <v>2780</v>
      </c>
      <c r="G297" s="84" t="b">
        <v>0</v>
      </c>
      <c r="H297" s="84" t="b">
        <v>0</v>
      </c>
      <c r="I297" s="84" t="b">
        <v>0</v>
      </c>
      <c r="J297" s="84" t="b">
        <v>0</v>
      </c>
      <c r="K297" s="84" t="b">
        <v>0</v>
      </c>
      <c r="L297" s="84" t="b">
        <v>0</v>
      </c>
    </row>
    <row r="298" spans="1:12" ht="15">
      <c r="A298" s="84" t="s">
        <v>2622</v>
      </c>
      <c r="B298" s="84" t="s">
        <v>2692</v>
      </c>
      <c r="C298" s="84">
        <v>2</v>
      </c>
      <c r="D298" s="123">
        <v>0.0016689772130962545</v>
      </c>
      <c r="E298" s="123">
        <v>2.8483944086434856</v>
      </c>
      <c r="F298" s="84" t="s">
        <v>2780</v>
      </c>
      <c r="G298" s="84" t="b">
        <v>0</v>
      </c>
      <c r="H298" s="84" t="b">
        <v>1</v>
      </c>
      <c r="I298" s="84" t="b">
        <v>0</v>
      </c>
      <c r="J298" s="84" t="b">
        <v>0</v>
      </c>
      <c r="K298" s="84" t="b">
        <v>0</v>
      </c>
      <c r="L298" s="84" t="b">
        <v>0</v>
      </c>
    </row>
    <row r="299" spans="1:12" ht="15">
      <c r="A299" s="84" t="s">
        <v>2692</v>
      </c>
      <c r="B299" s="84" t="s">
        <v>2628</v>
      </c>
      <c r="C299" s="84">
        <v>2</v>
      </c>
      <c r="D299" s="123">
        <v>0.0016689772130962545</v>
      </c>
      <c r="E299" s="123">
        <v>2.8483944086434856</v>
      </c>
      <c r="F299" s="84" t="s">
        <v>2780</v>
      </c>
      <c r="G299" s="84" t="b">
        <v>0</v>
      </c>
      <c r="H299" s="84" t="b">
        <v>0</v>
      </c>
      <c r="I299" s="84" t="b">
        <v>0</v>
      </c>
      <c r="J299" s="84" t="b">
        <v>0</v>
      </c>
      <c r="K299" s="84" t="b">
        <v>0</v>
      </c>
      <c r="L299" s="84" t="b">
        <v>0</v>
      </c>
    </row>
    <row r="300" spans="1:12" ht="15">
      <c r="A300" s="84" t="s">
        <v>510</v>
      </c>
      <c r="B300" s="84" t="s">
        <v>2026</v>
      </c>
      <c r="C300" s="84">
        <v>2</v>
      </c>
      <c r="D300" s="123">
        <v>0.0016689772130962545</v>
      </c>
      <c r="E300" s="123">
        <v>1.601239793762359</v>
      </c>
      <c r="F300" s="84" t="s">
        <v>2780</v>
      </c>
      <c r="G300" s="84" t="b">
        <v>0</v>
      </c>
      <c r="H300" s="84" t="b">
        <v>0</v>
      </c>
      <c r="I300" s="84" t="b">
        <v>0</v>
      </c>
      <c r="J300" s="84" t="b">
        <v>0</v>
      </c>
      <c r="K300" s="84" t="b">
        <v>0</v>
      </c>
      <c r="L300" s="84" t="b">
        <v>0</v>
      </c>
    </row>
    <row r="301" spans="1:12" ht="15">
      <c r="A301" s="84" t="s">
        <v>2026</v>
      </c>
      <c r="B301" s="84" t="s">
        <v>292</v>
      </c>
      <c r="C301" s="84">
        <v>2</v>
      </c>
      <c r="D301" s="123">
        <v>0.0016689772130962545</v>
      </c>
      <c r="E301" s="123">
        <v>1.8070017234852607</v>
      </c>
      <c r="F301" s="84" t="s">
        <v>2780</v>
      </c>
      <c r="G301" s="84" t="b">
        <v>0</v>
      </c>
      <c r="H301" s="84" t="b">
        <v>0</v>
      </c>
      <c r="I301" s="84" t="b">
        <v>0</v>
      </c>
      <c r="J301" s="84" t="b">
        <v>0</v>
      </c>
      <c r="K301" s="84" t="b">
        <v>0</v>
      </c>
      <c r="L301" s="84" t="b">
        <v>0</v>
      </c>
    </row>
    <row r="302" spans="1:12" ht="15">
      <c r="A302" s="84" t="s">
        <v>1994</v>
      </c>
      <c r="B302" s="84" t="s">
        <v>2495</v>
      </c>
      <c r="C302" s="84">
        <v>2</v>
      </c>
      <c r="D302" s="123">
        <v>0.0016689772130962545</v>
      </c>
      <c r="E302" s="123">
        <v>0.8691496302341051</v>
      </c>
      <c r="F302" s="84" t="s">
        <v>2780</v>
      </c>
      <c r="G302" s="84" t="b">
        <v>0</v>
      </c>
      <c r="H302" s="84" t="b">
        <v>0</v>
      </c>
      <c r="I302" s="84" t="b">
        <v>0</v>
      </c>
      <c r="J302" s="84" t="b">
        <v>0</v>
      </c>
      <c r="K302" s="84" t="b">
        <v>0</v>
      </c>
      <c r="L302" s="84" t="b">
        <v>0</v>
      </c>
    </row>
    <row r="303" spans="1:12" ht="15">
      <c r="A303" s="84" t="s">
        <v>2629</v>
      </c>
      <c r="B303" s="84" t="s">
        <v>2576</v>
      </c>
      <c r="C303" s="84">
        <v>2</v>
      </c>
      <c r="D303" s="123">
        <v>0.0016689772130962545</v>
      </c>
      <c r="E303" s="123">
        <v>2.5473644129795043</v>
      </c>
      <c r="F303" s="84" t="s">
        <v>2780</v>
      </c>
      <c r="G303" s="84" t="b">
        <v>0</v>
      </c>
      <c r="H303" s="84" t="b">
        <v>0</v>
      </c>
      <c r="I303" s="84" t="b">
        <v>0</v>
      </c>
      <c r="J303" s="84" t="b">
        <v>0</v>
      </c>
      <c r="K303" s="84" t="b">
        <v>0</v>
      </c>
      <c r="L303" s="84" t="b">
        <v>0</v>
      </c>
    </row>
    <row r="304" spans="1:12" ht="15">
      <c r="A304" s="84" t="s">
        <v>2576</v>
      </c>
      <c r="B304" s="84" t="s">
        <v>2630</v>
      </c>
      <c r="C304" s="84">
        <v>2</v>
      </c>
      <c r="D304" s="123">
        <v>0.0016689772130962545</v>
      </c>
      <c r="E304" s="123">
        <v>2.5473644129795043</v>
      </c>
      <c r="F304" s="84" t="s">
        <v>2780</v>
      </c>
      <c r="G304" s="84" t="b">
        <v>0</v>
      </c>
      <c r="H304" s="84" t="b">
        <v>0</v>
      </c>
      <c r="I304" s="84" t="b">
        <v>0</v>
      </c>
      <c r="J304" s="84" t="b">
        <v>1</v>
      </c>
      <c r="K304" s="84" t="b">
        <v>0</v>
      </c>
      <c r="L304" s="84" t="b">
        <v>0</v>
      </c>
    </row>
    <row r="305" spans="1:12" ht="15">
      <c r="A305" s="84" t="s">
        <v>2630</v>
      </c>
      <c r="B305" s="84" t="s">
        <v>508</v>
      </c>
      <c r="C305" s="84">
        <v>2</v>
      </c>
      <c r="D305" s="123">
        <v>0.0016689772130962545</v>
      </c>
      <c r="E305" s="123">
        <v>1.0666390339910168</v>
      </c>
      <c r="F305" s="84" t="s">
        <v>2780</v>
      </c>
      <c r="G305" s="84" t="b">
        <v>1</v>
      </c>
      <c r="H305" s="84" t="b">
        <v>0</v>
      </c>
      <c r="I305" s="84" t="b">
        <v>0</v>
      </c>
      <c r="J305" s="84" t="b">
        <v>0</v>
      </c>
      <c r="K305" s="84" t="b">
        <v>0</v>
      </c>
      <c r="L305" s="84" t="b">
        <v>0</v>
      </c>
    </row>
    <row r="306" spans="1:12" ht="15">
      <c r="A306" s="84" t="s">
        <v>292</v>
      </c>
      <c r="B306" s="84" t="s">
        <v>2697</v>
      </c>
      <c r="C306" s="84">
        <v>2</v>
      </c>
      <c r="D306" s="123">
        <v>0.0016689772130962545</v>
      </c>
      <c r="E306" s="123">
        <v>1.7457320667463379</v>
      </c>
      <c r="F306" s="84" t="s">
        <v>2780</v>
      </c>
      <c r="G306" s="84" t="b">
        <v>0</v>
      </c>
      <c r="H306" s="84" t="b">
        <v>0</v>
      </c>
      <c r="I306" s="84" t="b">
        <v>0</v>
      </c>
      <c r="J306" s="84" t="b">
        <v>0</v>
      </c>
      <c r="K306" s="84" t="b">
        <v>0</v>
      </c>
      <c r="L306" s="84" t="b">
        <v>0</v>
      </c>
    </row>
    <row r="307" spans="1:12" ht="15">
      <c r="A307" s="84" t="s">
        <v>2697</v>
      </c>
      <c r="B307" s="84" t="s">
        <v>2631</v>
      </c>
      <c r="C307" s="84">
        <v>2</v>
      </c>
      <c r="D307" s="123">
        <v>0.0016689772130962545</v>
      </c>
      <c r="E307" s="123">
        <v>2.8483944086434856</v>
      </c>
      <c r="F307" s="84" t="s">
        <v>2780</v>
      </c>
      <c r="G307" s="84" t="b">
        <v>0</v>
      </c>
      <c r="H307" s="84" t="b">
        <v>0</v>
      </c>
      <c r="I307" s="84" t="b">
        <v>0</v>
      </c>
      <c r="J307" s="84" t="b">
        <v>0</v>
      </c>
      <c r="K307" s="84" t="b">
        <v>0</v>
      </c>
      <c r="L307" s="84" t="b">
        <v>0</v>
      </c>
    </row>
    <row r="308" spans="1:12" ht="15">
      <c r="A308" s="84" t="s">
        <v>2631</v>
      </c>
      <c r="B308" s="84" t="s">
        <v>2698</v>
      </c>
      <c r="C308" s="84">
        <v>2</v>
      </c>
      <c r="D308" s="123">
        <v>0.0016689772130962545</v>
      </c>
      <c r="E308" s="123">
        <v>2.8483944086434856</v>
      </c>
      <c r="F308" s="84" t="s">
        <v>2780</v>
      </c>
      <c r="G308" s="84" t="b">
        <v>0</v>
      </c>
      <c r="H308" s="84" t="b">
        <v>0</v>
      </c>
      <c r="I308" s="84" t="b">
        <v>0</v>
      </c>
      <c r="J308" s="84" t="b">
        <v>0</v>
      </c>
      <c r="K308" s="84" t="b">
        <v>0</v>
      </c>
      <c r="L308" s="84" t="b">
        <v>0</v>
      </c>
    </row>
    <row r="309" spans="1:12" ht="15">
      <c r="A309" s="84" t="s">
        <v>2698</v>
      </c>
      <c r="B309" s="84" t="s">
        <v>322</v>
      </c>
      <c r="C309" s="84">
        <v>2</v>
      </c>
      <c r="D309" s="123">
        <v>0.0016689772130962545</v>
      </c>
      <c r="E309" s="123">
        <v>3.024485667699167</v>
      </c>
      <c r="F309" s="84" t="s">
        <v>2780</v>
      </c>
      <c r="G309" s="84" t="b">
        <v>0</v>
      </c>
      <c r="H309" s="84" t="b">
        <v>0</v>
      </c>
      <c r="I309" s="84" t="b">
        <v>0</v>
      </c>
      <c r="J309" s="84" t="b">
        <v>0</v>
      </c>
      <c r="K309" s="84" t="b">
        <v>0</v>
      </c>
      <c r="L309" s="84" t="b">
        <v>0</v>
      </c>
    </row>
    <row r="310" spans="1:12" ht="15">
      <c r="A310" s="84" t="s">
        <v>322</v>
      </c>
      <c r="B310" s="84" t="s">
        <v>2014</v>
      </c>
      <c r="C310" s="84">
        <v>2</v>
      </c>
      <c r="D310" s="123">
        <v>0.0016689772130962545</v>
      </c>
      <c r="E310" s="123">
        <v>3.024485667699167</v>
      </c>
      <c r="F310" s="84" t="s">
        <v>2780</v>
      </c>
      <c r="G310" s="84" t="b">
        <v>0</v>
      </c>
      <c r="H310" s="84" t="b">
        <v>0</v>
      </c>
      <c r="I310" s="84" t="b">
        <v>0</v>
      </c>
      <c r="J310" s="84" t="b">
        <v>0</v>
      </c>
      <c r="K310" s="84" t="b">
        <v>0</v>
      </c>
      <c r="L310" s="84" t="b">
        <v>0</v>
      </c>
    </row>
    <row r="311" spans="1:12" ht="15">
      <c r="A311" s="84" t="s">
        <v>2014</v>
      </c>
      <c r="B311" s="84" t="s">
        <v>2699</v>
      </c>
      <c r="C311" s="84">
        <v>2</v>
      </c>
      <c r="D311" s="123">
        <v>0.0016689772130962545</v>
      </c>
      <c r="E311" s="123">
        <v>3.024485667699167</v>
      </c>
      <c r="F311" s="84" t="s">
        <v>2780</v>
      </c>
      <c r="G311" s="84" t="b">
        <v>0</v>
      </c>
      <c r="H311" s="84" t="b">
        <v>0</v>
      </c>
      <c r="I311" s="84" t="b">
        <v>0</v>
      </c>
      <c r="J311" s="84" t="b">
        <v>0</v>
      </c>
      <c r="K311" s="84" t="b">
        <v>0</v>
      </c>
      <c r="L311" s="84" t="b">
        <v>0</v>
      </c>
    </row>
    <row r="312" spans="1:12" ht="15">
      <c r="A312" s="84" t="s">
        <v>2699</v>
      </c>
      <c r="B312" s="84" t="s">
        <v>2502</v>
      </c>
      <c r="C312" s="84">
        <v>2</v>
      </c>
      <c r="D312" s="123">
        <v>0.0016689772130962545</v>
      </c>
      <c r="E312" s="123">
        <v>2.3712731539238234</v>
      </c>
      <c r="F312" s="84" t="s">
        <v>2780</v>
      </c>
      <c r="G312" s="84" t="b">
        <v>0</v>
      </c>
      <c r="H312" s="84" t="b">
        <v>0</v>
      </c>
      <c r="I312" s="84" t="b">
        <v>0</v>
      </c>
      <c r="J312" s="84" t="b">
        <v>0</v>
      </c>
      <c r="K312" s="84" t="b">
        <v>0</v>
      </c>
      <c r="L312" s="84" t="b">
        <v>0</v>
      </c>
    </row>
    <row r="313" spans="1:12" ht="15">
      <c r="A313" s="84" t="s">
        <v>2700</v>
      </c>
      <c r="B313" s="84" t="s">
        <v>2701</v>
      </c>
      <c r="C313" s="84">
        <v>2</v>
      </c>
      <c r="D313" s="123">
        <v>0.0016689772130962545</v>
      </c>
      <c r="E313" s="123">
        <v>3.024485667699167</v>
      </c>
      <c r="F313" s="84" t="s">
        <v>2780</v>
      </c>
      <c r="G313" s="84" t="b">
        <v>0</v>
      </c>
      <c r="H313" s="84" t="b">
        <v>0</v>
      </c>
      <c r="I313" s="84" t="b">
        <v>0</v>
      </c>
      <c r="J313" s="84" t="b">
        <v>1</v>
      </c>
      <c r="K313" s="84" t="b">
        <v>0</v>
      </c>
      <c r="L313" s="84" t="b">
        <v>0</v>
      </c>
    </row>
    <row r="314" spans="1:12" ht="15">
      <c r="A314" s="84" t="s">
        <v>2701</v>
      </c>
      <c r="B314" s="84" t="s">
        <v>2535</v>
      </c>
      <c r="C314" s="84">
        <v>2</v>
      </c>
      <c r="D314" s="123">
        <v>0.0016689772130962545</v>
      </c>
      <c r="E314" s="123">
        <v>2.6265456590271294</v>
      </c>
      <c r="F314" s="84" t="s">
        <v>2780</v>
      </c>
      <c r="G314" s="84" t="b">
        <v>1</v>
      </c>
      <c r="H314" s="84" t="b">
        <v>0</v>
      </c>
      <c r="I314" s="84" t="b">
        <v>0</v>
      </c>
      <c r="J314" s="84" t="b">
        <v>0</v>
      </c>
      <c r="K314" s="84" t="b">
        <v>0</v>
      </c>
      <c r="L314" s="84" t="b">
        <v>0</v>
      </c>
    </row>
    <row r="315" spans="1:12" ht="15">
      <c r="A315" s="84" t="s">
        <v>2535</v>
      </c>
      <c r="B315" s="84" t="s">
        <v>2632</v>
      </c>
      <c r="C315" s="84">
        <v>2</v>
      </c>
      <c r="D315" s="123">
        <v>0.0016689772130962545</v>
      </c>
      <c r="E315" s="123">
        <v>2.450454399971448</v>
      </c>
      <c r="F315" s="84" t="s">
        <v>2780</v>
      </c>
      <c r="G315" s="84" t="b">
        <v>0</v>
      </c>
      <c r="H315" s="84" t="b">
        <v>0</v>
      </c>
      <c r="I315" s="84" t="b">
        <v>0</v>
      </c>
      <c r="J315" s="84" t="b">
        <v>0</v>
      </c>
      <c r="K315" s="84" t="b">
        <v>0</v>
      </c>
      <c r="L315" s="84" t="b">
        <v>0</v>
      </c>
    </row>
    <row r="316" spans="1:12" ht="15">
      <c r="A316" s="84" t="s">
        <v>2632</v>
      </c>
      <c r="B316" s="84" t="s">
        <v>2577</v>
      </c>
      <c r="C316" s="84">
        <v>2</v>
      </c>
      <c r="D316" s="123">
        <v>0.0016689772130962545</v>
      </c>
      <c r="E316" s="123">
        <v>2.5473644129795043</v>
      </c>
      <c r="F316" s="84" t="s">
        <v>2780</v>
      </c>
      <c r="G316" s="84" t="b">
        <v>0</v>
      </c>
      <c r="H316" s="84" t="b">
        <v>0</v>
      </c>
      <c r="I316" s="84" t="b">
        <v>0</v>
      </c>
      <c r="J316" s="84" t="b">
        <v>0</v>
      </c>
      <c r="K316" s="84" t="b">
        <v>0</v>
      </c>
      <c r="L316" s="84" t="b">
        <v>0</v>
      </c>
    </row>
    <row r="317" spans="1:12" ht="15">
      <c r="A317" s="84" t="s">
        <v>2577</v>
      </c>
      <c r="B317" s="84" t="s">
        <v>2702</v>
      </c>
      <c r="C317" s="84">
        <v>2</v>
      </c>
      <c r="D317" s="123">
        <v>0.0016689772130962545</v>
      </c>
      <c r="E317" s="123">
        <v>2.7234556720351857</v>
      </c>
      <c r="F317" s="84" t="s">
        <v>2780</v>
      </c>
      <c r="G317" s="84" t="b">
        <v>0</v>
      </c>
      <c r="H317" s="84" t="b">
        <v>0</v>
      </c>
      <c r="I317" s="84" t="b">
        <v>0</v>
      </c>
      <c r="J317" s="84" t="b">
        <v>1</v>
      </c>
      <c r="K317" s="84" t="b">
        <v>0</v>
      </c>
      <c r="L317" s="84" t="b">
        <v>0</v>
      </c>
    </row>
    <row r="318" spans="1:12" ht="15">
      <c r="A318" s="84" t="s">
        <v>2702</v>
      </c>
      <c r="B318" s="84" t="s">
        <v>2015</v>
      </c>
      <c r="C318" s="84">
        <v>2</v>
      </c>
      <c r="D318" s="123">
        <v>0.0016689772130962545</v>
      </c>
      <c r="E318" s="123">
        <v>3.024485667699167</v>
      </c>
      <c r="F318" s="84" t="s">
        <v>2780</v>
      </c>
      <c r="G318" s="84" t="b">
        <v>1</v>
      </c>
      <c r="H318" s="84" t="b">
        <v>0</v>
      </c>
      <c r="I318" s="84" t="b">
        <v>0</v>
      </c>
      <c r="J318" s="84" t="b">
        <v>0</v>
      </c>
      <c r="K318" s="84" t="b">
        <v>0</v>
      </c>
      <c r="L318" s="84" t="b">
        <v>0</v>
      </c>
    </row>
    <row r="319" spans="1:12" ht="15">
      <c r="A319" s="84" t="s">
        <v>2015</v>
      </c>
      <c r="B319" s="84" t="s">
        <v>2703</v>
      </c>
      <c r="C319" s="84">
        <v>2</v>
      </c>
      <c r="D319" s="123">
        <v>0.0016689772130962545</v>
      </c>
      <c r="E319" s="123">
        <v>3.024485667699167</v>
      </c>
      <c r="F319" s="84" t="s">
        <v>2780</v>
      </c>
      <c r="G319" s="84" t="b">
        <v>0</v>
      </c>
      <c r="H319" s="84" t="b">
        <v>0</v>
      </c>
      <c r="I319" s="84" t="b">
        <v>0</v>
      </c>
      <c r="J319" s="84" t="b">
        <v>0</v>
      </c>
      <c r="K319" s="84" t="b">
        <v>0</v>
      </c>
      <c r="L319" s="84" t="b">
        <v>0</v>
      </c>
    </row>
    <row r="320" spans="1:12" ht="15">
      <c r="A320" s="84" t="s">
        <v>2703</v>
      </c>
      <c r="B320" s="84" t="s">
        <v>2524</v>
      </c>
      <c r="C320" s="84">
        <v>2</v>
      </c>
      <c r="D320" s="123">
        <v>0.0016689772130962545</v>
      </c>
      <c r="E320" s="123">
        <v>2.6265456590271294</v>
      </c>
      <c r="F320" s="84" t="s">
        <v>2780</v>
      </c>
      <c r="G320" s="84" t="b">
        <v>0</v>
      </c>
      <c r="H320" s="84" t="b">
        <v>0</v>
      </c>
      <c r="I320" s="84" t="b">
        <v>0</v>
      </c>
      <c r="J320" s="84" t="b">
        <v>0</v>
      </c>
      <c r="K320" s="84" t="b">
        <v>0</v>
      </c>
      <c r="L320" s="84" t="b">
        <v>0</v>
      </c>
    </row>
    <row r="321" spans="1:12" ht="15">
      <c r="A321" s="84" t="s">
        <v>2524</v>
      </c>
      <c r="B321" s="84" t="s">
        <v>2704</v>
      </c>
      <c r="C321" s="84">
        <v>2</v>
      </c>
      <c r="D321" s="123">
        <v>0.0016689772130962545</v>
      </c>
      <c r="E321" s="123">
        <v>2.7234556720351857</v>
      </c>
      <c r="F321" s="84" t="s">
        <v>2780</v>
      </c>
      <c r="G321" s="84" t="b">
        <v>0</v>
      </c>
      <c r="H321" s="84" t="b">
        <v>0</v>
      </c>
      <c r="I321" s="84" t="b">
        <v>0</v>
      </c>
      <c r="J321" s="84" t="b">
        <v>0</v>
      </c>
      <c r="K321" s="84" t="b">
        <v>0</v>
      </c>
      <c r="L321" s="84" t="b">
        <v>0</v>
      </c>
    </row>
    <row r="322" spans="1:12" ht="15">
      <c r="A322" s="84" t="s">
        <v>2704</v>
      </c>
      <c r="B322" s="84" t="s">
        <v>2494</v>
      </c>
      <c r="C322" s="84">
        <v>2</v>
      </c>
      <c r="D322" s="123">
        <v>0.0016689772130962545</v>
      </c>
      <c r="E322" s="123">
        <v>2.2115723110563112</v>
      </c>
      <c r="F322" s="84" t="s">
        <v>2780</v>
      </c>
      <c r="G322" s="84" t="b">
        <v>0</v>
      </c>
      <c r="H322" s="84" t="b">
        <v>0</v>
      </c>
      <c r="I322" s="84" t="b">
        <v>0</v>
      </c>
      <c r="J322" s="84" t="b">
        <v>0</v>
      </c>
      <c r="K322" s="84" t="b">
        <v>0</v>
      </c>
      <c r="L322" s="84" t="b">
        <v>0</v>
      </c>
    </row>
    <row r="323" spans="1:12" ht="15">
      <c r="A323" s="84" t="s">
        <v>2494</v>
      </c>
      <c r="B323" s="84" t="s">
        <v>2016</v>
      </c>
      <c r="C323" s="84">
        <v>2</v>
      </c>
      <c r="D323" s="123">
        <v>0.0016689772130962545</v>
      </c>
      <c r="E323" s="123">
        <v>2.2115723110563112</v>
      </c>
      <c r="F323" s="84" t="s">
        <v>2780</v>
      </c>
      <c r="G323" s="84" t="b">
        <v>0</v>
      </c>
      <c r="H323" s="84" t="b">
        <v>0</v>
      </c>
      <c r="I323" s="84" t="b">
        <v>0</v>
      </c>
      <c r="J323" s="84" t="b">
        <v>0</v>
      </c>
      <c r="K323" s="84" t="b">
        <v>0</v>
      </c>
      <c r="L323" s="84" t="b">
        <v>0</v>
      </c>
    </row>
    <row r="324" spans="1:12" ht="15">
      <c r="A324" s="84" t="s">
        <v>2016</v>
      </c>
      <c r="B324" s="84" t="s">
        <v>2705</v>
      </c>
      <c r="C324" s="84">
        <v>2</v>
      </c>
      <c r="D324" s="123">
        <v>0.0016689772130962545</v>
      </c>
      <c r="E324" s="123">
        <v>3.024485667699167</v>
      </c>
      <c r="F324" s="84" t="s">
        <v>2780</v>
      </c>
      <c r="G324" s="84" t="b">
        <v>0</v>
      </c>
      <c r="H324" s="84" t="b">
        <v>0</v>
      </c>
      <c r="I324" s="84" t="b">
        <v>0</v>
      </c>
      <c r="J324" s="84" t="b">
        <v>0</v>
      </c>
      <c r="K324" s="84" t="b">
        <v>1</v>
      </c>
      <c r="L324" s="84" t="b">
        <v>0</v>
      </c>
    </row>
    <row r="325" spans="1:12" ht="15">
      <c r="A325" s="84" t="s">
        <v>2705</v>
      </c>
      <c r="B325" s="84" t="s">
        <v>2706</v>
      </c>
      <c r="C325" s="84">
        <v>2</v>
      </c>
      <c r="D325" s="123">
        <v>0.0016689772130962545</v>
      </c>
      <c r="E325" s="123">
        <v>3.024485667699167</v>
      </c>
      <c r="F325" s="84" t="s">
        <v>2780</v>
      </c>
      <c r="G325" s="84" t="b">
        <v>0</v>
      </c>
      <c r="H325" s="84" t="b">
        <v>1</v>
      </c>
      <c r="I325" s="84" t="b">
        <v>0</v>
      </c>
      <c r="J325" s="84" t="b">
        <v>0</v>
      </c>
      <c r="K325" s="84" t="b">
        <v>0</v>
      </c>
      <c r="L325" s="84" t="b">
        <v>0</v>
      </c>
    </row>
    <row r="326" spans="1:12" ht="15">
      <c r="A326" s="84" t="s">
        <v>2706</v>
      </c>
      <c r="B326" s="84" t="s">
        <v>508</v>
      </c>
      <c r="C326" s="84">
        <v>2</v>
      </c>
      <c r="D326" s="123">
        <v>0.0016689772130962545</v>
      </c>
      <c r="E326" s="123">
        <v>1.2427302930466981</v>
      </c>
      <c r="F326" s="84" t="s">
        <v>2780</v>
      </c>
      <c r="G326" s="84" t="b">
        <v>0</v>
      </c>
      <c r="H326" s="84" t="b">
        <v>0</v>
      </c>
      <c r="I326" s="84" t="b">
        <v>0</v>
      </c>
      <c r="J326" s="84" t="b">
        <v>0</v>
      </c>
      <c r="K326" s="84" t="b">
        <v>0</v>
      </c>
      <c r="L326" s="84" t="b">
        <v>0</v>
      </c>
    </row>
    <row r="327" spans="1:12" ht="15">
      <c r="A327" s="84" t="s">
        <v>508</v>
      </c>
      <c r="B327" s="84" t="s">
        <v>2566</v>
      </c>
      <c r="C327" s="84">
        <v>2</v>
      </c>
      <c r="D327" s="123">
        <v>0.0016689772130962545</v>
      </c>
      <c r="E327" s="123">
        <v>1.024485667699167</v>
      </c>
      <c r="F327" s="84" t="s">
        <v>2780</v>
      </c>
      <c r="G327" s="84" t="b">
        <v>0</v>
      </c>
      <c r="H327" s="84" t="b">
        <v>0</v>
      </c>
      <c r="I327" s="84" t="b">
        <v>0</v>
      </c>
      <c r="J327" s="84" t="b">
        <v>0</v>
      </c>
      <c r="K327" s="84" t="b">
        <v>0</v>
      </c>
      <c r="L327" s="84" t="b">
        <v>0</v>
      </c>
    </row>
    <row r="328" spans="1:12" ht="15">
      <c r="A328" s="84" t="s">
        <v>508</v>
      </c>
      <c r="B328" s="84" t="s">
        <v>2707</v>
      </c>
      <c r="C328" s="84">
        <v>2</v>
      </c>
      <c r="D328" s="123">
        <v>0.0016689772130962545</v>
      </c>
      <c r="E328" s="123">
        <v>1.3255156633631482</v>
      </c>
      <c r="F328" s="84" t="s">
        <v>2780</v>
      </c>
      <c r="G328" s="84" t="b">
        <v>0</v>
      </c>
      <c r="H328" s="84" t="b">
        <v>0</v>
      </c>
      <c r="I328" s="84" t="b">
        <v>0</v>
      </c>
      <c r="J328" s="84" t="b">
        <v>0</v>
      </c>
      <c r="K328" s="84" t="b">
        <v>0</v>
      </c>
      <c r="L328" s="84" t="b">
        <v>0</v>
      </c>
    </row>
    <row r="329" spans="1:12" ht="15">
      <c r="A329" s="84" t="s">
        <v>2707</v>
      </c>
      <c r="B329" s="84" t="s">
        <v>2551</v>
      </c>
      <c r="C329" s="84">
        <v>2</v>
      </c>
      <c r="D329" s="123">
        <v>0.0016689772130962545</v>
      </c>
      <c r="E329" s="123">
        <v>2.7234556720351857</v>
      </c>
      <c r="F329" s="84" t="s">
        <v>2780</v>
      </c>
      <c r="G329" s="84" t="b">
        <v>0</v>
      </c>
      <c r="H329" s="84" t="b">
        <v>0</v>
      </c>
      <c r="I329" s="84" t="b">
        <v>0</v>
      </c>
      <c r="J329" s="84" t="b">
        <v>0</v>
      </c>
      <c r="K329" s="84" t="b">
        <v>0</v>
      </c>
      <c r="L329" s="84" t="b">
        <v>0</v>
      </c>
    </row>
    <row r="330" spans="1:12" ht="15">
      <c r="A330" s="84" t="s">
        <v>2551</v>
      </c>
      <c r="B330" s="84" t="s">
        <v>270</v>
      </c>
      <c r="C330" s="84">
        <v>2</v>
      </c>
      <c r="D330" s="123">
        <v>0.0016689772130962545</v>
      </c>
      <c r="E330" s="123">
        <v>2.6723031495878042</v>
      </c>
      <c r="F330" s="84" t="s">
        <v>2780</v>
      </c>
      <c r="G330" s="84" t="b">
        <v>0</v>
      </c>
      <c r="H330" s="84" t="b">
        <v>0</v>
      </c>
      <c r="I330" s="84" t="b">
        <v>0</v>
      </c>
      <c r="J330" s="84" t="b">
        <v>0</v>
      </c>
      <c r="K330" s="84" t="b">
        <v>0</v>
      </c>
      <c r="L330" s="84" t="b">
        <v>0</v>
      </c>
    </row>
    <row r="331" spans="1:12" ht="15">
      <c r="A331" s="84" t="s">
        <v>270</v>
      </c>
      <c r="B331" s="84" t="s">
        <v>2708</v>
      </c>
      <c r="C331" s="84">
        <v>2</v>
      </c>
      <c r="D331" s="123">
        <v>0.0016689772130962545</v>
      </c>
      <c r="E331" s="123">
        <v>2.8483944086434856</v>
      </c>
      <c r="F331" s="84" t="s">
        <v>2780</v>
      </c>
      <c r="G331" s="84" t="b">
        <v>0</v>
      </c>
      <c r="H331" s="84" t="b">
        <v>0</v>
      </c>
      <c r="I331" s="84" t="b">
        <v>0</v>
      </c>
      <c r="J331" s="84" t="b">
        <v>1</v>
      </c>
      <c r="K331" s="84" t="b">
        <v>0</v>
      </c>
      <c r="L331" s="84" t="b">
        <v>0</v>
      </c>
    </row>
    <row r="332" spans="1:12" ht="15">
      <c r="A332" s="84" t="s">
        <v>2708</v>
      </c>
      <c r="B332" s="84" t="s">
        <v>2051</v>
      </c>
      <c r="C332" s="84">
        <v>2</v>
      </c>
      <c r="D332" s="123">
        <v>0.0016689772130962545</v>
      </c>
      <c r="E332" s="123">
        <v>1.8203656850432421</v>
      </c>
      <c r="F332" s="84" t="s">
        <v>2780</v>
      </c>
      <c r="G332" s="84" t="b">
        <v>1</v>
      </c>
      <c r="H332" s="84" t="b">
        <v>0</v>
      </c>
      <c r="I332" s="84" t="b">
        <v>0</v>
      </c>
      <c r="J332" s="84" t="b">
        <v>0</v>
      </c>
      <c r="K332" s="84" t="b">
        <v>0</v>
      </c>
      <c r="L332" s="84" t="b">
        <v>0</v>
      </c>
    </row>
    <row r="333" spans="1:12" ht="15">
      <c r="A333" s="84" t="s">
        <v>2051</v>
      </c>
      <c r="B333" s="84" t="s">
        <v>2568</v>
      </c>
      <c r="C333" s="84">
        <v>2</v>
      </c>
      <c r="D333" s="123">
        <v>0.0016689772130962545</v>
      </c>
      <c r="E333" s="123">
        <v>1.5473644129795046</v>
      </c>
      <c r="F333" s="84" t="s">
        <v>2780</v>
      </c>
      <c r="G333" s="84" t="b">
        <v>0</v>
      </c>
      <c r="H333" s="84" t="b">
        <v>0</v>
      </c>
      <c r="I333" s="84" t="b">
        <v>0</v>
      </c>
      <c r="J333" s="84" t="b">
        <v>0</v>
      </c>
      <c r="K333" s="84" t="b">
        <v>0</v>
      </c>
      <c r="L333" s="84" t="b">
        <v>0</v>
      </c>
    </row>
    <row r="334" spans="1:12" ht="15">
      <c r="A334" s="84" t="s">
        <v>2568</v>
      </c>
      <c r="B334" s="84" t="s">
        <v>2709</v>
      </c>
      <c r="C334" s="84">
        <v>2</v>
      </c>
      <c r="D334" s="123">
        <v>0.0016689772130962545</v>
      </c>
      <c r="E334" s="123">
        <v>2.7234556720351857</v>
      </c>
      <c r="F334" s="84" t="s">
        <v>2780</v>
      </c>
      <c r="G334" s="84" t="b">
        <v>0</v>
      </c>
      <c r="H334" s="84" t="b">
        <v>0</v>
      </c>
      <c r="I334" s="84" t="b">
        <v>0</v>
      </c>
      <c r="J334" s="84" t="b">
        <v>1</v>
      </c>
      <c r="K334" s="84" t="b">
        <v>0</v>
      </c>
      <c r="L334" s="84" t="b">
        <v>0</v>
      </c>
    </row>
    <row r="335" spans="1:12" ht="15">
      <c r="A335" s="84" t="s">
        <v>2709</v>
      </c>
      <c r="B335" s="84" t="s">
        <v>2002</v>
      </c>
      <c r="C335" s="84">
        <v>2</v>
      </c>
      <c r="D335" s="123">
        <v>0.0016689772130962545</v>
      </c>
      <c r="E335" s="123">
        <v>3.024485667699167</v>
      </c>
      <c r="F335" s="84" t="s">
        <v>2780</v>
      </c>
      <c r="G335" s="84" t="b">
        <v>1</v>
      </c>
      <c r="H335" s="84" t="b">
        <v>0</v>
      </c>
      <c r="I335" s="84" t="b">
        <v>0</v>
      </c>
      <c r="J335" s="84" t="b">
        <v>0</v>
      </c>
      <c r="K335" s="84" t="b">
        <v>0</v>
      </c>
      <c r="L335" s="84" t="b">
        <v>0</v>
      </c>
    </row>
    <row r="336" spans="1:12" ht="15">
      <c r="A336" s="84" t="s">
        <v>2002</v>
      </c>
      <c r="B336" s="84" t="s">
        <v>298</v>
      </c>
      <c r="C336" s="84">
        <v>2</v>
      </c>
      <c r="D336" s="123">
        <v>0.0016689772130962545</v>
      </c>
      <c r="E336" s="123">
        <v>2.6265456590271294</v>
      </c>
      <c r="F336" s="84" t="s">
        <v>2780</v>
      </c>
      <c r="G336" s="84" t="b">
        <v>0</v>
      </c>
      <c r="H336" s="84" t="b">
        <v>0</v>
      </c>
      <c r="I336" s="84" t="b">
        <v>0</v>
      </c>
      <c r="J336" s="84" t="b">
        <v>0</v>
      </c>
      <c r="K336" s="84" t="b">
        <v>0</v>
      </c>
      <c r="L336" s="84" t="b">
        <v>0</v>
      </c>
    </row>
    <row r="337" spans="1:12" ht="15">
      <c r="A337" s="84" t="s">
        <v>2582</v>
      </c>
      <c r="B337" s="84" t="s">
        <v>1994</v>
      </c>
      <c r="C337" s="84">
        <v>2</v>
      </c>
      <c r="D337" s="123">
        <v>0.0016689772130962545</v>
      </c>
      <c r="E337" s="123">
        <v>1.2762976406929665</v>
      </c>
      <c r="F337" s="84" t="s">
        <v>2780</v>
      </c>
      <c r="G337" s="84" t="b">
        <v>1</v>
      </c>
      <c r="H337" s="84" t="b">
        <v>0</v>
      </c>
      <c r="I337" s="84" t="b">
        <v>0</v>
      </c>
      <c r="J337" s="84" t="b">
        <v>0</v>
      </c>
      <c r="K337" s="84" t="b">
        <v>0</v>
      </c>
      <c r="L337" s="84" t="b">
        <v>0</v>
      </c>
    </row>
    <row r="338" spans="1:12" ht="15">
      <c r="A338" s="84" t="s">
        <v>2077</v>
      </c>
      <c r="B338" s="84" t="s">
        <v>2600</v>
      </c>
      <c r="C338" s="84">
        <v>2</v>
      </c>
      <c r="D338" s="123">
        <v>0.0016689772130962545</v>
      </c>
      <c r="E338" s="123">
        <v>2.003296368629229</v>
      </c>
      <c r="F338" s="84" t="s">
        <v>2780</v>
      </c>
      <c r="G338" s="84" t="b">
        <v>0</v>
      </c>
      <c r="H338" s="84" t="b">
        <v>0</v>
      </c>
      <c r="I338" s="84" t="b">
        <v>0</v>
      </c>
      <c r="J338" s="84" t="b">
        <v>0</v>
      </c>
      <c r="K338" s="84" t="b">
        <v>0</v>
      </c>
      <c r="L338" s="84" t="b">
        <v>0</v>
      </c>
    </row>
    <row r="339" spans="1:12" ht="15">
      <c r="A339" s="84" t="s">
        <v>2600</v>
      </c>
      <c r="B339" s="84" t="s">
        <v>2494</v>
      </c>
      <c r="C339" s="84">
        <v>2</v>
      </c>
      <c r="D339" s="123">
        <v>0.0016689772130962545</v>
      </c>
      <c r="E339" s="123">
        <v>2.0354810520006303</v>
      </c>
      <c r="F339" s="84" t="s">
        <v>2780</v>
      </c>
      <c r="G339" s="84" t="b">
        <v>0</v>
      </c>
      <c r="H339" s="84" t="b">
        <v>0</v>
      </c>
      <c r="I339" s="84" t="b">
        <v>0</v>
      </c>
      <c r="J339" s="84" t="b">
        <v>0</v>
      </c>
      <c r="K339" s="84" t="b">
        <v>0</v>
      </c>
      <c r="L339" s="84" t="b">
        <v>0</v>
      </c>
    </row>
    <row r="340" spans="1:12" ht="15">
      <c r="A340" s="84" t="s">
        <v>2494</v>
      </c>
      <c r="B340" s="84" t="s">
        <v>2710</v>
      </c>
      <c r="C340" s="84">
        <v>2</v>
      </c>
      <c r="D340" s="123">
        <v>0.0016689772130962545</v>
      </c>
      <c r="E340" s="123">
        <v>2.2115723110563112</v>
      </c>
      <c r="F340" s="84" t="s">
        <v>2780</v>
      </c>
      <c r="G340" s="84" t="b">
        <v>0</v>
      </c>
      <c r="H340" s="84" t="b">
        <v>0</v>
      </c>
      <c r="I340" s="84" t="b">
        <v>0</v>
      </c>
      <c r="J340" s="84" t="b">
        <v>0</v>
      </c>
      <c r="K340" s="84" t="b">
        <v>0</v>
      </c>
      <c r="L340" s="84" t="b">
        <v>0</v>
      </c>
    </row>
    <row r="341" spans="1:12" ht="15">
      <c r="A341" s="84" t="s">
        <v>2710</v>
      </c>
      <c r="B341" s="84" t="s">
        <v>2508</v>
      </c>
      <c r="C341" s="84">
        <v>2</v>
      </c>
      <c r="D341" s="123">
        <v>0.0016689772130962545</v>
      </c>
      <c r="E341" s="123">
        <v>2.4804176233488913</v>
      </c>
      <c r="F341" s="84" t="s">
        <v>2780</v>
      </c>
      <c r="G341" s="84" t="b">
        <v>0</v>
      </c>
      <c r="H341" s="84" t="b">
        <v>0</v>
      </c>
      <c r="I341" s="84" t="b">
        <v>0</v>
      </c>
      <c r="J341" s="84" t="b">
        <v>0</v>
      </c>
      <c r="K341" s="84" t="b">
        <v>0</v>
      </c>
      <c r="L341" s="84" t="b">
        <v>0</v>
      </c>
    </row>
    <row r="342" spans="1:12" ht="15">
      <c r="A342" s="84" t="s">
        <v>2508</v>
      </c>
      <c r="B342" s="84" t="s">
        <v>2711</v>
      </c>
      <c r="C342" s="84">
        <v>2</v>
      </c>
      <c r="D342" s="123">
        <v>0.0016689772130962545</v>
      </c>
      <c r="E342" s="123">
        <v>2.4804176233488913</v>
      </c>
      <c r="F342" s="84" t="s">
        <v>2780</v>
      </c>
      <c r="G342" s="84" t="b">
        <v>0</v>
      </c>
      <c r="H342" s="84" t="b">
        <v>0</v>
      </c>
      <c r="I342" s="84" t="b">
        <v>0</v>
      </c>
      <c r="J342" s="84" t="b">
        <v>0</v>
      </c>
      <c r="K342" s="84" t="b">
        <v>0</v>
      </c>
      <c r="L342" s="84" t="b">
        <v>0</v>
      </c>
    </row>
    <row r="343" spans="1:12" ht="15">
      <c r="A343" s="84" t="s">
        <v>2711</v>
      </c>
      <c r="B343" s="84" t="s">
        <v>2499</v>
      </c>
      <c r="C343" s="84">
        <v>2</v>
      </c>
      <c r="D343" s="123">
        <v>0.0016689772130962545</v>
      </c>
      <c r="E343" s="123">
        <v>2.2841229782049233</v>
      </c>
      <c r="F343" s="84" t="s">
        <v>2780</v>
      </c>
      <c r="G343" s="84" t="b">
        <v>0</v>
      </c>
      <c r="H343" s="84" t="b">
        <v>0</v>
      </c>
      <c r="I343" s="84" t="b">
        <v>0</v>
      </c>
      <c r="J343" s="84" t="b">
        <v>0</v>
      </c>
      <c r="K343" s="84" t="b">
        <v>0</v>
      </c>
      <c r="L343" s="84" t="b">
        <v>0</v>
      </c>
    </row>
    <row r="344" spans="1:12" ht="15">
      <c r="A344" s="84" t="s">
        <v>508</v>
      </c>
      <c r="B344" s="84" t="s">
        <v>2536</v>
      </c>
      <c r="C344" s="84">
        <v>2</v>
      </c>
      <c r="D344" s="123">
        <v>0.0016689772130962545</v>
      </c>
      <c r="E344" s="123">
        <v>0.9275756546911106</v>
      </c>
      <c r="F344" s="84" t="s">
        <v>2780</v>
      </c>
      <c r="G344" s="84" t="b">
        <v>0</v>
      </c>
      <c r="H344" s="84" t="b">
        <v>0</v>
      </c>
      <c r="I344" s="84" t="b">
        <v>0</v>
      </c>
      <c r="J344" s="84" t="b">
        <v>0</v>
      </c>
      <c r="K344" s="84" t="b">
        <v>0</v>
      </c>
      <c r="L344" s="84" t="b">
        <v>0</v>
      </c>
    </row>
    <row r="345" spans="1:12" ht="15">
      <c r="A345" s="84" t="s">
        <v>2536</v>
      </c>
      <c r="B345" s="84" t="s">
        <v>2507</v>
      </c>
      <c r="C345" s="84">
        <v>2</v>
      </c>
      <c r="D345" s="123">
        <v>0.0016689772130962545</v>
      </c>
      <c r="E345" s="123">
        <v>2.024485667699167</v>
      </c>
      <c r="F345" s="84" t="s">
        <v>2780</v>
      </c>
      <c r="G345" s="84" t="b">
        <v>0</v>
      </c>
      <c r="H345" s="84" t="b">
        <v>0</v>
      </c>
      <c r="I345" s="84" t="b">
        <v>0</v>
      </c>
      <c r="J345" s="84" t="b">
        <v>0</v>
      </c>
      <c r="K345" s="84" t="b">
        <v>0</v>
      </c>
      <c r="L345" s="84" t="b">
        <v>0</v>
      </c>
    </row>
    <row r="346" spans="1:12" ht="15">
      <c r="A346" s="84" t="s">
        <v>2507</v>
      </c>
      <c r="B346" s="84" t="s">
        <v>2060</v>
      </c>
      <c r="C346" s="84">
        <v>2</v>
      </c>
      <c r="D346" s="123">
        <v>0.0016689772130962545</v>
      </c>
      <c r="E346" s="123">
        <v>1.5773276363569477</v>
      </c>
      <c r="F346" s="84" t="s">
        <v>2780</v>
      </c>
      <c r="G346" s="84" t="b">
        <v>0</v>
      </c>
      <c r="H346" s="84" t="b">
        <v>0</v>
      </c>
      <c r="I346" s="84" t="b">
        <v>0</v>
      </c>
      <c r="J346" s="84" t="b">
        <v>0</v>
      </c>
      <c r="K346" s="84" t="b">
        <v>0</v>
      </c>
      <c r="L346" s="84" t="b">
        <v>0</v>
      </c>
    </row>
    <row r="347" spans="1:12" ht="15">
      <c r="A347" s="84" t="s">
        <v>2060</v>
      </c>
      <c r="B347" s="84" t="s">
        <v>2633</v>
      </c>
      <c r="C347" s="84">
        <v>2</v>
      </c>
      <c r="D347" s="123">
        <v>0.0016689772130962545</v>
      </c>
      <c r="E347" s="123">
        <v>2.0032963686292287</v>
      </c>
      <c r="F347" s="84" t="s">
        <v>2780</v>
      </c>
      <c r="G347" s="84" t="b">
        <v>0</v>
      </c>
      <c r="H347" s="84" t="b">
        <v>0</v>
      </c>
      <c r="I347" s="84" t="b">
        <v>0</v>
      </c>
      <c r="J347" s="84" t="b">
        <v>0</v>
      </c>
      <c r="K347" s="84" t="b">
        <v>0</v>
      </c>
      <c r="L347" s="84" t="b">
        <v>0</v>
      </c>
    </row>
    <row r="348" spans="1:12" ht="15">
      <c r="A348" s="84" t="s">
        <v>2633</v>
      </c>
      <c r="B348" s="84" t="s">
        <v>2537</v>
      </c>
      <c r="C348" s="84">
        <v>2</v>
      </c>
      <c r="D348" s="123">
        <v>0.0016689772130962545</v>
      </c>
      <c r="E348" s="123">
        <v>2.450454399971448</v>
      </c>
      <c r="F348" s="84" t="s">
        <v>2780</v>
      </c>
      <c r="G348" s="84" t="b">
        <v>0</v>
      </c>
      <c r="H348" s="84" t="b">
        <v>0</v>
      </c>
      <c r="I348" s="84" t="b">
        <v>0</v>
      </c>
      <c r="J348" s="84" t="b">
        <v>0</v>
      </c>
      <c r="K348" s="84" t="b">
        <v>0</v>
      </c>
      <c r="L348" s="84" t="b">
        <v>0</v>
      </c>
    </row>
    <row r="349" spans="1:12" ht="15">
      <c r="A349" s="84" t="s">
        <v>2537</v>
      </c>
      <c r="B349" s="84" t="s">
        <v>2713</v>
      </c>
      <c r="C349" s="84">
        <v>2</v>
      </c>
      <c r="D349" s="123">
        <v>0.0016689772130962545</v>
      </c>
      <c r="E349" s="123">
        <v>2.6265456590271294</v>
      </c>
      <c r="F349" s="84" t="s">
        <v>2780</v>
      </c>
      <c r="G349" s="84" t="b">
        <v>0</v>
      </c>
      <c r="H349" s="84" t="b">
        <v>0</v>
      </c>
      <c r="I349" s="84" t="b">
        <v>0</v>
      </c>
      <c r="J349" s="84" t="b">
        <v>0</v>
      </c>
      <c r="K349" s="84" t="b">
        <v>0</v>
      </c>
      <c r="L349" s="84" t="b">
        <v>0</v>
      </c>
    </row>
    <row r="350" spans="1:12" ht="15">
      <c r="A350" s="84" t="s">
        <v>2715</v>
      </c>
      <c r="B350" s="84" t="s">
        <v>2716</v>
      </c>
      <c r="C350" s="84">
        <v>2</v>
      </c>
      <c r="D350" s="123">
        <v>0.0016689772130962545</v>
      </c>
      <c r="E350" s="123">
        <v>3.024485667699167</v>
      </c>
      <c r="F350" s="84" t="s">
        <v>2780</v>
      </c>
      <c r="G350" s="84" t="b">
        <v>0</v>
      </c>
      <c r="H350" s="84" t="b">
        <v>0</v>
      </c>
      <c r="I350" s="84" t="b">
        <v>0</v>
      </c>
      <c r="J350" s="84" t="b">
        <v>0</v>
      </c>
      <c r="K350" s="84" t="b">
        <v>0</v>
      </c>
      <c r="L350" s="84" t="b">
        <v>0</v>
      </c>
    </row>
    <row r="351" spans="1:12" ht="15">
      <c r="A351" s="84" t="s">
        <v>2085</v>
      </c>
      <c r="B351" s="84" t="s">
        <v>2637</v>
      </c>
      <c r="C351" s="84">
        <v>2</v>
      </c>
      <c r="D351" s="123">
        <v>0.0016689772130962545</v>
      </c>
      <c r="E351" s="123">
        <v>2.371273153923823</v>
      </c>
      <c r="F351" s="84" t="s">
        <v>2780</v>
      </c>
      <c r="G351" s="84" t="b">
        <v>0</v>
      </c>
      <c r="H351" s="84" t="b">
        <v>0</v>
      </c>
      <c r="I351" s="84" t="b">
        <v>0</v>
      </c>
      <c r="J351" s="84" t="b">
        <v>0</v>
      </c>
      <c r="K351" s="84" t="b">
        <v>0</v>
      </c>
      <c r="L351" s="84" t="b">
        <v>0</v>
      </c>
    </row>
    <row r="352" spans="1:12" ht="15">
      <c r="A352" s="84" t="s">
        <v>2637</v>
      </c>
      <c r="B352" s="84" t="s">
        <v>2717</v>
      </c>
      <c r="C352" s="84">
        <v>2</v>
      </c>
      <c r="D352" s="123">
        <v>0.0016689772130962545</v>
      </c>
      <c r="E352" s="123">
        <v>2.8483944086434856</v>
      </c>
      <c r="F352" s="84" t="s">
        <v>2780</v>
      </c>
      <c r="G352" s="84" t="b">
        <v>0</v>
      </c>
      <c r="H352" s="84" t="b">
        <v>0</v>
      </c>
      <c r="I352" s="84" t="b">
        <v>0</v>
      </c>
      <c r="J352" s="84" t="b">
        <v>0</v>
      </c>
      <c r="K352" s="84" t="b">
        <v>0</v>
      </c>
      <c r="L352" s="84" t="b">
        <v>0</v>
      </c>
    </row>
    <row r="353" spans="1:12" ht="15">
      <c r="A353" s="84" t="s">
        <v>2717</v>
      </c>
      <c r="B353" s="84" t="s">
        <v>2583</v>
      </c>
      <c r="C353" s="84">
        <v>2</v>
      </c>
      <c r="D353" s="123">
        <v>0.0016689772130962545</v>
      </c>
      <c r="E353" s="123">
        <v>2.7234556720351857</v>
      </c>
      <c r="F353" s="84" t="s">
        <v>2780</v>
      </c>
      <c r="G353" s="84" t="b">
        <v>0</v>
      </c>
      <c r="H353" s="84" t="b">
        <v>0</v>
      </c>
      <c r="I353" s="84" t="b">
        <v>0</v>
      </c>
      <c r="J353" s="84" t="b">
        <v>0</v>
      </c>
      <c r="K353" s="84" t="b">
        <v>0</v>
      </c>
      <c r="L353" s="84" t="b">
        <v>0</v>
      </c>
    </row>
    <row r="354" spans="1:12" ht="15">
      <c r="A354" s="84" t="s">
        <v>2583</v>
      </c>
      <c r="B354" s="84" t="s">
        <v>2610</v>
      </c>
      <c r="C354" s="84">
        <v>2</v>
      </c>
      <c r="D354" s="123">
        <v>0.0016689772130962545</v>
      </c>
      <c r="E354" s="123">
        <v>2.5473644129795043</v>
      </c>
      <c r="F354" s="84" t="s">
        <v>2780</v>
      </c>
      <c r="G354" s="84" t="b">
        <v>0</v>
      </c>
      <c r="H354" s="84" t="b">
        <v>0</v>
      </c>
      <c r="I354" s="84" t="b">
        <v>0</v>
      </c>
      <c r="J354" s="84" t="b">
        <v>0</v>
      </c>
      <c r="K354" s="84" t="b">
        <v>0</v>
      </c>
      <c r="L354" s="84" t="b">
        <v>0</v>
      </c>
    </row>
    <row r="355" spans="1:12" ht="15">
      <c r="A355" s="84" t="s">
        <v>2610</v>
      </c>
      <c r="B355" s="84" t="s">
        <v>2535</v>
      </c>
      <c r="C355" s="84">
        <v>2</v>
      </c>
      <c r="D355" s="123">
        <v>0.0016689772130962545</v>
      </c>
      <c r="E355" s="123">
        <v>2.450454399971448</v>
      </c>
      <c r="F355" s="84" t="s">
        <v>2780</v>
      </c>
      <c r="G355" s="84" t="b">
        <v>0</v>
      </c>
      <c r="H355" s="84" t="b">
        <v>0</v>
      </c>
      <c r="I355" s="84" t="b">
        <v>0</v>
      </c>
      <c r="J355" s="84" t="b">
        <v>0</v>
      </c>
      <c r="K355" s="84" t="b">
        <v>0</v>
      </c>
      <c r="L355" s="84" t="b">
        <v>0</v>
      </c>
    </row>
    <row r="356" spans="1:12" ht="15">
      <c r="A356" s="84" t="s">
        <v>2535</v>
      </c>
      <c r="B356" s="84" t="s">
        <v>2053</v>
      </c>
      <c r="C356" s="84">
        <v>2</v>
      </c>
      <c r="D356" s="123">
        <v>0.0016689772130962545</v>
      </c>
      <c r="E356" s="123">
        <v>1.5473644129795046</v>
      </c>
      <c r="F356" s="84" t="s">
        <v>2780</v>
      </c>
      <c r="G356" s="84" t="b">
        <v>0</v>
      </c>
      <c r="H356" s="84" t="b">
        <v>0</v>
      </c>
      <c r="I356" s="84" t="b">
        <v>0</v>
      </c>
      <c r="J356" s="84" t="b">
        <v>0</v>
      </c>
      <c r="K356" s="84" t="b">
        <v>0</v>
      </c>
      <c r="L356" s="84" t="b">
        <v>0</v>
      </c>
    </row>
    <row r="357" spans="1:12" ht="15">
      <c r="A357" s="84" t="s">
        <v>2493</v>
      </c>
      <c r="B357" s="84" t="s">
        <v>2073</v>
      </c>
      <c r="C357" s="84">
        <v>2</v>
      </c>
      <c r="D357" s="123">
        <v>0.0016689772130962545</v>
      </c>
      <c r="E357" s="123">
        <v>1.4804176233488913</v>
      </c>
      <c r="F357" s="84" t="s">
        <v>2780</v>
      </c>
      <c r="G357" s="84" t="b">
        <v>0</v>
      </c>
      <c r="H357" s="84" t="b">
        <v>0</v>
      </c>
      <c r="I357" s="84" t="b">
        <v>0</v>
      </c>
      <c r="J357" s="84" t="b">
        <v>0</v>
      </c>
      <c r="K357" s="84" t="b">
        <v>0</v>
      </c>
      <c r="L357" s="84" t="b">
        <v>0</v>
      </c>
    </row>
    <row r="358" spans="1:12" ht="15">
      <c r="A358" s="84" t="s">
        <v>2073</v>
      </c>
      <c r="B358" s="84" t="s">
        <v>2718</v>
      </c>
      <c r="C358" s="84">
        <v>2</v>
      </c>
      <c r="D358" s="123">
        <v>0.0016689772130962545</v>
      </c>
      <c r="E358" s="123">
        <v>2.4224256763712044</v>
      </c>
      <c r="F358" s="84" t="s">
        <v>2780</v>
      </c>
      <c r="G358" s="84" t="b">
        <v>0</v>
      </c>
      <c r="H358" s="84" t="b">
        <v>0</v>
      </c>
      <c r="I358" s="84" t="b">
        <v>0</v>
      </c>
      <c r="J358" s="84" t="b">
        <v>0</v>
      </c>
      <c r="K358" s="84" t="b">
        <v>0</v>
      </c>
      <c r="L358" s="84" t="b">
        <v>0</v>
      </c>
    </row>
    <row r="359" spans="1:12" ht="15">
      <c r="A359" s="84" t="s">
        <v>2718</v>
      </c>
      <c r="B359" s="84" t="s">
        <v>2719</v>
      </c>
      <c r="C359" s="84">
        <v>2</v>
      </c>
      <c r="D359" s="123">
        <v>0.0016689772130962545</v>
      </c>
      <c r="E359" s="123">
        <v>3.024485667699167</v>
      </c>
      <c r="F359" s="84" t="s">
        <v>2780</v>
      </c>
      <c r="G359" s="84" t="b">
        <v>0</v>
      </c>
      <c r="H359" s="84" t="b">
        <v>0</v>
      </c>
      <c r="I359" s="84" t="b">
        <v>0</v>
      </c>
      <c r="J359" s="84" t="b">
        <v>0</v>
      </c>
      <c r="K359" s="84" t="b">
        <v>0</v>
      </c>
      <c r="L359" s="84" t="b">
        <v>0</v>
      </c>
    </row>
    <row r="360" spans="1:12" ht="15">
      <c r="A360" s="84" t="s">
        <v>2719</v>
      </c>
      <c r="B360" s="84" t="s">
        <v>511</v>
      </c>
      <c r="C360" s="84">
        <v>2</v>
      </c>
      <c r="D360" s="123">
        <v>0.0016689772130962545</v>
      </c>
      <c r="E360" s="123">
        <v>1.7234556720351857</v>
      </c>
      <c r="F360" s="84" t="s">
        <v>2780</v>
      </c>
      <c r="G360" s="84" t="b">
        <v>0</v>
      </c>
      <c r="H360" s="84" t="b">
        <v>0</v>
      </c>
      <c r="I360" s="84" t="b">
        <v>0</v>
      </c>
      <c r="J360" s="84" t="b">
        <v>0</v>
      </c>
      <c r="K360" s="84" t="b">
        <v>0</v>
      </c>
      <c r="L360" s="84" t="b">
        <v>0</v>
      </c>
    </row>
    <row r="361" spans="1:12" ht="15">
      <c r="A361" s="84" t="s">
        <v>511</v>
      </c>
      <c r="B361" s="84" t="s">
        <v>2720</v>
      </c>
      <c r="C361" s="84">
        <v>2</v>
      </c>
      <c r="D361" s="123">
        <v>0.0016689772130962545</v>
      </c>
      <c r="E361" s="123">
        <v>1.7344510563366489</v>
      </c>
      <c r="F361" s="84" t="s">
        <v>2780</v>
      </c>
      <c r="G361" s="84" t="b">
        <v>0</v>
      </c>
      <c r="H361" s="84" t="b">
        <v>0</v>
      </c>
      <c r="I361" s="84" t="b">
        <v>0</v>
      </c>
      <c r="J361" s="84" t="b">
        <v>0</v>
      </c>
      <c r="K361" s="84" t="b">
        <v>0</v>
      </c>
      <c r="L361" s="84" t="b">
        <v>0</v>
      </c>
    </row>
    <row r="362" spans="1:12" ht="15">
      <c r="A362" s="84" t="s">
        <v>2720</v>
      </c>
      <c r="B362" s="84" t="s">
        <v>2509</v>
      </c>
      <c r="C362" s="84">
        <v>2</v>
      </c>
      <c r="D362" s="123">
        <v>0.0016689772130962545</v>
      </c>
      <c r="E362" s="123">
        <v>2.4804176233488913</v>
      </c>
      <c r="F362" s="84" t="s">
        <v>2780</v>
      </c>
      <c r="G362" s="84" t="b">
        <v>0</v>
      </c>
      <c r="H362" s="84" t="b">
        <v>0</v>
      </c>
      <c r="I362" s="84" t="b">
        <v>0</v>
      </c>
      <c r="J362" s="84" t="b">
        <v>0</v>
      </c>
      <c r="K362" s="84" t="b">
        <v>0</v>
      </c>
      <c r="L362" s="84" t="b">
        <v>0</v>
      </c>
    </row>
    <row r="363" spans="1:12" ht="15">
      <c r="A363" s="84" t="s">
        <v>2509</v>
      </c>
      <c r="B363" s="84" t="s">
        <v>2721</v>
      </c>
      <c r="C363" s="84">
        <v>2</v>
      </c>
      <c r="D363" s="123">
        <v>0.0016689772130962545</v>
      </c>
      <c r="E363" s="123">
        <v>2.7234556720351857</v>
      </c>
      <c r="F363" s="84" t="s">
        <v>2780</v>
      </c>
      <c r="G363" s="84" t="b">
        <v>0</v>
      </c>
      <c r="H363" s="84" t="b">
        <v>0</v>
      </c>
      <c r="I363" s="84" t="b">
        <v>0</v>
      </c>
      <c r="J363" s="84" t="b">
        <v>0</v>
      </c>
      <c r="K363" s="84" t="b">
        <v>0</v>
      </c>
      <c r="L363" s="84" t="b">
        <v>0</v>
      </c>
    </row>
    <row r="364" spans="1:12" ht="15">
      <c r="A364" s="84" t="s">
        <v>2721</v>
      </c>
      <c r="B364" s="84" t="s">
        <v>2722</v>
      </c>
      <c r="C364" s="84">
        <v>2</v>
      </c>
      <c r="D364" s="123">
        <v>0.0016689772130962545</v>
      </c>
      <c r="E364" s="123">
        <v>3.024485667699167</v>
      </c>
      <c r="F364" s="84" t="s">
        <v>2780</v>
      </c>
      <c r="G364" s="84" t="b">
        <v>0</v>
      </c>
      <c r="H364" s="84" t="b">
        <v>0</v>
      </c>
      <c r="I364" s="84" t="b">
        <v>0</v>
      </c>
      <c r="J364" s="84" t="b">
        <v>0</v>
      </c>
      <c r="K364" s="84" t="b">
        <v>0</v>
      </c>
      <c r="L364" s="84" t="b">
        <v>0</v>
      </c>
    </row>
    <row r="365" spans="1:12" ht="15">
      <c r="A365" s="84" t="s">
        <v>2722</v>
      </c>
      <c r="B365" s="84" t="s">
        <v>2017</v>
      </c>
      <c r="C365" s="84">
        <v>2</v>
      </c>
      <c r="D365" s="123">
        <v>0.0016689772130962545</v>
      </c>
      <c r="E365" s="123">
        <v>2.2841229782049233</v>
      </c>
      <c r="F365" s="84" t="s">
        <v>2780</v>
      </c>
      <c r="G365" s="84" t="b">
        <v>0</v>
      </c>
      <c r="H365" s="84" t="b">
        <v>0</v>
      </c>
      <c r="I365" s="84" t="b">
        <v>0</v>
      </c>
      <c r="J365" s="84" t="b">
        <v>0</v>
      </c>
      <c r="K365" s="84" t="b">
        <v>0</v>
      </c>
      <c r="L365" s="84" t="b">
        <v>0</v>
      </c>
    </row>
    <row r="366" spans="1:12" ht="15">
      <c r="A366" s="84" t="s">
        <v>2017</v>
      </c>
      <c r="B366" s="84" t="s">
        <v>508</v>
      </c>
      <c r="C366" s="84">
        <v>2</v>
      </c>
      <c r="D366" s="123">
        <v>0.0016689772130962545</v>
      </c>
      <c r="E366" s="123">
        <v>0.5023676035524542</v>
      </c>
      <c r="F366" s="84" t="s">
        <v>2780</v>
      </c>
      <c r="G366" s="84" t="b">
        <v>0</v>
      </c>
      <c r="H366" s="84" t="b">
        <v>0</v>
      </c>
      <c r="I366" s="84" t="b">
        <v>0</v>
      </c>
      <c r="J366" s="84" t="b">
        <v>0</v>
      </c>
      <c r="K366" s="84" t="b">
        <v>0</v>
      </c>
      <c r="L366" s="84" t="b">
        <v>0</v>
      </c>
    </row>
    <row r="367" spans="1:12" ht="15">
      <c r="A367" s="84" t="s">
        <v>2495</v>
      </c>
      <c r="B367" s="84" t="s">
        <v>2013</v>
      </c>
      <c r="C367" s="84">
        <v>2</v>
      </c>
      <c r="D367" s="123">
        <v>0.0016689772130962545</v>
      </c>
      <c r="E367" s="123">
        <v>2.2841229782049233</v>
      </c>
      <c r="F367" s="84" t="s">
        <v>2780</v>
      </c>
      <c r="G367" s="84" t="b">
        <v>0</v>
      </c>
      <c r="H367" s="84" t="b">
        <v>0</v>
      </c>
      <c r="I367" s="84" t="b">
        <v>0</v>
      </c>
      <c r="J367" s="84" t="b">
        <v>0</v>
      </c>
      <c r="K367" s="84" t="b">
        <v>0</v>
      </c>
      <c r="L367" s="84" t="b">
        <v>0</v>
      </c>
    </row>
    <row r="368" spans="1:12" ht="15">
      <c r="A368" s="84" t="s">
        <v>2013</v>
      </c>
      <c r="B368" s="84" t="s">
        <v>508</v>
      </c>
      <c r="C368" s="84">
        <v>2</v>
      </c>
      <c r="D368" s="123">
        <v>0.0016689772130962545</v>
      </c>
      <c r="E368" s="123">
        <v>1.2427302930466981</v>
      </c>
      <c r="F368" s="84" t="s">
        <v>2780</v>
      </c>
      <c r="G368" s="84" t="b">
        <v>0</v>
      </c>
      <c r="H368" s="84" t="b">
        <v>0</v>
      </c>
      <c r="I368" s="84" t="b">
        <v>0</v>
      </c>
      <c r="J368" s="84" t="b">
        <v>0</v>
      </c>
      <c r="K368" s="84" t="b">
        <v>0</v>
      </c>
      <c r="L368" s="84" t="b">
        <v>0</v>
      </c>
    </row>
    <row r="369" spans="1:12" ht="15">
      <c r="A369" s="84" t="s">
        <v>508</v>
      </c>
      <c r="B369" s="84" t="s">
        <v>2053</v>
      </c>
      <c r="C369" s="84">
        <v>2</v>
      </c>
      <c r="D369" s="123">
        <v>0.0016689772130962545</v>
      </c>
      <c r="E369" s="123">
        <v>0.24633441731552327</v>
      </c>
      <c r="F369" s="84" t="s">
        <v>2780</v>
      </c>
      <c r="G369" s="84" t="b">
        <v>0</v>
      </c>
      <c r="H369" s="84" t="b">
        <v>0</v>
      </c>
      <c r="I369" s="84" t="b">
        <v>0</v>
      </c>
      <c r="J369" s="84" t="b">
        <v>0</v>
      </c>
      <c r="K369" s="84" t="b">
        <v>0</v>
      </c>
      <c r="L369" s="84" t="b">
        <v>0</v>
      </c>
    </row>
    <row r="370" spans="1:12" ht="15">
      <c r="A370" s="84" t="s">
        <v>2053</v>
      </c>
      <c r="B370" s="84" t="s">
        <v>1994</v>
      </c>
      <c r="C370" s="84">
        <v>2</v>
      </c>
      <c r="D370" s="123">
        <v>0.0016689772130962545</v>
      </c>
      <c r="E370" s="123">
        <v>0.4981463903093229</v>
      </c>
      <c r="F370" s="84" t="s">
        <v>2780</v>
      </c>
      <c r="G370" s="84" t="b">
        <v>0</v>
      </c>
      <c r="H370" s="84" t="b">
        <v>0</v>
      </c>
      <c r="I370" s="84" t="b">
        <v>0</v>
      </c>
      <c r="J370" s="84" t="b">
        <v>0</v>
      </c>
      <c r="K370" s="84" t="b">
        <v>0</v>
      </c>
      <c r="L370" s="84" t="b">
        <v>0</v>
      </c>
    </row>
    <row r="371" spans="1:12" ht="15">
      <c r="A371" s="84" t="s">
        <v>2100</v>
      </c>
      <c r="B371" s="84" t="s">
        <v>2723</v>
      </c>
      <c r="C371" s="84">
        <v>2</v>
      </c>
      <c r="D371" s="123">
        <v>0.0016689772130962545</v>
      </c>
      <c r="E371" s="123">
        <v>2.3712731539238234</v>
      </c>
      <c r="F371" s="84" t="s">
        <v>2780</v>
      </c>
      <c r="G371" s="84" t="b">
        <v>0</v>
      </c>
      <c r="H371" s="84" t="b">
        <v>0</v>
      </c>
      <c r="I371" s="84" t="b">
        <v>0</v>
      </c>
      <c r="J371" s="84" t="b">
        <v>0</v>
      </c>
      <c r="K371" s="84" t="b">
        <v>0</v>
      </c>
      <c r="L371" s="84" t="b">
        <v>0</v>
      </c>
    </row>
    <row r="372" spans="1:12" ht="15">
      <c r="A372" s="84" t="s">
        <v>2723</v>
      </c>
      <c r="B372" s="84" t="s">
        <v>2724</v>
      </c>
      <c r="C372" s="84">
        <v>2</v>
      </c>
      <c r="D372" s="123">
        <v>0.0016689772130962545</v>
      </c>
      <c r="E372" s="123">
        <v>3.024485667699167</v>
      </c>
      <c r="F372" s="84" t="s">
        <v>2780</v>
      </c>
      <c r="G372" s="84" t="b">
        <v>0</v>
      </c>
      <c r="H372" s="84" t="b">
        <v>0</v>
      </c>
      <c r="I372" s="84" t="b">
        <v>0</v>
      </c>
      <c r="J372" s="84" t="b">
        <v>0</v>
      </c>
      <c r="K372" s="84" t="b">
        <v>0</v>
      </c>
      <c r="L372" s="84" t="b">
        <v>0</v>
      </c>
    </row>
    <row r="373" spans="1:12" ht="15">
      <c r="A373" s="84" t="s">
        <v>2727</v>
      </c>
      <c r="B373" s="84" t="s">
        <v>2728</v>
      </c>
      <c r="C373" s="84">
        <v>2</v>
      </c>
      <c r="D373" s="123">
        <v>0.0016689772130962545</v>
      </c>
      <c r="E373" s="123">
        <v>3.024485667699167</v>
      </c>
      <c r="F373" s="84" t="s">
        <v>2780</v>
      </c>
      <c r="G373" s="84" t="b">
        <v>0</v>
      </c>
      <c r="H373" s="84" t="b">
        <v>0</v>
      </c>
      <c r="I373" s="84" t="b">
        <v>0</v>
      </c>
      <c r="J373" s="84" t="b">
        <v>0</v>
      </c>
      <c r="K373" s="84" t="b">
        <v>0</v>
      </c>
      <c r="L373" s="84" t="b">
        <v>0</v>
      </c>
    </row>
    <row r="374" spans="1:12" ht="15">
      <c r="A374" s="84" t="s">
        <v>2728</v>
      </c>
      <c r="B374" s="84" t="s">
        <v>2519</v>
      </c>
      <c r="C374" s="84">
        <v>2</v>
      </c>
      <c r="D374" s="123">
        <v>0.0016689772130962545</v>
      </c>
      <c r="E374" s="123">
        <v>2.6265456590271294</v>
      </c>
      <c r="F374" s="84" t="s">
        <v>2780</v>
      </c>
      <c r="G374" s="84" t="b">
        <v>0</v>
      </c>
      <c r="H374" s="84" t="b">
        <v>0</v>
      </c>
      <c r="I374" s="84" t="b">
        <v>0</v>
      </c>
      <c r="J374" s="84" t="b">
        <v>0</v>
      </c>
      <c r="K374" s="84" t="b">
        <v>0</v>
      </c>
      <c r="L374" s="84" t="b">
        <v>0</v>
      </c>
    </row>
    <row r="375" spans="1:12" ht="15">
      <c r="A375" s="84" t="s">
        <v>306</v>
      </c>
      <c r="B375" s="84" t="s">
        <v>2578</v>
      </c>
      <c r="C375" s="84">
        <v>2</v>
      </c>
      <c r="D375" s="123">
        <v>0.0016689772130962545</v>
      </c>
      <c r="E375" s="123">
        <v>2.8483944086434856</v>
      </c>
      <c r="F375" s="84" t="s">
        <v>2780</v>
      </c>
      <c r="G375" s="84" t="b">
        <v>0</v>
      </c>
      <c r="H375" s="84" t="b">
        <v>0</v>
      </c>
      <c r="I375" s="84" t="b">
        <v>0</v>
      </c>
      <c r="J375" s="84" t="b">
        <v>0</v>
      </c>
      <c r="K375" s="84" t="b">
        <v>0</v>
      </c>
      <c r="L375" s="84" t="b">
        <v>0</v>
      </c>
    </row>
    <row r="376" spans="1:12" ht="15">
      <c r="A376" s="84" t="s">
        <v>2640</v>
      </c>
      <c r="B376" s="84" t="s">
        <v>2729</v>
      </c>
      <c r="C376" s="84">
        <v>2</v>
      </c>
      <c r="D376" s="123">
        <v>0.0016689772130962545</v>
      </c>
      <c r="E376" s="123">
        <v>2.8483944086434856</v>
      </c>
      <c r="F376" s="84" t="s">
        <v>2780</v>
      </c>
      <c r="G376" s="84" t="b">
        <v>0</v>
      </c>
      <c r="H376" s="84" t="b">
        <v>0</v>
      </c>
      <c r="I376" s="84" t="b">
        <v>0</v>
      </c>
      <c r="J376" s="84" t="b">
        <v>0</v>
      </c>
      <c r="K376" s="84" t="b">
        <v>0</v>
      </c>
      <c r="L376" s="84" t="b">
        <v>0</v>
      </c>
    </row>
    <row r="377" spans="1:12" ht="15">
      <c r="A377" s="84" t="s">
        <v>2508</v>
      </c>
      <c r="B377" s="84" t="s">
        <v>508</v>
      </c>
      <c r="C377" s="84">
        <v>2</v>
      </c>
      <c r="D377" s="123">
        <v>0.0016689772130962545</v>
      </c>
      <c r="E377" s="123">
        <v>0.6986622486964225</v>
      </c>
      <c r="F377" s="84" t="s">
        <v>2780</v>
      </c>
      <c r="G377" s="84" t="b">
        <v>0</v>
      </c>
      <c r="H377" s="84" t="b">
        <v>0</v>
      </c>
      <c r="I377" s="84" t="b">
        <v>0</v>
      </c>
      <c r="J377" s="84" t="b">
        <v>0</v>
      </c>
      <c r="K377" s="84" t="b">
        <v>0</v>
      </c>
      <c r="L377" s="84" t="b">
        <v>0</v>
      </c>
    </row>
    <row r="378" spans="1:12" ht="15">
      <c r="A378" s="84" t="s">
        <v>2051</v>
      </c>
      <c r="B378" s="84" t="s">
        <v>1994</v>
      </c>
      <c r="C378" s="84">
        <v>2</v>
      </c>
      <c r="D378" s="123">
        <v>0.0016689772130962545</v>
      </c>
      <c r="E378" s="123">
        <v>0.4012363773012665</v>
      </c>
      <c r="F378" s="84" t="s">
        <v>2780</v>
      </c>
      <c r="G378" s="84" t="b">
        <v>0</v>
      </c>
      <c r="H378" s="84" t="b">
        <v>0</v>
      </c>
      <c r="I378" s="84" t="b">
        <v>0</v>
      </c>
      <c r="J378" s="84" t="b">
        <v>0</v>
      </c>
      <c r="K378" s="84" t="b">
        <v>0</v>
      </c>
      <c r="L378" s="84" t="b">
        <v>0</v>
      </c>
    </row>
    <row r="379" spans="1:12" ht="15">
      <c r="A379" s="84" t="s">
        <v>292</v>
      </c>
      <c r="B379" s="84" t="s">
        <v>2730</v>
      </c>
      <c r="C379" s="84">
        <v>2</v>
      </c>
      <c r="D379" s="123">
        <v>0.0016689772130962545</v>
      </c>
      <c r="E379" s="123">
        <v>1.7457320667463379</v>
      </c>
      <c r="F379" s="84" t="s">
        <v>2780</v>
      </c>
      <c r="G379" s="84" t="b">
        <v>0</v>
      </c>
      <c r="H379" s="84" t="b">
        <v>0</v>
      </c>
      <c r="I379" s="84" t="b">
        <v>0</v>
      </c>
      <c r="J379" s="84" t="b">
        <v>0</v>
      </c>
      <c r="K379" s="84" t="b">
        <v>0</v>
      </c>
      <c r="L379" s="84" t="b">
        <v>0</v>
      </c>
    </row>
    <row r="380" spans="1:12" ht="15">
      <c r="A380" s="84" t="s">
        <v>2730</v>
      </c>
      <c r="B380" s="84" t="s">
        <v>2100</v>
      </c>
      <c r="C380" s="84">
        <v>2</v>
      </c>
      <c r="D380" s="123">
        <v>0.0016689772130962545</v>
      </c>
      <c r="E380" s="123">
        <v>2.325515663363148</v>
      </c>
      <c r="F380" s="84" t="s">
        <v>2780</v>
      </c>
      <c r="G380" s="84" t="b">
        <v>0</v>
      </c>
      <c r="H380" s="84" t="b">
        <v>0</v>
      </c>
      <c r="I380" s="84" t="b">
        <v>0</v>
      </c>
      <c r="J380" s="84" t="b">
        <v>0</v>
      </c>
      <c r="K380" s="84" t="b">
        <v>0</v>
      </c>
      <c r="L380" s="84" t="b">
        <v>0</v>
      </c>
    </row>
    <row r="381" spans="1:12" ht="15">
      <c r="A381" s="84" t="s">
        <v>2100</v>
      </c>
      <c r="B381" s="84" t="s">
        <v>2539</v>
      </c>
      <c r="C381" s="84">
        <v>2</v>
      </c>
      <c r="D381" s="123">
        <v>0.0016689772130962545</v>
      </c>
      <c r="E381" s="123">
        <v>2.070243158259842</v>
      </c>
      <c r="F381" s="84" t="s">
        <v>2780</v>
      </c>
      <c r="G381" s="84" t="b">
        <v>0</v>
      </c>
      <c r="H381" s="84" t="b">
        <v>0</v>
      </c>
      <c r="I381" s="84" t="b">
        <v>0</v>
      </c>
      <c r="J381" s="84" t="b">
        <v>0</v>
      </c>
      <c r="K381" s="84" t="b">
        <v>0</v>
      </c>
      <c r="L381" s="84" t="b">
        <v>0</v>
      </c>
    </row>
    <row r="382" spans="1:12" ht="15">
      <c r="A382" s="84" t="s">
        <v>2642</v>
      </c>
      <c r="B382" s="84" t="s">
        <v>508</v>
      </c>
      <c r="C382" s="84">
        <v>2</v>
      </c>
      <c r="D382" s="123">
        <v>0.0016689772130962545</v>
      </c>
      <c r="E382" s="123">
        <v>1.0666390339910168</v>
      </c>
      <c r="F382" s="84" t="s">
        <v>2780</v>
      </c>
      <c r="G382" s="84" t="b">
        <v>0</v>
      </c>
      <c r="H382" s="84" t="b">
        <v>0</v>
      </c>
      <c r="I382" s="84" t="b">
        <v>0</v>
      </c>
      <c r="J382" s="84" t="b">
        <v>0</v>
      </c>
      <c r="K382" s="84" t="b">
        <v>0</v>
      </c>
      <c r="L382" s="84" t="b">
        <v>0</v>
      </c>
    </row>
    <row r="383" spans="1:12" ht="15">
      <c r="A383" s="84" t="s">
        <v>508</v>
      </c>
      <c r="B383" s="84" t="s">
        <v>2000</v>
      </c>
      <c r="C383" s="84">
        <v>2</v>
      </c>
      <c r="D383" s="123">
        <v>0.0016689772130962545</v>
      </c>
      <c r="E383" s="123">
        <v>1.3255156633631482</v>
      </c>
      <c r="F383" s="84" t="s">
        <v>2780</v>
      </c>
      <c r="G383" s="84" t="b">
        <v>0</v>
      </c>
      <c r="H383" s="84" t="b">
        <v>0</v>
      </c>
      <c r="I383" s="84" t="b">
        <v>0</v>
      </c>
      <c r="J383" s="84" t="b">
        <v>0</v>
      </c>
      <c r="K383" s="84" t="b">
        <v>0</v>
      </c>
      <c r="L383" s="84" t="b">
        <v>0</v>
      </c>
    </row>
    <row r="384" spans="1:12" ht="15">
      <c r="A384" s="84" t="s">
        <v>256</v>
      </c>
      <c r="B384" s="84" t="s">
        <v>2095</v>
      </c>
      <c r="C384" s="84">
        <v>2</v>
      </c>
      <c r="D384" s="123">
        <v>0.0016689772130962545</v>
      </c>
      <c r="E384" s="123">
        <v>3.024485667699167</v>
      </c>
      <c r="F384" s="84" t="s">
        <v>2780</v>
      </c>
      <c r="G384" s="84" t="b">
        <v>0</v>
      </c>
      <c r="H384" s="84" t="b">
        <v>0</v>
      </c>
      <c r="I384" s="84" t="b">
        <v>0</v>
      </c>
      <c r="J384" s="84" t="b">
        <v>0</v>
      </c>
      <c r="K384" s="84" t="b">
        <v>0</v>
      </c>
      <c r="L384" s="84" t="b">
        <v>0</v>
      </c>
    </row>
    <row r="385" spans="1:12" ht="15">
      <c r="A385" s="84" t="s">
        <v>511</v>
      </c>
      <c r="B385" s="84" t="s">
        <v>2509</v>
      </c>
      <c r="C385" s="84">
        <v>2</v>
      </c>
      <c r="D385" s="123">
        <v>0.0016689772130962545</v>
      </c>
      <c r="E385" s="123">
        <v>1.1903830119863734</v>
      </c>
      <c r="F385" s="84" t="s">
        <v>2780</v>
      </c>
      <c r="G385" s="84" t="b">
        <v>0</v>
      </c>
      <c r="H385" s="84" t="b">
        <v>0</v>
      </c>
      <c r="I385" s="84" t="b">
        <v>0</v>
      </c>
      <c r="J385" s="84" t="b">
        <v>0</v>
      </c>
      <c r="K385" s="84" t="b">
        <v>0</v>
      </c>
      <c r="L385" s="84" t="b">
        <v>0</v>
      </c>
    </row>
    <row r="386" spans="1:12" ht="15">
      <c r="A386" s="84" t="s">
        <v>292</v>
      </c>
      <c r="B386" s="84" t="s">
        <v>2549</v>
      </c>
      <c r="C386" s="84">
        <v>2</v>
      </c>
      <c r="D386" s="123">
        <v>0.0016689772130962545</v>
      </c>
      <c r="E386" s="123">
        <v>1.5696408076906567</v>
      </c>
      <c r="F386" s="84" t="s">
        <v>2780</v>
      </c>
      <c r="G386" s="84" t="b">
        <v>0</v>
      </c>
      <c r="H386" s="84" t="b">
        <v>0</v>
      </c>
      <c r="I386" s="84" t="b">
        <v>0</v>
      </c>
      <c r="J386" s="84" t="b">
        <v>0</v>
      </c>
      <c r="K386" s="84" t="b">
        <v>0</v>
      </c>
      <c r="L386" s="84" t="b">
        <v>0</v>
      </c>
    </row>
    <row r="387" spans="1:12" ht="15">
      <c r="A387" s="84" t="s">
        <v>2521</v>
      </c>
      <c r="B387" s="84" t="s">
        <v>2731</v>
      </c>
      <c r="C387" s="84">
        <v>2</v>
      </c>
      <c r="D387" s="123">
        <v>0.0016689772130962545</v>
      </c>
      <c r="E387" s="123">
        <v>2.5473644129795043</v>
      </c>
      <c r="F387" s="84" t="s">
        <v>2780</v>
      </c>
      <c r="G387" s="84" t="b">
        <v>0</v>
      </c>
      <c r="H387" s="84" t="b">
        <v>0</v>
      </c>
      <c r="I387" s="84" t="b">
        <v>0</v>
      </c>
      <c r="J387" s="84" t="b">
        <v>0</v>
      </c>
      <c r="K387" s="84" t="b">
        <v>0</v>
      </c>
      <c r="L387" s="84" t="b">
        <v>0</v>
      </c>
    </row>
    <row r="388" spans="1:12" ht="15">
      <c r="A388" s="84" t="s">
        <v>2732</v>
      </c>
      <c r="B388" s="84" t="s">
        <v>2733</v>
      </c>
      <c r="C388" s="84">
        <v>2</v>
      </c>
      <c r="D388" s="123">
        <v>0.0016689772130962545</v>
      </c>
      <c r="E388" s="123">
        <v>3.024485667699167</v>
      </c>
      <c r="F388" s="84" t="s">
        <v>2780</v>
      </c>
      <c r="G388" s="84" t="b">
        <v>0</v>
      </c>
      <c r="H388" s="84" t="b">
        <v>0</v>
      </c>
      <c r="I388" s="84" t="b">
        <v>0</v>
      </c>
      <c r="J388" s="84" t="b">
        <v>0</v>
      </c>
      <c r="K388" s="84" t="b">
        <v>0</v>
      </c>
      <c r="L388" s="84" t="b">
        <v>0</v>
      </c>
    </row>
    <row r="389" spans="1:12" ht="15">
      <c r="A389" s="84" t="s">
        <v>2733</v>
      </c>
      <c r="B389" s="84" t="s">
        <v>2649</v>
      </c>
      <c r="C389" s="84">
        <v>2</v>
      </c>
      <c r="D389" s="123">
        <v>0.0016689772130962545</v>
      </c>
      <c r="E389" s="123">
        <v>2.8483944086434856</v>
      </c>
      <c r="F389" s="84" t="s">
        <v>2780</v>
      </c>
      <c r="G389" s="84" t="b">
        <v>0</v>
      </c>
      <c r="H389" s="84" t="b">
        <v>0</v>
      </c>
      <c r="I389" s="84" t="b">
        <v>0</v>
      </c>
      <c r="J389" s="84" t="b">
        <v>0</v>
      </c>
      <c r="K389" s="84" t="b">
        <v>0</v>
      </c>
      <c r="L389" s="84" t="b">
        <v>0</v>
      </c>
    </row>
    <row r="390" spans="1:12" ht="15">
      <c r="A390" s="84" t="s">
        <v>2649</v>
      </c>
      <c r="B390" s="84" t="s">
        <v>2734</v>
      </c>
      <c r="C390" s="84">
        <v>2</v>
      </c>
      <c r="D390" s="123">
        <v>0.0016689772130962545</v>
      </c>
      <c r="E390" s="123">
        <v>2.8483944086434856</v>
      </c>
      <c r="F390" s="84" t="s">
        <v>2780</v>
      </c>
      <c r="G390" s="84" t="b">
        <v>0</v>
      </c>
      <c r="H390" s="84" t="b">
        <v>0</v>
      </c>
      <c r="I390" s="84" t="b">
        <v>0</v>
      </c>
      <c r="J390" s="84" t="b">
        <v>0</v>
      </c>
      <c r="K390" s="84" t="b">
        <v>0</v>
      </c>
      <c r="L390" s="84" t="b">
        <v>0</v>
      </c>
    </row>
    <row r="391" spans="1:12" ht="15">
      <c r="A391" s="84" t="s">
        <v>2734</v>
      </c>
      <c r="B391" s="84" t="s">
        <v>2735</v>
      </c>
      <c r="C391" s="84">
        <v>2</v>
      </c>
      <c r="D391" s="123">
        <v>0.0016689772130962545</v>
      </c>
      <c r="E391" s="123">
        <v>3.024485667699167</v>
      </c>
      <c r="F391" s="84" t="s">
        <v>2780</v>
      </c>
      <c r="G391" s="84" t="b">
        <v>0</v>
      </c>
      <c r="H391" s="84" t="b">
        <v>0</v>
      </c>
      <c r="I391" s="84" t="b">
        <v>0</v>
      </c>
      <c r="J391" s="84" t="b">
        <v>0</v>
      </c>
      <c r="K391" s="84" t="b">
        <v>0</v>
      </c>
      <c r="L391" s="84" t="b">
        <v>0</v>
      </c>
    </row>
    <row r="392" spans="1:12" ht="15">
      <c r="A392" s="84" t="s">
        <v>2735</v>
      </c>
      <c r="B392" s="84" t="s">
        <v>2736</v>
      </c>
      <c r="C392" s="84">
        <v>2</v>
      </c>
      <c r="D392" s="123">
        <v>0.0016689772130962545</v>
      </c>
      <c r="E392" s="123">
        <v>3.024485667699167</v>
      </c>
      <c r="F392" s="84" t="s">
        <v>2780</v>
      </c>
      <c r="G392" s="84" t="b">
        <v>0</v>
      </c>
      <c r="H392" s="84" t="b">
        <v>0</v>
      </c>
      <c r="I392" s="84" t="b">
        <v>0</v>
      </c>
      <c r="J392" s="84" t="b">
        <v>0</v>
      </c>
      <c r="K392" s="84" t="b">
        <v>0</v>
      </c>
      <c r="L392" s="84" t="b">
        <v>0</v>
      </c>
    </row>
    <row r="393" spans="1:12" ht="15">
      <c r="A393" s="84" t="s">
        <v>2736</v>
      </c>
      <c r="B393" s="84" t="s">
        <v>2554</v>
      </c>
      <c r="C393" s="84">
        <v>2</v>
      </c>
      <c r="D393" s="123">
        <v>0.0016689772130962545</v>
      </c>
      <c r="E393" s="123">
        <v>2.7234556720351857</v>
      </c>
      <c r="F393" s="84" t="s">
        <v>2780</v>
      </c>
      <c r="G393" s="84" t="b">
        <v>0</v>
      </c>
      <c r="H393" s="84" t="b">
        <v>0</v>
      </c>
      <c r="I393" s="84" t="b">
        <v>0</v>
      </c>
      <c r="J393" s="84" t="b">
        <v>0</v>
      </c>
      <c r="K393" s="84" t="b">
        <v>0</v>
      </c>
      <c r="L393" s="84" t="b">
        <v>0</v>
      </c>
    </row>
    <row r="394" spans="1:12" ht="15">
      <c r="A394" s="84" t="s">
        <v>2554</v>
      </c>
      <c r="B394" s="84" t="s">
        <v>2737</v>
      </c>
      <c r="C394" s="84">
        <v>2</v>
      </c>
      <c r="D394" s="123">
        <v>0.0016689772130962545</v>
      </c>
      <c r="E394" s="123">
        <v>2.7234556720351857</v>
      </c>
      <c r="F394" s="84" t="s">
        <v>2780</v>
      </c>
      <c r="G394" s="84" t="b">
        <v>0</v>
      </c>
      <c r="H394" s="84" t="b">
        <v>0</v>
      </c>
      <c r="I394" s="84" t="b">
        <v>0</v>
      </c>
      <c r="J394" s="84" t="b">
        <v>0</v>
      </c>
      <c r="K394" s="84" t="b">
        <v>0</v>
      </c>
      <c r="L394" s="84" t="b">
        <v>0</v>
      </c>
    </row>
    <row r="395" spans="1:12" ht="15">
      <c r="A395" s="84" t="s">
        <v>2737</v>
      </c>
      <c r="B395" s="84" t="s">
        <v>2738</v>
      </c>
      <c r="C395" s="84">
        <v>2</v>
      </c>
      <c r="D395" s="123">
        <v>0.0016689772130962545</v>
      </c>
      <c r="E395" s="123">
        <v>3.024485667699167</v>
      </c>
      <c r="F395" s="84" t="s">
        <v>2780</v>
      </c>
      <c r="G395" s="84" t="b">
        <v>0</v>
      </c>
      <c r="H395" s="84" t="b">
        <v>0</v>
      </c>
      <c r="I395" s="84" t="b">
        <v>0</v>
      </c>
      <c r="J395" s="84" t="b">
        <v>0</v>
      </c>
      <c r="K395" s="84" t="b">
        <v>0</v>
      </c>
      <c r="L395" s="84" t="b">
        <v>0</v>
      </c>
    </row>
    <row r="396" spans="1:12" ht="15">
      <c r="A396" s="84" t="s">
        <v>2738</v>
      </c>
      <c r="B396" s="84" t="s">
        <v>2739</v>
      </c>
      <c r="C396" s="84">
        <v>2</v>
      </c>
      <c r="D396" s="123">
        <v>0.0016689772130962545</v>
      </c>
      <c r="E396" s="123">
        <v>3.024485667699167</v>
      </c>
      <c r="F396" s="84" t="s">
        <v>2780</v>
      </c>
      <c r="G396" s="84" t="b">
        <v>0</v>
      </c>
      <c r="H396" s="84" t="b">
        <v>0</v>
      </c>
      <c r="I396" s="84" t="b">
        <v>0</v>
      </c>
      <c r="J396" s="84" t="b">
        <v>0</v>
      </c>
      <c r="K396" s="84" t="b">
        <v>0</v>
      </c>
      <c r="L396" s="84" t="b">
        <v>0</v>
      </c>
    </row>
    <row r="397" spans="1:12" ht="15">
      <c r="A397" s="84" t="s">
        <v>2739</v>
      </c>
      <c r="B397" s="84" t="s">
        <v>508</v>
      </c>
      <c r="C397" s="84">
        <v>2</v>
      </c>
      <c r="D397" s="123">
        <v>0.0016689772130962545</v>
      </c>
      <c r="E397" s="123">
        <v>1.2427302930466981</v>
      </c>
      <c r="F397" s="84" t="s">
        <v>2780</v>
      </c>
      <c r="G397" s="84" t="b">
        <v>0</v>
      </c>
      <c r="H397" s="84" t="b">
        <v>0</v>
      </c>
      <c r="I397" s="84" t="b">
        <v>0</v>
      </c>
      <c r="J397" s="84" t="b">
        <v>0</v>
      </c>
      <c r="K397" s="84" t="b">
        <v>0</v>
      </c>
      <c r="L397" s="84" t="b">
        <v>0</v>
      </c>
    </row>
    <row r="398" spans="1:12" ht="15">
      <c r="A398" s="84" t="s">
        <v>508</v>
      </c>
      <c r="B398" s="84" t="s">
        <v>2650</v>
      </c>
      <c r="C398" s="84">
        <v>2</v>
      </c>
      <c r="D398" s="123">
        <v>0.0016689772130962545</v>
      </c>
      <c r="E398" s="123">
        <v>1.1494244043074668</v>
      </c>
      <c r="F398" s="84" t="s">
        <v>2780</v>
      </c>
      <c r="G398" s="84" t="b">
        <v>0</v>
      </c>
      <c r="H398" s="84" t="b">
        <v>0</v>
      </c>
      <c r="I398" s="84" t="b">
        <v>0</v>
      </c>
      <c r="J398" s="84" t="b">
        <v>0</v>
      </c>
      <c r="K398" s="84" t="b">
        <v>0</v>
      </c>
      <c r="L398" s="84" t="b">
        <v>0</v>
      </c>
    </row>
    <row r="399" spans="1:12" ht="15">
      <c r="A399" s="84" t="s">
        <v>235</v>
      </c>
      <c r="B399" s="84" t="s">
        <v>2651</v>
      </c>
      <c r="C399" s="84">
        <v>2</v>
      </c>
      <c r="D399" s="123">
        <v>0.0016689772130962545</v>
      </c>
      <c r="E399" s="123">
        <v>3.024485667699167</v>
      </c>
      <c r="F399" s="84" t="s">
        <v>2780</v>
      </c>
      <c r="G399" s="84" t="b">
        <v>0</v>
      </c>
      <c r="H399" s="84" t="b">
        <v>0</v>
      </c>
      <c r="I399" s="84" t="b">
        <v>0</v>
      </c>
      <c r="J399" s="84" t="b">
        <v>0</v>
      </c>
      <c r="K399" s="84" t="b">
        <v>0</v>
      </c>
      <c r="L399" s="84" t="b">
        <v>0</v>
      </c>
    </row>
    <row r="400" spans="1:12" ht="15">
      <c r="A400" s="84" t="s">
        <v>2654</v>
      </c>
      <c r="B400" s="84" t="s">
        <v>2097</v>
      </c>
      <c r="C400" s="84">
        <v>2</v>
      </c>
      <c r="D400" s="123">
        <v>0.0016689772130962545</v>
      </c>
      <c r="E400" s="123">
        <v>2.0032963686292287</v>
      </c>
      <c r="F400" s="84" t="s">
        <v>2780</v>
      </c>
      <c r="G400" s="84" t="b">
        <v>0</v>
      </c>
      <c r="H400" s="84" t="b">
        <v>0</v>
      </c>
      <c r="I400" s="84" t="b">
        <v>0</v>
      </c>
      <c r="J400" s="84" t="b">
        <v>0</v>
      </c>
      <c r="K400" s="84" t="b">
        <v>0</v>
      </c>
      <c r="L400" s="84" t="b">
        <v>0</v>
      </c>
    </row>
    <row r="401" spans="1:12" ht="15">
      <c r="A401" s="84" t="s">
        <v>2740</v>
      </c>
      <c r="B401" s="84" t="s">
        <v>2741</v>
      </c>
      <c r="C401" s="84">
        <v>2</v>
      </c>
      <c r="D401" s="123">
        <v>0.0016689772130962545</v>
      </c>
      <c r="E401" s="123">
        <v>3.024485667699167</v>
      </c>
      <c r="F401" s="84" t="s">
        <v>2780</v>
      </c>
      <c r="G401" s="84" t="b">
        <v>0</v>
      </c>
      <c r="H401" s="84" t="b">
        <v>0</v>
      </c>
      <c r="I401" s="84" t="b">
        <v>0</v>
      </c>
      <c r="J401" s="84" t="b">
        <v>0</v>
      </c>
      <c r="K401" s="84" t="b">
        <v>0</v>
      </c>
      <c r="L401" s="84" t="b">
        <v>0</v>
      </c>
    </row>
    <row r="402" spans="1:12" ht="15">
      <c r="A402" s="84" t="s">
        <v>2741</v>
      </c>
      <c r="B402" s="84" t="s">
        <v>2062</v>
      </c>
      <c r="C402" s="84">
        <v>2</v>
      </c>
      <c r="D402" s="123">
        <v>0.0016689772130962545</v>
      </c>
      <c r="E402" s="123">
        <v>2.0467620624103193</v>
      </c>
      <c r="F402" s="84" t="s">
        <v>2780</v>
      </c>
      <c r="G402" s="84" t="b">
        <v>0</v>
      </c>
      <c r="H402" s="84" t="b">
        <v>0</v>
      </c>
      <c r="I402" s="84" t="b">
        <v>0</v>
      </c>
      <c r="J402" s="84" t="b">
        <v>0</v>
      </c>
      <c r="K402" s="84" t="b">
        <v>0</v>
      </c>
      <c r="L402" s="84" t="b">
        <v>0</v>
      </c>
    </row>
    <row r="403" spans="1:12" ht="15">
      <c r="A403" s="84" t="s">
        <v>2062</v>
      </c>
      <c r="B403" s="84" t="s">
        <v>2742</v>
      </c>
      <c r="C403" s="84">
        <v>2</v>
      </c>
      <c r="D403" s="123">
        <v>0.0016689772130962545</v>
      </c>
      <c r="E403" s="123">
        <v>2.0467620624103193</v>
      </c>
      <c r="F403" s="84" t="s">
        <v>2780</v>
      </c>
      <c r="G403" s="84" t="b">
        <v>0</v>
      </c>
      <c r="H403" s="84" t="b">
        <v>0</v>
      </c>
      <c r="I403" s="84" t="b">
        <v>0</v>
      </c>
      <c r="J403" s="84" t="b">
        <v>0</v>
      </c>
      <c r="K403" s="84" t="b">
        <v>0</v>
      </c>
      <c r="L403" s="84" t="b">
        <v>0</v>
      </c>
    </row>
    <row r="404" spans="1:12" ht="15">
      <c r="A404" s="84" t="s">
        <v>2742</v>
      </c>
      <c r="B404" s="84" t="s">
        <v>508</v>
      </c>
      <c r="C404" s="84">
        <v>2</v>
      </c>
      <c r="D404" s="123">
        <v>0.0016689772130962545</v>
      </c>
      <c r="E404" s="123">
        <v>1.2427302930466981</v>
      </c>
      <c r="F404" s="84" t="s">
        <v>2780</v>
      </c>
      <c r="G404" s="84" t="b">
        <v>0</v>
      </c>
      <c r="H404" s="84" t="b">
        <v>0</v>
      </c>
      <c r="I404" s="84" t="b">
        <v>0</v>
      </c>
      <c r="J404" s="84" t="b">
        <v>0</v>
      </c>
      <c r="K404" s="84" t="b">
        <v>0</v>
      </c>
      <c r="L404" s="84" t="b">
        <v>0</v>
      </c>
    </row>
    <row r="405" spans="1:12" ht="15">
      <c r="A405" s="84" t="s">
        <v>508</v>
      </c>
      <c r="B405" s="84" t="s">
        <v>2577</v>
      </c>
      <c r="C405" s="84">
        <v>2</v>
      </c>
      <c r="D405" s="123">
        <v>0.0016689772130962545</v>
      </c>
      <c r="E405" s="123">
        <v>1.024485667699167</v>
      </c>
      <c r="F405" s="84" t="s">
        <v>2780</v>
      </c>
      <c r="G405" s="84" t="b">
        <v>0</v>
      </c>
      <c r="H405" s="84" t="b">
        <v>0</v>
      </c>
      <c r="I405" s="84" t="b">
        <v>0</v>
      </c>
      <c r="J405" s="84" t="b">
        <v>0</v>
      </c>
      <c r="K405" s="84" t="b">
        <v>0</v>
      </c>
      <c r="L405" s="84" t="b">
        <v>0</v>
      </c>
    </row>
    <row r="406" spans="1:12" ht="15">
      <c r="A406" s="84" t="s">
        <v>2577</v>
      </c>
      <c r="B406" s="84" t="s">
        <v>2743</v>
      </c>
      <c r="C406" s="84">
        <v>2</v>
      </c>
      <c r="D406" s="123">
        <v>0.0016689772130962545</v>
      </c>
      <c r="E406" s="123">
        <v>2.7234556720351857</v>
      </c>
      <c r="F406" s="84" t="s">
        <v>2780</v>
      </c>
      <c r="G406" s="84" t="b">
        <v>0</v>
      </c>
      <c r="H406" s="84" t="b">
        <v>0</v>
      </c>
      <c r="I406" s="84" t="b">
        <v>0</v>
      </c>
      <c r="J406" s="84" t="b">
        <v>0</v>
      </c>
      <c r="K406" s="84" t="b">
        <v>0</v>
      </c>
      <c r="L406" s="84" t="b">
        <v>0</v>
      </c>
    </row>
    <row r="407" spans="1:12" ht="15">
      <c r="A407" s="84" t="s">
        <v>2743</v>
      </c>
      <c r="B407" s="84" t="s">
        <v>2744</v>
      </c>
      <c r="C407" s="84">
        <v>2</v>
      </c>
      <c r="D407" s="123">
        <v>0.0016689772130962545</v>
      </c>
      <c r="E407" s="123">
        <v>3.024485667699167</v>
      </c>
      <c r="F407" s="84" t="s">
        <v>2780</v>
      </c>
      <c r="G407" s="84" t="b">
        <v>0</v>
      </c>
      <c r="H407" s="84" t="b">
        <v>0</v>
      </c>
      <c r="I407" s="84" t="b">
        <v>0</v>
      </c>
      <c r="J407" s="84" t="b">
        <v>0</v>
      </c>
      <c r="K407" s="84" t="b">
        <v>0</v>
      </c>
      <c r="L407" s="84" t="b">
        <v>0</v>
      </c>
    </row>
    <row r="408" spans="1:12" ht="15">
      <c r="A408" s="84" t="s">
        <v>2744</v>
      </c>
      <c r="B408" s="84" t="s">
        <v>2595</v>
      </c>
      <c r="C408" s="84">
        <v>2</v>
      </c>
      <c r="D408" s="123">
        <v>0.0016689772130962545</v>
      </c>
      <c r="E408" s="123">
        <v>2.8483944086434856</v>
      </c>
      <c r="F408" s="84" t="s">
        <v>2780</v>
      </c>
      <c r="G408" s="84" t="b">
        <v>0</v>
      </c>
      <c r="H408" s="84" t="b">
        <v>0</v>
      </c>
      <c r="I408" s="84" t="b">
        <v>0</v>
      </c>
      <c r="J408" s="84" t="b">
        <v>0</v>
      </c>
      <c r="K408" s="84" t="b">
        <v>0</v>
      </c>
      <c r="L408" s="84" t="b">
        <v>0</v>
      </c>
    </row>
    <row r="409" spans="1:12" ht="15">
      <c r="A409" s="84" t="s">
        <v>2595</v>
      </c>
      <c r="B409" s="84" t="s">
        <v>2745</v>
      </c>
      <c r="C409" s="84">
        <v>2</v>
      </c>
      <c r="D409" s="123">
        <v>0.0016689772130962545</v>
      </c>
      <c r="E409" s="123">
        <v>2.8483944086434856</v>
      </c>
      <c r="F409" s="84" t="s">
        <v>2780</v>
      </c>
      <c r="G409" s="84" t="b">
        <v>0</v>
      </c>
      <c r="H409" s="84" t="b">
        <v>0</v>
      </c>
      <c r="I409" s="84" t="b">
        <v>0</v>
      </c>
      <c r="J409" s="84" t="b">
        <v>0</v>
      </c>
      <c r="K409" s="84" t="b">
        <v>1</v>
      </c>
      <c r="L409" s="84" t="b">
        <v>0</v>
      </c>
    </row>
    <row r="410" spans="1:12" ht="15">
      <c r="A410" s="84" t="s">
        <v>2539</v>
      </c>
      <c r="B410" s="84" t="s">
        <v>2748</v>
      </c>
      <c r="C410" s="84">
        <v>2</v>
      </c>
      <c r="D410" s="123">
        <v>0.0016689772130962545</v>
      </c>
      <c r="E410" s="123">
        <v>2.6265456590271294</v>
      </c>
      <c r="F410" s="84" t="s">
        <v>2780</v>
      </c>
      <c r="G410" s="84" t="b">
        <v>0</v>
      </c>
      <c r="H410" s="84" t="b">
        <v>0</v>
      </c>
      <c r="I410" s="84" t="b">
        <v>0</v>
      </c>
      <c r="J410" s="84" t="b">
        <v>0</v>
      </c>
      <c r="K410" s="84" t="b">
        <v>0</v>
      </c>
      <c r="L410" s="84" t="b">
        <v>0</v>
      </c>
    </row>
    <row r="411" spans="1:12" ht="15">
      <c r="A411" s="84" t="s">
        <v>2748</v>
      </c>
      <c r="B411" s="84" t="s">
        <v>2656</v>
      </c>
      <c r="C411" s="84">
        <v>2</v>
      </c>
      <c r="D411" s="123">
        <v>0.0016689772130962545</v>
      </c>
      <c r="E411" s="123">
        <v>2.8483944086434856</v>
      </c>
      <c r="F411" s="84" t="s">
        <v>2780</v>
      </c>
      <c r="G411" s="84" t="b">
        <v>0</v>
      </c>
      <c r="H411" s="84" t="b">
        <v>0</v>
      </c>
      <c r="I411" s="84" t="b">
        <v>0</v>
      </c>
      <c r="J411" s="84" t="b">
        <v>0</v>
      </c>
      <c r="K411" s="84" t="b">
        <v>0</v>
      </c>
      <c r="L411" s="84" t="b">
        <v>0</v>
      </c>
    </row>
    <row r="412" spans="1:12" ht="15">
      <c r="A412" s="84" t="s">
        <v>2656</v>
      </c>
      <c r="B412" s="84" t="s">
        <v>510</v>
      </c>
      <c r="C412" s="84">
        <v>2</v>
      </c>
      <c r="D412" s="123">
        <v>0.0016689772130962545</v>
      </c>
      <c r="E412" s="123">
        <v>1.4334210606726678</v>
      </c>
      <c r="F412" s="84" t="s">
        <v>2780</v>
      </c>
      <c r="G412" s="84" t="b">
        <v>0</v>
      </c>
      <c r="H412" s="84" t="b">
        <v>0</v>
      </c>
      <c r="I412" s="84" t="b">
        <v>0</v>
      </c>
      <c r="J412" s="84" t="b">
        <v>0</v>
      </c>
      <c r="K412" s="84" t="b">
        <v>0</v>
      </c>
      <c r="L412" s="84" t="b">
        <v>0</v>
      </c>
    </row>
    <row r="413" spans="1:12" ht="15">
      <c r="A413" s="84" t="s">
        <v>510</v>
      </c>
      <c r="B413" s="84" t="s">
        <v>2657</v>
      </c>
      <c r="C413" s="84">
        <v>2</v>
      </c>
      <c r="D413" s="123">
        <v>0.0016689772130962545</v>
      </c>
      <c r="E413" s="123">
        <v>1.425148534706678</v>
      </c>
      <c r="F413" s="84" t="s">
        <v>2780</v>
      </c>
      <c r="G413" s="84" t="b">
        <v>0</v>
      </c>
      <c r="H413" s="84" t="b">
        <v>0</v>
      </c>
      <c r="I413" s="84" t="b">
        <v>0</v>
      </c>
      <c r="J413" s="84" t="b">
        <v>0</v>
      </c>
      <c r="K413" s="84" t="b">
        <v>0</v>
      </c>
      <c r="L413" s="84" t="b">
        <v>0</v>
      </c>
    </row>
    <row r="414" spans="1:12" ht="15">
      <c r="A414" s="84" t="s">
        <v>2657</v>
      </c>
      <c r="B414" s="84" t="s">
        <v>2749</v>
      </c>
      <c r="C414" s="84">
        <v>2</v>
      </c>
      <c r="D414" s="123">
        <v>0.0016689772130962545</v>
      </c>
      <c r="E414" s="123">
        <v>2.8483944086434856</v>
      </c>
      <c r="F414" s="84" t="s">
        <v>2780</v>
      </c>
      <c r="G414" s="84" t="b">
        <v>0</v>
      </c>
      <c r="H414" s="84" t="b">
        <v>0</v>
      </c>
      <c r="I414" s="84" t="b">
        <v>0</v>
      </c>
      <c r="J414" s="84" t="b">
        <v>0</v>
      </c>
      <c r="K414" s="84" t="b">
        <v>0</v>
      </c>
      <c r="L414" s="84" t="b">
        <v>0</v>
      </c>
    </row>
    <row r="415" spans="1:12" ht="15">
      <c r="A415" s="84" t="s">
        <v>2749</v>
      </c>
      <c r="B415" s="84" t="s">
        <v>2658</v>
      </c>
      <c r="C415" s="84">
        <v>2</v>
      </c>
      <c r="D415" s="123">
        <v>0.0016689772130962545</v>
      </c>
      <c r="E415" s="123">
        <v>2.8483944086434856</v>
      </c>
      <c r="F415" s="84" t="s">
        <v>2780</v>
      </c>
      <c r="G415" s="84" t="b">
        <v>0</v>
      </c>
      <c r="H415" s="84" t="b">
        <v>0</v>
      </c>
      <c r="I415" s="84" t="b">
        <v>0</v>
      </c>
      <c r="J415" s="84" t="b">
        <v>0</v>
      </c>
      <c r="K415" s="84" t="b">
        <v>0</v>
      </c>
      <c r="L415" s="84" t="b">
        <v>0</v>
      </c>
    </row>
    <row r="416" spans="1:12" ht="15">
      <c r="A416" s="84" t="s">
        <v>2658</v>
      </c>
      <c r="B416" s="84" t="s">
        <v>2750</v>
      </c>
      <c r="C416" s="84">
        <v>2</v>
      </c>
      <c r="D416" s="123">
        <v>0.0016689772130962545</v>
      </c>
      <c r="E416" s="123">
        <v>2.8483944086434856</v>
      </c>
      <c r="F416" s="84" t="s">
        <v>2780</v>
      </c>
      <c r="G416" s="84" t="b">
        <v>0</v>
      </c>
      <c r="H416" s="84" t="b">
        <v>0</v>
      </c>
      <c r="I416" s="84" t="b">
        <v>0</v>
      </c>
      <c r="J416" s="84" t="b">
        <v>0</v>
      </c>
      <c r="K416" s="84" t="b">
        <v>0</v>
      </c>
      <c r="L416" s="84" t="b">
        <v>0</v>
      </c>
    </row>
    <row r="417" spans="1:12" ht="15">
      <c r="A417" s="84" t="s">
        <v>2750</v>
      </c>
      <c r="B417" s="84" t="s">
        <v>2751</v>
      </c>
      <c r="C417" s="84">
        <v>2</v>
      </c>
      <c r="D417" s="123">
        <v>0.0016689772130962545</v>
      </c>
      <c r="E417" s="123">
        <v>3.024485667699167</v>
      </c>
      <c r="F417" s="84" t="s">
        <v>2780</v>
      </c>
      <c r="G417" s="84" t="b">
        <v>0</v>
      </c>
      <c r="H417" s="84" t="b">
        <v>0</v>
      </c>
      <c r="I417" s="84" t="b">
        <v>0</v>
      </c>
      <c r="J417" s="84" t="b">
        <v>0</v>
      </c>
      <c r="K417" s="84" t="b">
        <v>0</v>
      </c>
      <c r="L417" s="84" t="b">
        <v>0</v>
      </c>
    </row>
    <row r="418" spans="1:12" ht="15">
      <c r="A418" s="84" t="s">
        <v>2751</v>
      </c>
      <c r="B418" s="84" t="s">
        <v>2752</v>
      </c>
      <c r="C418" s="84">
        <v>2</v>
      </c>
      <c r="D418" s="123">
        <v>0.0016689772130962545</v>
      </c>
      <c r="E418" s="123">
        <v>3.024485667699167</v>
      </c>
      <c r="F418" s="84" t="s">
        <v>2780</v>
      </c>
      <c r="G418" s="84" t="b">
        <v>0</v>
      </c>
      <c r="H418" s="84" t="b">
        <v>0</v>
      </c>
      <c r="I418" s="84" t="b">
        <v>0</v>
      </c>
      <c r="J418" s="84" t="b">
        <v>0</v>
      </c>
      <c r="K418" s="84" t="b">
        <v>0</v>
      </c>
      <c r="L418" s="84" t="b">
        <v>0</v>
      </c>
    </row>
    <row r="419" spans="1:12" ht="15">
      <c r="A419" s="84" t="s">
        <v>2752</v>
      </c>
      <c r="B419" s="84" t="s">
        <v>2753</v>
      </c>
      <c r="C419" s="84">
        <v>2</v>
      </c>
      <c r="D419" s="123">
        <v>0.0016689772130962545</v>
      </c>
      <c r="E419" s="123">
        <v>3.024485667699167</v>
      </c>
      <c r="F419" s="84" t="s">
        <v>2780</v>
      </c>
      <c r="G419" s="84" t="b">
        <v>0</v>
      </c>
      <c r="H419" s="84" t="b">
        <v>0</v>
      </c>
      <c r="I419" s="84" t="b">
        <v>0</v>
      </c>
      <c r="J419" s="84" t="b">
        <v>0</v>
      </c>
      <c r="K419" s="84" t="b">
        <v>0</v>
      </c>
      <c r="L419" s="84" t="b">
        <v>0</v>
      </c>
    </row>
    <row r="420" spans="1:12" ht="15">
      <c r="A420" s="84" t="s">
        <v>510</v>
      </c>
      <c r="B420" s="84" t="s">
        <v>2011</v>
      </c>
      <c r="C420" s="84">
        <v>2</v>
      </c>
      <c r="D420" s="123">
        <v>0.0016689772130962545</v>
      </c>
      <c r="E420" s="123">
        <v>1.601239793762359</v>
      </c>
      <c r="F420" s="84" t="s">
        <v>2780</v>
      </c>
      <c r="G420" s="84" t="b">
        <v>0</v>
      </c>
      <c r="H420" s="84" t="b">
        <v>0</v>
      </c>
      <c r="I420" s="84" t="b">
        <v>0</v>
      </c>
      <c r="J420" s="84" t="b">
        <v>0</v>
      </c>
      <c r="K420" s="84" t="b">
        <v>0</v>
      </c>
      <c r="L420" s="84" t="b">
        <v>0</v>
      </c>
    </row>
    <row r="421" spans="1:12" ht="15">
      <c r="A421" s="84" t="s">
        <v>2575</v>
      </c>
      <c r="B421" s="84" t="s">
        <v>2532</v>
      </c>
      <c r="C421" s="84">
        <v>2</v>
      </c>
      <c r="D421" s="123">
        <v>0.0016689772130962545</v>
      </c>
      <c r="E421" s="123">
        <v>2.6265456590271294</v>
      </c>
      <c r="F421" s="84" t="s">
        <v>2780</v>
      </c>
      <c r="G421" s="84" t="b">
        <v>0</v>
      </c>
      <c r="H421" s="84" t="b">
        <v>0</v>
      </c>
      <c r="I421" s="84" t="b">
        <v>0</v>
      </c>
      <c r="J421" s="84" t="b">
        <v>0</v>
      </c>
      <c r="K421" s="84" t="b">
        <v>0</v>
      </c>
      <c r="L421" s="84" t="b">
        <v>0</v>
      </c>
    </row>
    <row r="422" spans="1:12" ht="15">
      <c r="A422" s="84" t="s">
        <v>2532</v>
      </c>
      <c r="B422" s="84" t="s">
        <v>2754</v>
      </c>
      <c r="C422" s="84">
        <v>2</v>
      </c>
      <c r="D422" s="123">
        <v>0.0016689772130962545</v>
      </c>
      <c r="E422" s="123">
        <v>2.6265456590271294</v>
      </c>
      <c r="F422" s="84" t="s">
        <v>2780</v>
      </c>
      <c r="G422" s="84" t="b">
        <v>0</v>
      </c>
      <c r="H422" s="84" t="b">
        <v>0</v>
      </c>
      <c r="I422" s="84" t="b">
        <v>0</v>
      </c>
      <c r="J422" s="84" t="b">
        <v>0</v>
      </c>
      <c r="K422" s="84" t="b">
        <v>0</v>
      </c>
      <c r="L422" s="84" t="b">
        <v>0</v>
      </c>
    </row>
    <row r="423" spans="1:12" ht="15">
      <c r="A423" s="84" t="s">
        <v>2754</v>
      </c>
      <c r="B423" s="84" t="s">
        <v>2502</v>
      </c>
      <c r="C423" s="84">
        <v>2</v>
      </c>
      <c r="D423" s="123">
        <v>0.0016689772130962545</v>
      </c>
      <c r="E423" s="123">
        <v>2.3712731539238234</v>
      </c>
      <c r="F423" s="84" t="s">
        <v>2780</v>
      </c>
      <c r="G423" s="84" t="b">
        <v>0</v>
      </c>
      <c r="H423" s="84" t="b">
        <v>0</v>
      </c>
      <c r="I423" s="84" t="b">
        <v>0</v>
      </c>
      <c r="J423" s="84" t="b">
        <v>0</v>
      </c>
      <c r="K423" s="84" t="b">
        <v>0</v>
      </c>
      <c r="L423" s="84" t="b">
        <v>0</v>
      </c>
    </row>
    <row r="424" spans="1:12" ht="15">
      <c r="A424" s="84" t="s">
        <v>2502</v>
      </c>
      <c r="B424" s="84" t="s">
        <v>2590</v>
      </c>
      <c r="C424" s="84">
        <v>2</v>
      </c>
      <c r="D424" s="123">
        <v>0.0016689772130962545</v>
      </c>
      <c r="E424" s="123">
        <v>2.121395680707223</v>
      </c>
      <c r="F424" s="84" t="s">
        <v>2780</v>
      </c>
      <c r="G424" s="84" t="b">
        <v>0</v>
      </c>
      <c r="H424" s="84" t="b">
        <v>0</v>
      </c>
      <c r="I424" s="84" t="b">
        <v>0</v>
      </c>
      <c r="J424" s="84" t="b">
        <v>0</v>
      </c>
      <c r="K424" s="84" t="b">
        <v>0</v>
      </c>
      <c r="L424" s="84" t="b">
        <v>0</v>
      </c>
    </row>
    <row r="425" spans="1:12" ht="15">
      <c r="A425" s="84" t="s">
        <v>2500</v>
      </c>
      <c r="B425" s="84" t="s">
        <v>508</v>
      </c>
      <c r="C425" s="84">
        <v>2</v>
      </c>
      <c r="D425" s="123">
        <v>0.0016689772130962545</v>
      </c>
      <c r="E425" s="123">
        <v>0.6986622486964225</v>
      </c>
      <c r="F425" s="84" t="s">
        <v>2780</v>
      </c>
      <c r="G425" s="84" t="b">
        <v>0</v>
      </c>
      <c r="H425" s="84" t="b">
        <v>0</v>
      </c>
      <c r="I425" s="84" t="b">
        <v>0</v>
      </c>
      <c r="J425" s="84" t="b">
        <v>0</v>
      </c>
      <c r="K425" s="84" t="b">
        <v>0</v>
      </c>
      <c r="L425" s="84" t="b">
        <v>0</v>
      </c>
    </row>
    <row r="426" spans="1:12" ht="15">
      <c r="A426" s="84" t="s">
        <v>2065</v>
      </c>
      <c r="B426" s="84" t="s">
        <v>508</v>
      </c>
      <c r="C426" s="84">
        <v>2</v>
      </c>
      <c r="D426" s="123">
        <v>0.0016689772130962545</v>
      </c>
      <c r="E426" s="123">
        <v>0.6406703017187357</v>
      </c>
      <c r="F426" s="84" t="s">
        <v>2780</v>
      </c>
      <c r="G426" s="84" t="b">
        <v>0</v>
      </c>
      <c r="H426" s="84" t="b">
        <v>0</v>
      </c>
      <c r="I426" s="84" t="b">
        <v>0</v>
      </c>
      <c r="J426" s="84" t="b">
        <v>0</v>
      </c>
      <c r="K426" s="84" t="b">
        <v>0</v>
      </c>
      <c r="L426" s="84" t="b">
        <v>0</v>
      </c>
    </row>
    <row r="427" spans="1:12" ht="15">
      <c r="A427" s="84" t="s">
        <v>292</v>
      </c>
      <c r="B427" s="84" t="s">
        <v>2755</v>
      </c>
      <c r="C427" s="84">
        <v>2</v>
      </c>
      <c r="D427" s="123">
        <v>0.0016689772130962545</v>
      </c>
      <c r="E427" s="123">
        <v>1.7457320667463379</v>
      </c>
      <c r="F427" s="84" t="s">
        <v>2780</v>
      </c>
      <c r="G427" s="84" t="b">
        <v>0</v>
      </c>
      <c r="H427" s="84" t="b">
        <v>0</v>
      </c>
      <c r="I427" s="84" t="b">
        <v>0</v>
      </c>
      <c r="J427" s="84" t="b">
        <v>0</v>
      </c>
      <c r="K427" s="84" t="b">
        <v>0</v>
      </c>
      <c r="L427" s="84" t="b">
        <v>0</v>
      </c>
    </row>
    <row r="428" spans="1:12" ht="15">
      <c r="A428" s="84" t="s">
        <v>2755</v>
      </c>
      <c r="B428" s="84" t="s">
        <v>1994</v>
      </c>
      <c r="C428" s="84">
        <v>2</v>
      </c>
      <c r="D428" s="123">
        <v>0.0016689772130962545</v>
      </c>
      <c r="E428" s="123">
        <v>1.5773276363569477</v>
      </c>
      <c r="F428" s="84" t="s">
        <v>2780</v>
      </c>
      <c r="G428" s="84" t="b">
        <v>0</v>
      </c>
      <c r="H428" s="84" t="b">
        <v>0</v>
      </c>
      <c r="I428" s="84" t="b">
        <v>0</v>
      </c>
      <c r="J428" s="84" t="b">
        <v>0</v>
      </c>
      <c r="K428" s="84" t="b">
        <v>0</v>
      </c>
      <c r="L428" s="84" t="b">
        <v>0</v>
      </c>
    </row>
    <row r="429" spans="1:12" ht="15">
      <c r="A429" s="84" t="s">
        <v>1994</v>
      </c>
      <c r="B429" s="84" t="s">
        <v>2756</v>
      </c>
      <c r="C429" s="84">
        <v>2</v>
      </c>
      <c r="D429" s="123">
        <v>0.0016689772130962545</v>
      </c>
      <c r="E429" s="123">
        <v>1.609512319728349</v>
      </c>
      <c r="F429" s="84" t="s">
        <v>2780</v>
      </c>
      <c r="G429" s="84" t="b">
        <v>0</v>
      </c>
      <c r="H429" s="84" t="b">
        <v>0</v>
      </c>
      <c r="I429" s="84" t="b">
        <v>0</v>
      </c>
      <c r="J429" s="84" t="b">
        <v>0</v>
      </c>
      <c r="K429" s="84" t="b">
        <v>0</v>
      </c>
      <c r="L429" s="84" t="b">
        <v>0</v>
      </c>
    </row>
    <row r="430" spans="1:12" ht="15">
      <c r="A430" s="84" t="s">
        <v>2756</v>
      </c>
      <c r="B430" s="84" t="s">
        <v>2757</v>
      </c>
      <c r="C430" s="84">
        <v>2</v>
      </c>
      <c r="D430" s="123">
        <v>0.0016689772130962545</v>
      </c>
      <c r="E430" s="123">
        <v>3.024485667699167</v>
      </c>
      <c r="F430" s="84" t="s">
        <v>2780</v>
      </c>
      <c r="G430" s="84" t="b">
        <v>0</v>
      </c>
      <c r="H430" s="84" t="b">
        <v>0</v>
      </c>
      <c r="I430" s="84" t="b">
        <v>0</v>
      </c>
      <c r="J430" s="84" t="b">
        <v>0</v>
      </c>
      <c r="K430" s="84" t="b">
        <v>0</v>
      </c>
      <c r="L430" s="84" t="b">
        <v>0</v>
      </c>
    </row>
    <row r="431" spans="1:12" ht="15">
      <c r="A431" s="84" t="s">
        <v>2757</v>
      </c>
      <c r="B431" s="84" t="s">
        <v>2758</v>
      </c>
      <c r="C431" s="84">
        <v>2</v>
      </c>
      <c r="D431" s="123">
        <v>0.0016689772130962545</v>
      </c>
      <c r="E431" s="123">
        <v>3.024485667699167</v>
      </c>
      <c r="F431" s="84" t="s">
        <v>2780</v>
      </c>
      <c r="G431" s="84" t="b">
        <v>0</v>
      </c>
      <c r="H431" s="84" t="b">
        <v>0</v>
      </c>
      <c r="I431" s="84" t="b">
        <v>0</v>
      </c>
      <c r="J431" s="84" t="b">
        <v>0</v>
      </c>
      <c r="K431" s="84" t="b">
        <v>0</v>
      </c>
      <c r="L431" s="84" t="b">
        <v>0</v>
      </c>
    </row>
    <row r="432" spans="1:12" ht="15">
      <c r="A432" s="84" t="s">
        <v>2758</v>
      </c>
      <c r="B432" s="84" t="s">
        <v>508</v>
      </c>
      <c r="C432" s="84">
        <v>2</v>
      </c>
      <c r="D432" s="123">
        <v>0.0016689772130962545</v>
      </c>
      <c r="E432" s="123">
        <v>1.2427302930466981</v>
      </c>
      <c r="F432" s="84" t="s">
        <v>2780</v>
      </c>
      <c r="G432" s="84" t="b">
        <v>0</v>
      </c>
      <c r="H432" s="84" t="b">
        <v>0</v>
      </c>
      <c r="I432" s="84" t="b">
        <v>0</v>
      </c>
      <c r="J432" s="84" t="b">
        <v>0</v>
      </c>
      <c r="K432" s="84" t="b">
        <v>0</v>
      </c>
      <c r="L432" s="84" t="b">
        <v>0</v>
      </c>
    </row>
    <row r="433" spans="1:12" ht="15">
      <c r="A433" s="84" t="s">
        <v>2548</v>
      </c>
      <c r="B433" s="84" t="s">
        <v>2759</v>
      </c>
      <c r="C433" s="84">
        <v>2</v>
      </c>
      <c r="D433" s="123">
        <v>0.0016689772130962545</v>
      </c>
      <c r="E433" s="123">
        <v>2.6265456590271294</v>
      </c>
      <c r="F433" s="84" t="s">
        <v>2780</v>
      </c>
      <c r="G433" s="84" t="b">
        <v>0</v>
      </c>
      <c r="H433" s="84" t="b">
        <v>0</v>
      </c>
      <c r="I433" s="84" t="b">
        <v>0</v>
      </c>
      <c r="J433" s="84" t="b">
        <v>0</v>
      </c>
      <c r="K433" s="84" t="b">
        <v>0</v>
      </c>
      <c r="L433" s="84" t="b">
        <v>0</v>
      </c>
    </row>
    <row r="434" spans="1:12" ht="15">
      <c r="A434" s="84" t="s">
        <v>2759</v>
      </c>
      <c r="B434" s="84" t="s">
        <v>2516</v>
      </c>
      <c r="C434" s="84">
        <v>2</v>
      </c>
      <c r="D434" s="123">
        <v>0.0016689772130962545</v>
      </c>
      <c r="E434" s="123">
        <v>2.4804176233488913</v>
      </c>
      <c r="F434" s="84" t="s">
        <v>2780</v>
      </c>
      <c r="G434" s="84" t="b">
        <v>0</v>
      </c>
      <c r="H434" s="84" t="b">
        <v>0</v>
      </c>
      <c r="I434" s="84" t="b">
        <v>0</v>
      </c>
      <c r="J434" s="84" t="b">
        <v>0</v>
      </c>
      <c r="K434" s="84" t="b">
        <v>0</v>
      </c>
      <c r="L434" s="84" t="b">
        <v>0</v>
      </c>
    </row>
    <row r="435" spans="1:12" ht="15">
      <c r="A435" s="84" t="s">
        <v>2516</v>
      </c>
      <c r="B435" s="84" t="s">
        <v>2079</v>
      </c>
      <c r="C435" s="84">
        <v>2</v>
      </c>
      <c r="D435" s="123">
        <v>0.0016689772130962545</v>
      </c>
      <c r="E435" s="123">
        <v>1.878357632020929</v>
      </c>
      <c r="F435" s="84" t="s">
        <v>2780</v>
      </c>
      <c r="G435" s="84" t="b">
        <v>0</v>
      </c>
      <c r="H435" s="84" t="b">
        <v>0</v>
      </c>
      <c r="I435" s="84" t="b">
        <v>0</v>
      </c>
      <c r="J435" s="84" t="b">
        <v>0</v>
      </c>
      <c r="K435" s="84" t="b">
        <v>0</v>
      </c>
      <c r="L435" s="84" t="b">
        <v>0</v>
      </c>
    </row>
    <row r="436" spans="1:12" ht="15">
      <c r="A436" s="84" t="s">
        <v>2079</v>
      </c>
      <c r="B436" s="84" t="s">
        <v>2655</v>
      </c>
      <c r="C436" s="84">
        <v>2</v>
      </c>
      <c r="D436" s="123">
        <v>0.0016689772130962545</v>
      </c>
      <c r="E436" s="123">
        <v>2.246334417315523</v>
      </c>
      <c r="F436" s="84" t="s">
        <v>2780</v>
      </c>
      <c r="G436" s="84" t="b">
        <v>0</v>
      </c>
      <c r="H436" s="84" t="b">
        <v>0</v>
      </c>
      <c r="I436" s="84" t="b">
        <v>0</v>
      </c>
      <c r="J436" s="84" t="b">
        <v>1</v>
      </c>
      <c r="K436" s="84" t="b">
        <v>0</v>
      </c>
      <c r="L436" s="84" t="b">
        <v>0</v>
      </c>
    </row>
    <row r="437" spans="1:12" ht="15">
      <c r="A437" s="84" t="s">
        <v>2655</v>
      </c>
      <c r="B437" s="84" t="s">
        <v>2534</v>
      </c>
      <c r="C437" s="84">
        <v>2</v>
      </c>
      <c r="D437" s="123">
        <v>0.0016689772130962545</v>
      </c>
      <c r="E437" s="123">
        <v>2.450454399971448</v>
      </c>
      <c r="F437" s="84" t="s">
        <v>2780</v>
      </c>
      <c r="G437" s="84" t="b">
        <v>1</v>
      </c>
      <c r="H437" s="84" t="b">
        <v>0</v>
      </c>
      <c r="I437" s="84" t="b">
        <v>0</v>
      </c>
      <c r="J437" s="84" t="b">
        <v>0</v>
      </c>
      <c r="K437" s="84" t="b">
        <v>0</v>
      </c>
      <c r="L437" s="84" t="b">
        <v>0</v>
      </c>
    </row>
    <row r="438" spans="1:12" ht="15">
      <c r="A438" s="84" t="s">
        <v>2534</v>
      </c>
      <c r="B438" s="84" t="s">
        <v>2760</v>
      </c>
      <c r="C438" s="84">
        <v>2</v>
      </c>
      <c r="D438" s="123">
        <v>0.0016689772130962545</v>
      </c>
      <c r="E438" s="123">
        <v>2.6265456590271294</v>
      </c>
      <c r="F438" s="84" t="s">
        <v>2780</v>
      </c>
      <c r="G438" s="84" t="b">
        <v>0</v>
      </c>
      <c r="H438" s="84" t="b">
        <v>0</v>
      </c>
      <c r="I438" s="84" t="b">
        <v>0</v>
      </c>
      <c r="J438" s="84" t="b">
        <v>1</v>
      </c>
      <c r="K438" s="84" t="b">
        <v>0</v>
      </c>
      <c r="L438" s="84" t="b">
        <v>0</v>
      </c>
    </row>
    <row r="439" spans="1:12" ht="15">
      <c r="A439" s="84" t="s">
        <v>2760</v>
      </c>
      <c r="B439" s="84" t="s">
        <v>2761</v>
      </c>
      <c r="C439" s="84">
        <v>2</v>
      </c>
      <c r="D439" s="123">
        <v>0.0016689772130962545</v>
      </c>
      <c r="E439" s="123">
        <v>3.024485667699167</v>
      </c>
      <c r="F439" s="84" t="s">
        <v>2780</v>
      </c>
      <c r="G439" s="84" t="b">
        <v>1</v>
      </c>
      <c r="H439" s="84" t="b">
        <v>0</v>
      </c>
      <c r="I439" s="84" t="b">
        <v>0</v>
      </c>
      <c r="J439" s="84" t="b">
        <v>0</v>
      </c>
      <c r="K439" s="84" t="b">
        <v>0</v>
      </c>
      <c r="L439" s="84" t="b">
        <v>0</v>
      </c>
    </row>
    <row r="440" spans="1:12" ht="15">
      <c r="A440" s="84" t="s">
        <v>2761</v>
      </c>
      <c r="B440" s="84" t="s">
        <v>2762</v>
      </c>
      <c r="C440" s="84">
        <v>2</v>
      </c>
      <c r="D440" s="123">
        <v>0.0016689772130962545</v>
      </c>
      <c r="E440" s="123">
        <v>3.024485667699167</v>
      </c>
      <c r="F440" s="84" t="s">
        <v>2780</v>
      </c>
      <c r="G440" s="84" t="b">
        <v>0</v>
      </c>
      <c r="H440" s="84" t="b">
        <v>0</v>
      </c>
      <c r="I440" s="84" t="b">
        <v>0</v>
      </c>
      <c r="J440" s="84" t="b">
        <v>0</v>
      </c>
      <c r="K440" s="84" t="b">
        <v>0</v>
      </c>
      <c r="L440" s="84" t="b">
        <v>0</v>
      </c>
    </row>
    <row r="441" spans="1:12" ht="15">
      <c r="A441" s="84" t="s">
        <v>2762</v>
      </c>
      <c r="B441" s="84" t="s">
        <v>508</v>
      </c>
      <c r="C441" s="84">
        <v>2</v>
      </c>
      <c r="D441" s="123">
        <v>0.0016689772130962545</v>
      </c>
      <c r="E441" s="123">
        <v>1.2427302930466981</v>
      </c>
      <c r="F441" s="84" t="s">
        <v>2780</v>
      </c>
      <c r="G441" s="84" t="b">
        <v>0</v>
      </c>
      <c r="H441" s="84" t="b">
        <v>0</v>
      </c>
      <c r="I441" s="84" t="b">
        <v>0</v>
      </c>
      <c r="J441" s="84" t="b">
        <v>0</v>
      </c>
      <c r="K441" s="84" t="b">
        <v>0</v>
      </c>
      <c r="L441" s="84" t="b">
        <v>0</v>
      </c>
    </row>
    <row r="442" spans="1:12" ht="15">
      <c r="A442" s="84" t="s">
        <v>2764</v>
      </c>
      <c r="B442" s="84" t="s">
        <v>2765</v>
      </c>
      <c r="C442" s="84">
        <v>2</v>
      </c>
      <c r="D442" s="123">
        <v>0.0016689772130962545</v>
      </c>
      <c r="E442" s="123">
        <v>3.024485667699167</v>
      </c>
      <c r="F442" s="84" t="s">
        <v>2780</v>
      </c>
      <c r="G442" s="84" t="b">
        <v>0</v>
      </c>
      <c r="H442" s="84" t="b">
        <v>0</v>
      </c>
      <c r="I442" s="84" t="b">
        <v>0</v>
      </c>
      <c r="J442" s="84" t="b">
        <v>0</v>
      </c>
      <c r="K442" s="84" t="b">
        <v>0</v>
      </c>
      <c r="L442" s="84" t="b">
        <v>0</v>
      </c>
    </row>
    <row r="443" spans="1:12" ht="15">
      <c r="A443" s="84" t="s">
        <v>508</v>
      </c>
      <c r="B443" s="84" t="s">
        <v>2515</v>
      </c>
      <c r="C443" s="84">
        <v>2</v>
      </c>
      <c r="D443" s="123">
        <v>0.0016689772130962545</v>
      </c>
      <c r="E443" s="123">
        <v>0.8483944086434857</v>
      </c>
      <c r="F443" s="84" t="s">
        <v>2780</v>
      </c>
      <c r="G443" s="84" t="b">
        <v>0</v>
      </c>
      <c r="H443" s="84" t="b">
        <v>0</v>
      </c>
      <c r="I443" s="84" t="b">
        <v>0</v>
      </c>
      <c r="J443" s="84" t="b">
        <v>0</v>
      </c>
      <c r="K443" s="84" t="b">
        <v>0</v>
      </c>
      <c r="L443" s="84" t="b">
        <v>0</v>
      </c>
    </row>
    <row r="444" spans="1:12" ht="15">
      <c r="A444" s="84" t="s">
        <v>2515</v>
      </c>
      <c r="B444" s="84" t="s">
        <v>2766</v>
      </c>
      <c r="C444" s="84">
        <v>2</v>
      </c>
      <c r="D444" s="123">
        <v>0.0016689772130962545</v>
      </c>
      <c r="E444" s="123">
        <v>2.4804176233488913</v>
      </c>
      <c r="F444" s="84" t="s">
        <v>2780</v>
      </c>
      <c r="G444" s="84" t="b">
        <v>0</v>
      </c>
      <c r="H444" s="84" t="b">
        <v>0</v>
      </c>
      <c r="I444" s="84" t="b">
        <v>0</v>
      </c>
      <c r="J444" s="84" t="b">
        <v>0</v>
      </c>
      <c r="K444" s="84" t="b">
        <v>0</v>
      </c>
      <c r="L444" s="84" t="b">
        <v>0</v>
      </c>
    </row>
    <row r="445" spans="1:12" ht="15">
      <c r="A445" s="84" t="s">
        <v>2766</v>
      </c>
      <c r="B445" s="84" t="s">
        <v>2586</v>
      </c>
      <c r="C445" s="84">
        <v>2</v>
      </c>
      <c r="D445" s="123">
        <v>0.0016689772130962545</v>
      </c>
      <c r="E445" s="123">
        <v>2.7234556720351857</v>
      </c>
      <c r="F445" s="84" t="s">
        <v>2780</v>
      </c>
      <c r="G445" s="84" t="b">
        <v>0</v>
      </c>
      <c r="H445" s="84" t="b">
        <v>0</v>
      </c>
      <c r="I445" s="84" t="b">
        <v>0</v>
      </c>
      <c r="J445" s="84" t="b">
        <v>0</v>
      </c>
      <c r="K445" s="84" t="b">
        <v>0</v>
      </c>
      <c r="L445" s="84" t="b">
        <v>0</v>
      </c>
    </row>
    <row r="446" spans="1:12" ht="15">
      <c r="A446" s="84" t="s">
        <v>2586</v>
      </c>
      <c r="B446" s="84" t="s">
        <v>2576</v>
      </c>
      <c r="C446" s="84">
        <v>2</v>
      </c>
      <c r="D446" s="123">
        <v>0.0016689772130962545</v>
      </c>
      <c r="E446" s="123">
        <v>2.4224256763712044</v>
      </c>
      <c r="F446" s="84" t="s">
        <v>2780</v>
      </c>
      <c r="G446" s="84" t="b">
        <v>0</v>
      </c>
      <c r="H446" s="84" t="b">
        <v>0</v>
      </c>
      <c r="I446" s="84" t="b">
        <v>0</v>
      </c>
      <c r="J446" s="84" t="b">
        <v>0</v>
      </c>
      <c r="K446" s="84" t="b">
        <v>0</v>
      </c>
      <c r="L446" s="84" t="b">
        <v>0</v>
      </c>
    </row>
    <row r="447" spans="1:12" ht="15">
      <c r="A447" s="84" t="s">
        <v>2576</v>
      </c>
      <c r="B447" s="84" t="s">
        <v>2089</v>
      </c>
      <c r="C447" s="84">
        <v>2</v>
      </c>
      <c r="D447" s="123">
        <v>0.0016689772130962545</v>
      </c>
      <c r="E447" s="123">
        <v>2.070243158259842</v>
      </c>
      <c r="F447" s="84" t="s">
        <v>2780</v>
      </c>
      <c r="G447" s="84" t="b">
        <v>0</v>
      </c>
      <c r="H447" s="84" t="b">
        <v>0</v>
      </c>
      <c r="I447" s="84" t="b">
        <v>0</v>
      </c>
      <c r="J447" s="84" t="b">
        <v>0</v>
      </c>
      <c r="K447" s="84" t="b">
        <v>0</v>
      </c>
      <c r="L447" s="84" t="b">
        <v>0</v>
      </c>
    </row>
    <row r="448" spans="1:12" ht="15">
      <c r="A448" s="84" t="s">
        <v>2659</v>
      </c>
      <c r="B448" s="84" t="s">
        <v>2767</v>
      </c>
      <c r="C448" s="84">
        <v>2</v>
      </c>
      <c r="D448" s="123">
        <v>0.0016689772130962545</v>
      </c>
      <c r="E448" s="123">
        <v>2.8483944086434856</v>
      </c>
      <c r="F448" s="84" t="s">
        <v>2780</v>
      </c>
      <c r="G448" s="84" t="b">
        <v>0</v>
      </c>
      <c r="H448" s="84" t="b">
        <v>0</v>
      </c>
      <c r="I448" s="84" t="b">
        <v>0</v>
      </c>
      <c r="J448" s="84" t="b">
        <v>0</v>
      </c>
      <c r="K448" s="84" t="b">
        <v>0</v>
      </c>
      <c r="L448" s="84" t="b">
        <v>0</v>
      </c>
    </row>
    <row r="449" spans="1:12" ht="15">
      <c r="A449" s="84" t="s">
        <v>2767</v>
      </c>
      <c r="B449" s="84" t="s">
        <v>2768</v>
      </c>
      <c r="C449" s="84">
        <v>2</v>
      </c>
      <c r="D449" s="123">
        <v>0.0016689772130962545</v>
      </c>
      <c r="E449" s="123">
        <v>3.024485667699167</v>
      </c>
      <c r="F449" s="84" t="s">
        <v>2780</v>
      </c>
      <c r="G449" s="84" t="b">
        <v>0</v>
      </c>
      <c r="H449" s="84" t="b">
        <v>0</v>
      </c>
      <c r="I449" s="84" t="b">
        <v>0</v>
      </c>
      <c r="J449" s="84" t="b">
        <v>0</v>
      </c>
      <c r="K449" s="84" t="b">
        <v>0</v>
      </c>
      <c r="L449" s="84" t="b">
        <v>0</v>
      </c>
    </row>
    <row r="450" spans="1:12" ht="15">
      <c r="A450" s="84" t="s">
        <v>2768</v>
      </c>
      <c r="B450" s="84" t="s">
        <v>2769</v>
      </c>
      <c r="C450" s="84">
        <v>2</v>
      </c>
      <c r="D450" s="123">
        <v>0.0016689772130962545</v>
      </c>
      <c r="E450" s="123">
        <v>3.024485667699167</v>
      </c>
      <c r="F450" s="84" t="s">
        <v>2780</v>
      </c>
      <c r="G450" s="84" t="b">
        <v>0</v>
      </c>
      <c r="H450" s="84" t="b">
        <v>0</v>
      </c>
      <c r="I450" s="84" t="b">
        <v>0</v>
      </c>
      <c r="J450" s="84" t="b">
        <v>0</v>
      </c>
      <c r="K450" s="84" t="b">
        <v>0</v>
      </c>
      <c r="L450" s="84" t="b">
        <v>0</v>
      </c>
    </row>
    <row r="451" spans="1:12" ht="15">
      <c r="A451" s="84" t="s">
        <v>2769</v>
      </c>
      <c r="B451" s="84" t="s">
        <v>2770</v>
      </c>
      <c r="C451" s="84">
        <v>2</v>
      </c>
      <c r="D451" s="123">
        <v>0.0016689772130962545</v>
      </c>
      <c r="E451" s="123">
        <v>3.024485667699167</v>
      </c>
      <c r="F451" s="84" t="s">
        <v>2780</v>
      </c>
      <c r="G451" s="84" t="b">
        <v>0</v>
      </c>
      <c r="H451" s="84" t="b">
        <v>0</v>
      </c>
      <c r="I451" s="84" t="b">
        <v>0</v>
      </c>
      <c r="J451" s="84" t="b">
        <v>0</v>
      </c>
      <c r="K451" s="84" t="b">
        <v>0</v>
      </c>
      <c r="L451" s="84" t="b">
        <v>0</v>
      </c>
    </row>
    <row r="452" spans="1:12" ht="15">
      <c r="A452" s="84" t="s">
        <v>2770</v>
      </c>
      <c r="B452" s="84" t="s">
        <v>2602</v>
      </c>
      <c r="C452" s="84">
        <v>2</v>
      </c>
      <c r="D452" s="123">
        <v>0.0016689772130962545</v>
      </c>
      <c r="E452" s="123">
        <v>2.8483944086434856</v>
      </c>
      <c r="F452" s="84" t="s">
        <v>2780</v>
      </c>
      <c r="G452" s="84" t="b">
        <v>0</v>
      </c>
      <c r="H452" s="84" t="b">
        <v>0</v>
      </c>
      <c r="I452" s="84" t="b">
        <v>0</v>
      </c>
      <c r="J452" s="84" t="b">
        <v>0</v>
      </c>
      <c r="K452" s="84" t="b">
        <v>0</v>
      </c>
      <c r="L452" s="84" t="b">
        <v>0</v>
      </c>
    </row>
    <row r="453" spans="1:12" ht="15">
      <c r="A453" s="84" t="s">
        <v>2541</v>
      </c>
      <c r="B453" s="84" t="s">
        <v>2555</v>
      </c>
      <c r="C453" s="84">
        <v>2</v>
      </c>
      <c r="D453" s="123">
        <v>0.0016689772130962545</v>
      </c>
      <c r="E453" s="123">
        <v>2.325515663363148</v>
      </c>
      <c r="F453" s="84" t="s">
        <v>2780</v>
      </c>
      <c r="G453" s="84" t="b">
        <v>0</v>
      </c>
      <c r="H453" s="84" t="b">
        <v>0</v>
      </c>
      <c r="I453" s="84" t="b">
        <v>0</v>
      </c>
      <c r="J453" s="84" t="b">
        <v>0</v>
      </c>
      <c r="K453" s="84" t="b">
        <v>0</v>
      </c>
      <c r="L453" s="84" t="b">
        <v>0</v>
      </c>
    </row>
    <row r="454" spans="1:12" ht="15">
      <c r="A454" s="84" t="s">
        <v>2772</v>
      </c>
      <c r="B454" s="84" t="s">
        <v>2773</v>
      </c>
      <c r="C454" s="84">
        <v>2</v>
      </c>
      <c r="D454" s="123">
        <v>0.0016689772130962545</v>
      </c>
      <c r="E454" s="123">
        <v>3.024485667699167</v>
      </c>
      <c r="F454" s="84" t="s">
        <v>2780</v>
      </c>
      <c r="G454" s="84" t="b">
        <v>0</v>
      </c>
      <c r="H454" s="84" t="b">
        <v>0</v>
      </c>
      <c r="I454" s="84" t="b">
        <v>0</v>
      </c>
      <c r="J454" s="84" t="b">
        <v>0</v>
      </c>
      <c r="K454" s="84" t="b">
        <v>0</v>
      </c>
      <c r="L454" s="84" t="b">
        <v>0</v>
      </c>
    </row>
    <row r="455" spans="1:12" ht="15">
      <c r="A455" s="84" t="s">
        <v>2513</v>
      </c>
      <c r="B455" s="84" t="s">
        <v>2774</v>
      </c>
      <c r="C455" s="84">
        <v>2</v>
      </c>
      <c r="D455" s="123">
        <v>0.0016689772130962545</v>
      </c>
      <c r="E455" s="123">
        <v>2.4804176233488913</v>
      </c>
      <c r="F455" s="84" t="s">
        <v>2780</v>
      </c>
      <c r="G455" s="84" t="b">
        <v>0</v>
      </c>
      <c r="H455" s="84" t="b">
        <v>0</v>
      </c>
      <c r="I455" s="84" t="b">
        <v>0</v>
      </c>
      <c r="J455" s="84" t="b">
        <v>0</v>
      </c>
      <c r="K455" s="84" t="b">
        <v>0</v>
      </c>
      <c r="L455" s="84" t="b">
        <v>0</v>
      </c>
    </row>
    <row r="456" spans="1:12" ht="15">
      <c r="A456" s="84" t="s">
        <v>2054</v>
      </c>
      <c r="B456" s="84" t="s">
        <v>508</v>
      </c>
      <c r="C456" s="84">
        <v>9</v>
      </c>
      <c r="D456" s="123">
        <v>0.009083529772336526</v>
      </c>
      <c r="E456" s="123">
        <v>1.2258392323491611</v>
      </c>
      <c r="F456" s="84" t="s">
        <v>1903</v>
      </c>
      <c r="G456" s="84" t="b">
        <v>0</v>
      </c>
      <c r="H456" s="84" t="b">
        <v>0</v>
      </c>
      <c r="I456" s="84" t="b">
        <v>0</v>
      </c>
      <c r="J456" s="84" t="b">
        <v>0</v>
      </c>
      <c r="K456" s="84" t="b">
        <v>0</v>
      </c>
      <c r="L456" s="84" t="b">
        <v>0</v>
      </c>
    </row>
    <row r="457" spans="1:12" ht="15">
      <c r="A457" s="84" t="s">
        <v>2506</v>
      </c>
      <c r="B457" s="84" t="s">
        <v>2495</v>
      </c>
      <c r="C457" s="84">
        <v>6</v>
      </c>
      <c r="D457" s="123">
        <v>0.007560740011093424</v>
      </c>
      <c r="E457" s="123">
        <v>1.9138138523837167</v>
      </c>
      <c r="F457" s="84" t="s">
        <v>1903</v>
      </c>
      <c r="G457" s="84" t="b">
        <v>0</v>
      </c>
      <c r="H457" s="84" t="b">
        <v>0</v>
      </c>
      <c r="I457" s="84" t="b">
        <v>0</v>
      </c>
      <c r="J457" s="84" t="b">
        <v>0</v>
      </c>
      <c r="K457" s="84" t="b">
        <v>0</v>
      </c>
      <c r="L457" s="84" t="b">
        <v>0</v>
      </c>
    </row>
    <row r="458" spans="1:12" ht="15">
      <c r="A458" s="84" t="s">
        <v>2050</v>
      </c>
      <c r="B458" s="84" t="s">
        <v>2054</v>
      </c>
      <c r="C458" s="84">
        <v>6</v>
      </c>
      <c r="D458" s="123">
        <v>0.007560740011093424</v>
      </c>
      <c r="E458" s="123">
        <v>1.5616313342723542</v>
      </c>
      <c r="F458" s="84" t="s">
        <v>1903</v>
      </c>
      <c r="G458" s="84" t="b">
        <v>0</v>
      </c>
      <c r="H458" s="84" t="b">
        <v>0</v>
      </c>
      <c r="I458" s="84" t="b">
        <v>0</v>
      </c>
      <c r="J458" s="84" t="b">
        <v>0</v>
      </c>
      <c r="K458" s="84" t="b">
        <v>0</v>
      </c>
      <c r="L458" s="84" t="b">
        <v>0</v>
      </c>
    </row>
    <row r="459" spans="1:12" ht="15">
      <c r="A459" s="84" t="s">
        <v>292</v>
      </c>
      <c r="B459" s="84" t="s">
        <v>1994</v>
      </c>
      <c r="C459" s="84">
        <v>6</v>
      </c>
      <c r="D459" s="123">
        <v>0.007560740011093424</v>
      </c>
      <c r="E459" s="123">
        <v>0.8346326063360919</v>
      </c>
      <c r="F459" s="84" t="s">
        <v>1903</v>
      </c>
      <c r="G459" s="84" t="b">
        <v>0</v>
      </c>
      <c r="H459" s="84" t="b">
        <v>0</v>
      </c>
      <c r="I459" s="84" t="b">
        <v>0</v>
      </c>
      <c r="J459" s="84" t="b">
        <v>0</v>
      </c>
      <c r="K459" s="84" t="b">
        <v>0</v>
      </c>
      <c r="L459" s="84" t="b">
        <v>0</v>
      </c>
    </row>
    <row r="460" spans="1:12" ht="15">
      <c r="A460" s="84" t="s">
        <v>2515</v>
      </c>
      <c r="B460" s="84" t="s">
        <v>2050</v>
      </c>
      <c r="C460" s="84">
        <v>5</v>
      </c>
      <c r="D460" s="123">
        <v>0.006864585664854382</v>
      </c>
      <c r="E460" s="123">
        <v>1.7029604870688235</v>
      </c>
      <c r="F460" s="84" t="s">
        <v>1903</v>
      </c>
      <c r="G460" s="84" t="b">
        <v>0</v>
      </c>
      <c r="H460" s="84" t="b">
        <v>0</v>
      </c>
      <c r="I460" s="84" t="b">
        <v>0</v>
      </c>
      <c r="J460" s="84" t="b">
        <v>0</v>
      </c>
      <c r="K460" s="84" t="b">
        <v>0</v>
      </c>
      <c r="L460" s="84" t="b">
        <v>0</v>
      </c>
    </row>
    <row r="461" spans="1:12" ht="15">
      <c r="A461" s="84" t="s">
        <v>508</v>
      </c>
      <c r="B461" s="84" t="s">
        <v>2542</v>
      </c>
      <c r="C461" s="84">
        <v>5</v>
      </c>
      <c r="D461" s="123">
        <v>0.006864585664854382</v>
      </c>
      <c r="E461" s="123">
        <v>1.3255421455413876</v>
      </c>
      <c r="F461" s="84" t="s">
        <v>1903</v>
      </c>
      <c r="G461" s="84" t="b">
        <v>0</v>
      </c>
      <c r="H461" s="84" t="b">
        <v>0</v>
      </c>
      <c r="I461" s="84" t="b">
        <v>0</v>
      </c>
      <c r="J461" s="84" t="b">
        <v>0</v>
      </c>
      <c r="K461" s="84" t="b">
        <v>0</v>
      </c>
      <c r="L461" s="84" t="b">
        <v>0</v>
      </c>
    </row>
    <row r="462" spans="1:12" ht="15">
      <c r="A462" s="84" t="s">
        <v>2542</v>
      </c>
      <c r="B462" s="84" t="s">
        <v>2543</v>
      </c>
      <c r="C462" s="84">
        <v>5</v>
      </c>
      <c r="D462" s="123">
        <v>0.006864585664854382</v>
      </c>
      <c r="E462" s="123">
        <v>2.1179338350396417</v>
      </c>
      <c r="F462" s="84" t="s">
        <v>1903</v>
      </c>
      <c r="G462" s="84" t="b">
        <v>0</v>
      </c>
      <c r="H462" s="84" t="b">
        <v>0</v>
      </c>
      <c r="I462" s="84" t="b">
        <v>0</v>
      </c>
      <c r="J462" s="84" t="b">
        <v>1</v>
      </c>
      <c r="K462" s="84" t="b">
        <v>0</v>
      </c>
      <c r="L462" s="84" t="b">
        <v>0</v>
      </c>
    </row>
    <row r="463" spans="1:12" ht="15">
      <c r="A463" s="84" t="s">
        <v>2543</v>
      </c>
      <c r="B463" s="84" t="s">
        <v>2052</v>
      </c>
      <c r="C463" s="84">
        <v>5</v>
      </c>
      <c r="D463" s="123">
        <v>0.006864585664854382</v>
      </c>
      <c r="E463" s="123">
        <v>1.8626613299363355</v>
      </c>
      <c r="F463" s="84" t="s">
        <v>1903</v>
      </c>
      <c r="G463" s="84" t="b">
        <v>1</v>
      </c>
      <c r="H463" s="84" t="b">
        <v>0</v>
      </c>
      <c r="I463" s="84" t="b">
        <v>0</v>
      </c>
      <c r="J463" s="84" t="b">
        <v>0</v>
      </c>
      <c r="K463" s="84" t="b">
        <v>0</v>
      </c>
      <c r="L463" s="84" t="b">
        <v>0</v>
      </c>
    </row>
    <row r="464" spans="1:12" ht="15">
      <c r="A464" s="84" t="s">
        <v>2052</v>
      </c>
      <c r="B464" s="84" t="s">
        <v>2544</v>
      </c>
      <c r="C464" s="84">
        <v>5</v>
      </c>
      <c r="D464" s="123">
        <v>0.006864585664854382</v>
      </c>
      <c r="E464" s="123">
        <v>1.8626613299363355</v>
      </c>
      <c r="F464" s="84" t="s">
        <v>1903</v>
      </c>
      <c r="G464" s="84" t="b">
        <v>0</v>
      </c>
      <c r="H464" s="84" t="b">
        <v>0</v>
      </c>
      <c r="I464" s="84" t="b">
        <v>0</v>
      </c>
      <c r="J464" s="84" t="b">
        <v>0</v>
      </c>
      <c r="K464" s="84" t="b">
        <v>0</v>
      </c>
      <c r="L464" s="84" t="b">
        <v>0</v>
      </c>
    </row>
    <row r="465" spans="1:12" ht="15">
      <c r="A465" s="84" t="s">
        <v>2544</v>
      </c>
      <c r="B465" s="84" t="s">
        <v>2520</v>
      </c>
      <c r="C465" s="84">
        <v>5</v>
      </c>
      <c r="D465" s="123">
        <v>0.006864585664854382</v>
      </c>
      <c r="E465" s="123">
        <v>2.0387525889920166</v>
      </c>
      <c r="F465" s="84" t="s">
        <v>1903</v>
      </c>
      <c r="G465" s="84" t="b">
        <v>0</v>
      </c>
      <c r="H465" s="84" t="b">
        <v>0</v>
      </c>
      <c r="I465" s="84" t="b">
        <v>0</v>
      </c>
      <c r="J465" s="84" t="b">
        <v>0</v>
      </c>
      <c r="K465" s="84" t="b">
        <v>0</v>
      </c>
      <c r="L465" s="84" t="b">
        <v>0</v>
      </c>
    </row>
    <row r="466" spans="1:12" ht="15">
      <c r="A466" s="84" t="s">
        <v>2520</v>
      </c>
      <c r="B466" s="84" t="s">
        <v>2545</v>
      </c>
      <c r="C466" s="84">
        <v>5</v>
      </c>
      <c r="D466" s="123">
        <v>0.006864585664854382</v>
      </c>
      <c r="E466" s="123">
        <v>2.0387525889920166</v>
      </c>
      <c r="F466" s="84" t="s">
        <v>1903</v>
      </c>
      <c r="G466" s="84" t="b">
        <v>0</v>
      </c>
      <c r="H466" s="84" t="b">
        <v>0</v>
      </c>
      <c r="I466" s="84" t="b">
        <v>0</v>
      </c>
      <c r="J466" s="84" t="b">
        <v>0</v>
      </c>
      <c r="K466" s="84" t="b">
        <v>0</v>
      </c>
      <c r="L466" s="84" t="b">
        <v>0</v>
      </c>
    </row>
    <row r="467" spans="1:12" ht="15">
      <c r="A467" s="84" t="s">
        <v>2545</v>
      </c>
      <c r="B467" s="84" t="s">
        <v>2057</v>
      </c>
      <c r="C467" s="84">
        <v>5</v>
      </c>
      <c r="D467" s="123">
        <v>0.006864585664854382</v>
      </c>
      <c r="E467" s="123">
        <v>1.9138138523837167</v>
      </c>
      <c r="F467" s="84" t="s">
        <v>1903</v>
      </c>
      <c r="G467" s="84" t="b">
        <v>0</v>
      </c>
      <c r="H467" s="84" t="b">
        <v>0</v>
      </c>
      <c r="I467" s="84" t="b">
        <v>0</v>
      </c>
      <c r="J467" s="84" t="b">
        <v>0</v>
      </c>
      <c r="K467" s="84" t="b">
        <v>0</v>
      </c>
      <c r="L467" s="84" t="b">
        <v>0</v>
      </c>
    </row>
    <row r="468" spans="1:12" ht="15">
      <c r="A468" s="84" t="s">
        <v>2057</v>
      </c>
      <c r="B468" s="84" t="s">
        <v>2546</v>
      </c>
      <c r="C468" s="84">
        <v>5</v>
      </c>
      <c r="D468" s="123">
        <v>0.006864585664854382</v>
      </c>
      <c r="E468" s="123">
        <v>1.9138138523837167</v>
      </c>
      <c r="F468" s="84" t="s">
        <v>1903</v>
      </c>
      <c r="G468" s="84" t="b">
        <v>0</v>
      </c>
      <c r="H468" s="84" t="b">
        <v>0</v>
      </c>
      <c r="I468" s="84" t="b">
        <v>0</v>
      </c>
      <c r="J468" s="84" t="b">
        <v>0</v>
      </c>
      <c r="K468" s="84" t="b">
        <v>0</v>
      </c>
      <c r="L468" s="84" t="b">
        <v>0</v>
      </c>
    </row>
    <row r="469" spans="1:12" ht="15">
      <c r="A469" s="84" t="s">
        <v>1994</v>
      </c>
      <c r="B469" s="84" t="s">
        <v>508</v>
      </c>
      <c r="C469" s="84">
        <v>5</v>
      </c>
      <c r="D469" s="123">
        <v>0.006864585664854382</v>
      </c>
      <c r="E469" s="123">
        <v>0.5823865558629736</v>
      </c>
      <c r="F469" s="84" t="s">
        <v>1903</v>
      </c>
      <c r="G469" s="84" t="b">
        <v>0</v>
      </c>
      <c r="H469" s="84" t="b">
        <v>0</v>
      </c>
      <c r="I469" s="84" t="b">
        <v>0</v>
      </c>
      <c r="J469" s="84" t="b">
        <v>0</v>
      </c>
      <c r="K469" s="84" t="b">
        <v>0</v>
      </c>
      <c r="L469" s="84" t="b">
        <v>0</v>
      </c>
    </row>
    <row r="470" spans="1:12" ht="15">
      <c r="A470" s="84" t="s">
        <v>2511</v>
      </c>
      <c r="B470" s="84" t="s">
        <v>2507</v>
      </c>
      <c r="C470" s="84">
        <v>5</v>
      </c>
      <c r="D470" s="123">
        <v>0.006864585664854382</v>
      </c>
      <c r="E470" s="123">
        <v>1.959571342944392</v>
      </c>
      <c r="F470" s="84" t="s">
        <v>1903</v>
      </c>
      <c r="G470" s="84" t="b">
        <v>0</v>
      </c>
      <c r="H470" s="84" t="b">
        <v>0</v>
      </c>
      <c r="I470" s="84" t="b">
        <v>0</v>
      </c>
      <c r="J470" s="84" t="b">
        <v>0</v>
      </c>
      <c r="K470" s="84" t="b">
        <v>0</v>
      </c>
      <c r="L470" s="84" t="b">
        <v>0</v>
      </c>
    </row>
    <row r="471" spans="1:12" ht="15">
      <c r="A471" s="84" t="s">
        <v>2507</v>
      </c>
      <c r="B471" s="84" t="s">
        <v>292</v>
      </c>
      <c r="C471" s="84">
        <v>5</v>
      </c>
      <c r="D471" s="123">
        <v>0.006864585664854382</v>
      </c>
      <c r="E471" s="123">
        <v>1.5072736719497617</v>
      </c>
      <c r="F471" s="84" t="s">
        <v>1903</v>
      </c>
      <c r="G471" s="84" t="b">
        <v>0</v>
      </c>
      <c r="H471" s="84" t="b">
        <v>0</v>
      </c>
      <c r="I471" s="84" t="b">
        <v>0</v>
      </c>
      <c r="J471" s="84" t="b">
        <v>0</v>
      </c>
      <c r="K471" s="84" t="b">
        <v>0</v>
      </c>
      <c r="L471" s="84" t="b">
        <v>0</v>
      </c>
    </row>
    <row r="472" spans="1:12" ht="15">
      <c r="A472" s="84" t="s">
        <v>1994</v>
      </c>
      <c r="B472" s="84" t="s">
        <v>2506</v>
      </c>
      <c r="C472" s="84">
        <v>5</v>
      </c>
      <c r="D472" s="123">
        <v>0.006864585664854382</v>
      </c>
      <c r="E472" s="123">
        <v>1.3952999125058292</v>
      </c>
      <c r="F472" s="84" t="s">
        <v>1903</v>
      </c>
      <c r="G472" s="84" t="b">
        <v>0</v>
      </c>
      <c r="H472" s="84" t="b">
        <v>0</v>
      </c>
      <c r="I472" s="84" t="b">
        <v>0</v>
      </c>
      <c r="J472" s="84" t="b">
        <v>0</v>
      </c>
      <c r="K472" s="84" t="b">
        <v>0</v>
      </c>
      <c r="L472" s="84" t="b">
        <v>0</v>
      </c>
    </row>
    <row r="473" spans="1:12" ht="15">
      <c r="A473" s="84" t="s">
        <v>2495</v>
      </c>
      <c r="B473" s="84" t="s">
        <v>2051</v>
      </c>
      <c r="C473" s="84">
        <v>5</v>
      </c>
      <c r="D473" s="123">
        <v>0.006864585664854382</v>
      </c>
      <c r="E473" s="123">
        <v>1.6293831185391972</v>
      </c>
      <c r="F473" s="84" t="s">
        <v>1903</v>
      </c>
      <c r="G473" s="84" t="b">
        <v>0</v>
      </c>
      <c r="H473" s="84" t="b">
        <v>0</v>
      </c>
      <c r="I473" s="84" t="b">
        <v>0</v>
      </c>
      <c r="J473" s="84" t="b">
        <v>0</v>
      </c>
      <c r="K473" s="84" t="b">
        <v>0</v>
      </c>
      <c r="L473" s="84" t="b">
        <v>0</v>
      </c>
    </row>
    <row r="474" spans="1:12" ht="15">
      <c r="A474" s="84" t="s">
        <v>2051</v>
      </c>
      <c r="B474" s="84" t="s">
        <v>2547</v>
      </c>
      <c r="C474" s="84">
        <v>5</v>
      </c>
      <c r="D474" s="123">
        <v>0.006864585664854382</v>
      </c>
      <c r="E474" s="123">
        <v>1.7029604870688235</v>
      </c>
      <c r="F474" s="84" t="s">
        <v>1903</v>
      </c>
      <c r="G474" s="84" t="b">
        <v>0</v>
      </c>
      <c r="H474" s="84" t="b">
        <v>0</v>
      </c>
      <c r="I474" s="84" t="b">
        <v>0</v>
      </c>
      <c r="J474" s="84" t="b">
        <v>0</v>
      </c>
      <c r="K474" s="84" t="b">
        <v>0</v>
      </c>
      <c r="L474" s="84" t="b">
        <v>0</v>
      </c>
    </row>
    <row r="475" spans="1:12" ht="15">
      <c r="A475" s="84" t="s">
        <v>2547</v>
      </c>
      <c r="B475" s="84" t="s">
        <v>223</v>
      </c>
      <c r="C475" s="84">
        <v>5</v>
      </c>
      <c r="D475" s="123">
        <v>0.006864585664854382</v>
      </c>
      <c r="E475" s="123">
        <v>2.1179338350396417</v>
      </c>
      <c r="F475" s="84" t="s">
        <v>1903</v>
      </c>
      <c r="G475" s="84" t="b">
        <v>0</v>
      </c>
      <c r="H475" s="84" t="b">
        <v>0</v>
      </c>
      <c r="I475" s="84" t="b">
        <v>0</v>
      </c>
      <c r="J475" s="84" t="b">
        <v>0</v>
      </c>
      <c r="K475" s="84" t="b">
        <v>0</v>
      </c>
      <c r="L475" s="84" t="b">
        <v>0</v>
      </c>
    </row>
    <row r="476" spans="1:12" ht="15">
      <c r="A476" s="84" t="s">
        <v>223</v>
      </c>
      <c r="B476" s="84" t="s">
        <v>2103</v>
      </c>
      <c r="C476" s="84">
        <v>5</v>
      </c>
      <c r="D476" s="123">
        <v>0.006864585664854382</v>
      </c>
      <c r="E476" s="123">
        <v>1.8346326063360918</v>
      </c>
      <c r="F476" s="84" t="s">
        <v>1903</v>
      </c>
      <c r="G476" s="84" t="b">
        <v>0</v>
      </c>
      <c r="H476" s="84" t="b">
        <v>0</v>
      </c>
      <c r="I476" s="84" t="b">
        <v>0</v>
      </c>
      <c r="J476" s="84" t="b">
        <v>0</v>
      </c>
      <c r="K476" s="84" t="b">
        <v>0</v>
      </c>
      <c r="L476" s="84" t="b">
        <v>0</v>
      </c>
    </row>
    <row r="477" spans="1:12" ht="15">
      <c r="A477" s="84" t="s">
        <v>2103</v>
      </c>
      <c r="B477" s="84" t="s">
        <v>511</v>
      </c>
      <c r="C477" s="84">
        <v>5</v>
      </c>
      <c r="D477" s="123">
        <v>0.006864585664854382</v>
      </c>
      <c r="E477" s="123">
        <v>1.6963299081698104</v>
      </c>
      <c r="F477" s="84" t="s">
        <v>1903</v>
      </c>
      <c r="G477" s="84" t="b">
        <v>0</v>
      </c>
      <c r="H477" s="84" t="b">
        <v>0</v>
      </c>
      <c r="I477" s="84" t="b">
        <v>0</v>
      </c>
      <c r="J477" s="84" t="b">
        <v>0</v>
      </c>
      <c r="K477" s="84" t="b">
        <v>0</v>
      </c>
      <c r="L477" s="84" t="b">
        <v>0</v>
      </c>
    </row>
    <row r="478" spans="1:12" ht="15">
      <c r="A478" s="84" t="s">
        <v>511</v>
      </c>
      <c r="B478" s="84" t="s">
        <v>2516</v>
      </c>
      <c r="C478" s="84">
        <v>5</v>
      </c>
      <c r="D478" s="123">
        <v>0.006864585664854382</v>
      </c>
      <c r="E478" s="123">
        <v>1.6293831185391972</v>
      </c>
      <c r="F478" s="84" t="s">
        <v>1903</v>
      </c>
      <c r="G478" s="84" t="b">
        <v>0</v>
      </c>
      <c r="H478" s="84" t="b">
        <v>0</v>
      </c>
      <c r="I478" s="84" t="b">
        <v>0</v>
      </c>
      <c r="J478" s="84" t="b">
        <v>0</v>
      </c>
      <c r="K478" s="84" t="b">
        <v>0</v>
      </c>
      <c r="L478" s="84" t="b">
        <v>0</v>
      </c>
    </row>
    <row r="479" spans="1:12" ht="15">
      <c r="A479" s="84" t="s">
        <v>2516</v>
      </c>
      <c r="B479" s="84" t="s">
        <v>2548</v>
      </c>
      <c r="C479" s="84">
        <v>5</v>
      </c>
      <c r="D479" s="123">
        <v>0.006864585664854382</v>
      </c>
      <c r="E479" s="123">
        <v>1.9718057993614033</v>
      </c>
      <c r="F479" s="84" t="s">
        <v>1903</v>
      </c>
      <c r="G479" s="84" t="b">
        <v>0</v>
      </c>
      <c r="H479" s="84" t="b">
        <v>0</v>
      </c>
      <c r="I479" s="84" t="b">
        <v>0</v>
      </c>
      <c r="J479" s="84" t="b">
        <v>0</v>
      </c>
      <c r="K479" s="84" t="b">
        <v>0</v>
      </c>
      <c r="L479" s="84" t="b">
        <v>0</v>
      </c>
    </row>
    <row r="480" spans="1:12" ht="15">
      <c r="A480" s="84" t="s">
        <v>2050</v>
      </c>
      <c r="B480" s="84" t="s">
        <v>2588</v>
      </c>
      <c r="C480" s="84">
        <v>4</v>
      </c>
      <c r="D480" s="123">
        <v>0.006043862338197217</v>
      </c>
      <c r="E480" s="123">
        <v>1.7377225933280356</v>
      </c>
      <c r="F480" s="84" t="s">
        <v>1903</v>
      </c>
      <c r="G480" s="84" t="b">
        <v>0</v>
      </c>
      <c r="H480" s="84" t="b">
        <v>0</v>
      </c>
      <c r="I480" s="84" t="b">
        <v>0</v>
      </c>
      <c r="J480" s="84" t="b">
        <v>0</v>
      </c>
      <c r="K480" s="84" t="b">
        <v>0</v>
      </c>
      <c r="L480" s="84" t="b">
        <v>0</v>
      </c>
    </row>
    <row r="481" spans="1:12" ht="15">
      <c r="A481" s="84" t="s">
        <v>292</v>
      </c>
      <c r="B481" s="84" t="s">
        <v>2515</v>
      </c>
      <c r="C481" s="84">
        <v>4</v>
      </c>
      <c r="D481" s="123">
        <v>0.006043862338197217</v>
      </c>
      <c r="E481" s="123">
        <v>1.4366925976640543</v>
      </c>
      <c r="F481" s="84" t="s">
        <v>1903</v>
      </c>
      <c r="G481" s="84" t="b">
        <v>0</v>
      </c>
      <c r="H481" s="84" t="b">
        <v>0</v>
      </c>
      <c r="I481" s="84" t="b">
        <v>0</v>
      </c>
      <c r="J481" s="84" t="b">
        <v>0</v>
      </c>
      <c r="K481" s="84" t="b">
        <v>0</v>
      </c>
      <c r="L481" s="84" t="b">
        <v>0</v>
      </c>
    </row>
    <row r="482" spans="1:12" ht="15">
      <c r="A482" s="84" t="s">
        <v>2546</v>
      </c>
      <c r="B482" s="84" t="s">
        <v>2518</v>
      </c>
      <c r="C482" s="84">
        <v>4</v>
      </c>
      <c r="D482" s="123">
        <v>0.006043862338197217</v>
      </c>
      <c r="E482" s="123">
        <v>2.021023822031585</v>
      </c>
      <c r="F482" s="84" t="s">
        <v>1903</v>
      </c>
      <c r="G482" s="84" t="b">
        <v>0</v>
      </c>
      <c r="H482" s="84" t="b">
        <v>0</v>
      </c>
      <c r="I482" s="84" t="b">
        <v>0</v>
      </c>
      <c r="J482" s="84" t="b">
        <v>0</v>
      </c>
      <c r="K482" s="84" t="b">
        <v>0</v>
      </c>
      <c r="L482" s="84" t="b">
        <v>0</v>
      </c>
    </row>
    <row r="483" spans="1:12" ht="15">
      <c r="A483" s="84" t="s">
        <v>2523</v>
      </c>
      <c r="B483" s="84" t="s">
        <v>2591</v>
      </c>
      <c r="C483" s="84">
        <v>4</v>
      </c>
      <c r="D483" s="123">
        <v>0.006043862338197217</v>
      </c>
      <c r="E483" s="123">
        <v>2.214843848047698</v>
      </c>
      <c r="F483" s="84" t="s">
        <v>1903</v>
      </c>
      <c r="G483" s="84" t="b">
        <v>0</v>
      </c>
      <c r="H483" s="84" t="b">
        <v>0</v>
      </c>
      <c r="I483" s="84" t="b">
        <v>0</v>
      </c>
      <c r="J483" s="84" t="b">
        <v>0</v>
      </c>
      <c r="K483" s="84" t="b">
        <v>0</v>
      </c>
      <c r="L483" s="84" t="b">
        <v>0</v>
      </c>
    </row>
    <row r="484" spans="1:12" ht="15">
      <c r="A484" s="84" t="s">
        <v>2591</v>
      </c>
      <c r="B484" s="84" t="s">
        <v>511</v>
      </c>
      <c r="C484" s="84">
        <v>4</v>
      </c>
      <c r="D484" s="123">
        <v>0.006043862338197217</v>
      </c>
      <c r="E484" s="123">
        <v>1.775511154217435</v>
      </c>
      <c r="F484" s="84" t="s">
        <v>1903</v>
      </c>
      <c r="G484" s="84" t="b">
        <v>0</v>
      </c>
      <c r="H484" s="84" t="b">
        <v>0</v>
      </c>
      <c r="I484" s="84" t="b">
        <v>0</v>
      </c>
      <c r="J484" s="84" t="b">
        <v>0</v>
      </c>
      <c r="K484" s="84" t="b">
        <v>0</v>
      </c>
      <c r="L484" s="84" t="b">
        <v>0</v>
      </c>
    </row>
    <row r="485" spans="1:12" ht="15">
      <c r="A485" s="84" t="s">
        <v>511</v>
      </c>
      <c r="B485" s="84" t="s">
        <v>2592</v>
      </c>
      <c r="C485" s="84">
        <v>4</v>
      </c>
      <c r="D485" s="123">
        <v>0.006043862338197217</v>
      </c>
      <c r="E485" s="123">
        <v>1.775511154217435</v>
      </c>
      <c r="F485" s="84" t="s">
        <v>1903</v>
      </c>
      <c r="G485" s="84" t="b">
        <v>0</v>
      </c>
      <c r="H485" s="84" t="b">
        <v>0</v>
      </c>
      <c r="I485" s="84" t="b">
        <v>0</v>
      </c>
      <c r="J485" s="84" t="b">
        <v>0</v>
      </c>
      <c r="K485" s="84" t="b">
        <v>0</v>
      </c>
      <c r="L485" s="84" t="b">
        <v>0</v>
      </c>
    </row>
    <row r="486" spans="1:12" ht="15">
      <c r="A486" s="84" t="s">
        <v>2592</v>
      </c>
      <c r="B486" s="84" t="s">
        <v>1994</v>
      </c>
      <c r="C486" s="84">
        <v>4</v>
      </c>
      <c r="D486" s="123">
        <v>0.006043862338197217</v>
      </c>
      <c r="E486" s="123">
        <v>1.4366925976640543</v>
      </c>
      <c r="F486" s="84" t="s">
        <v>1903</v>
      </c>
      <c r="G486" s="84" t="b">
        <v>0</v>
      </c>
      <c r="H486" s="84" t="b">
        <v>0</v>
      </c>
      <c r="I486" s="84" t="b">
        <v>0</v>
      </c>
      <c r="J486" s="84" t="b">
        <v>0</v>
      </c>
      <c r="K486" s="84" t="b">
        <v>0</v>
      </c>
      <c r="L486" s="84" t="b">
        <v>0</v>
      </c>
    </row>
    <row r="487" spans="1:12" ht="15">
      <c r="A487" s="84" t="s">
        <v>508</v>
      </c>
      <c r="B487" s="84" t="s">
        <v>292</v>
      </c>
      <c r="C487" s="84">
        <v>4</v>
      </c>
      <c r="D487" s="123">
        <v>0.006043862338197217</v>
      </c>
      <c r="E487" s="123">
        <v>0.6971532154910761</v>
      </c>
      <c r="F487" s="84" t="s">
        <v>1903</v>
      </c>
      <c r="G487" s="84" t="b">
        <v>0</v>
      </c>
      <c r="H487" s="84" t="b">
        <v>0</v>
      </c>
      <c r="I487" s="84" t="b">
        <v>0</v>
      </c>
      <c r="J487" s="84" t="b">
        <v>0</v>
      </c>
      <c r="K487" s="84" t="b">
        <v>0</v>
      </c>
      <c r="L487" s="84" t="b">
        <v>0</v>
      </c>
    </row>
    <row r="488" spans="1:12" ht="15">
      <c r="A488" s="84" t="s">
        <v>292</v>
      </c>
      <c r="B488" s="84" t="s">
        <v>2593</v>
      </c>
      <c r="C488" s="84">
        <v>4</v>
      </c>
      <c r="D488" s="123">
        <v>0.006043862338197217</v>
      </c>
      <c r="E488" s="123">
        <v>1.4366925976640543</v>
      </c>
      <c r="F488" s="84" t="s">
        <v>1903</v>
      </c>
      <c r="G488" s="84" t="b">
        <v>0</v>
      </c>
      <c r="H488" s="84" t="b">
        <v>0</v>
      </c>
      <c r="I488" s="84" t="b">
        <v>0</v>
      </c>
      <c r="J488" s="84" t="b">
        <v>0</v>
      </c>
      <c r="K488" s="84" t="b">
        <v>0</v>
      </c>
      <c r="L488" s="84" t="b">
        <v>0</v>
      </c>
    </row>
    <row r="489" spans="1:12" ht="15">
      <c r="A489" s="84" t="s">
        <v>2593</v>
      </c>
      <c r="B489" s="84" t="s">
        <v>2538</v>
      </c>
      <c r="C489" s="84">
        <v>4</v>
      </c>
      <c r="D489" s="123">
        <v>0.006043862338197217</v>
      </c>
      <c r="E489" s="123">
        <v>2.214843848047698</v>
      </c>
      <c r="F489" s="84" t="s">
        <v>1903</v>
      </c>
      <c r="G489" s="84" t="b">
        <v>0</v>
      </c>
      <c r="H489" s="84" t="b">
        <v>0</v>
      </c>
      <c r="I489" s="84" t="b">
        <v>0</v>
      </c>
      <c r="J489" s="84" t="b">
        <v>0</v>
      </c>
      <c r="K489" s="84" t="b">
        <v>0</v>
      </c>
      <c r="L489" s="84" t="b">
        <v>0</v>
      </c>
    </row>
    <row r="490" spans="1:12" ht="15">
      <c r="A490" s="84" t="s">
        <v>2538</v>
      </c>
      <c r="B490" s="84" t="s">
        <v>2499</v>
      </c>
      <c r="C490" s="84">
        <v>4</v>
      </c>
      <c r="D490" s="123">
        <v>0.006043862338197217</v>
      </c>
      <c r="E490" s="123">
        <v>2.1179338350396413</v>
      </c>
      <c r="F490" s="84" t="s">
        <v>1903</v>
      </c>
      <c r="G490" s="84" t="b">
        <v>0</v>
      </c>
      <c r="H490" s="84" t="b">
        <v>0</v>
      </c>
      <c r="I490" s="84" t="b">
        <v>0</v>
      </c>
      <c r="J490" s="84" t="b">
        <v>0</v>
      </c>
      <c r="K490" s="84" t="b">
        <v>0</v>
      </c>
      <c r="L490" s="84" t="b">
        <v>0</v>
      </c>
    </row>
    <row r="491" spans="1:12" ht="15">
      <c r="A491" s="84" t="s">
        <v>2519</v>
      </c>
      <c r="B491" s="84" t="s">
        <v>2052</v>
      </c>
      <c r="C491" s="84">
        <v>3</v>
      </c>
      <c r="D491" s="123">
        <v>0.005066822978469708</v>
      </c>
      <c r="E491" s="123">
        <v>1.8626613299363355</v>
      </c>
      <c r="F491" s="84" t="s">
        <v>1903</v>
      </c>
      <c r="G491" s="84" t="b">
        <v>0</v>
      </c>
      <c r="H491" s="84" t="b">
        <v>0</v>
      </c>
      <c r="I491" s="84" t="b">
        <v>0</v>
      </c>
      <c r="J491" s="84" t="b">
        <v>0</v>
      </c>
      <c r="K491" s="84" t="b">
        <v>0</v>
      </c>
      <c r="L491" s="84" t="b">
        <v>0</v>
      </c>
    </row>
    <row r="492" spans="1:12" ht="15">
      <c r="A492" s="84" t="s">
        <v>2052</v>
      </c>
      <c r="B492" s="84" t="s">
        <v>2053</v>
      </c>
      <c r="C492" s="84">
        <v>3</v>
      </c>
      <c r="D492" s="123">
        <v>0.005066822978469708</v>
      </c>
      <c r="E492" s="123">
        <v>1.3855400752166729</v>
      </c>
      <c r="F492" s="84" t="s">
        <v>1903</v>
      </c>
      <c r="G492" s="84" t="b">
        <v>0</v>
      </c>
      <c r="H492" s="84" t="b">
        <v>0</v>
      </c>
      <c r="I492" s="84" t="b">
        <v>0</v>
      </c>
      <c r="J492" s="84" t="b">
        <v>0</v>
      </c>
      <c r="K492" s="84" t="b">
        <v>0</v>
      </c>
      <c r="L492" s="84" t="b">
        <v>0</v>
      </c>
    </row>
    <row r="493" spans="1:12" ht="15">
      <c r="A493" s="84" t="s">
        <v>2053</v>
      </c>
      <c r="B493" s="84" t="s">
        <v>2496</v>
      </c>
      <c r="C493" s="84">
        <v>3</v>
      </c>
      <c r="D493" s="123">
        <v>0.005066822978469708</v>
      </c>
      <c r="E493" s="123">
        <v>1.8626613299363355</v>
      </c>
      <c r="F493" s="84" t="s">
        <v>1903</v>
      </c>
      <c r="G493" s="84" t="b">
        <v>0</v>
      </c>
      <c r="H493" s="84" t="b">
        <v>0</v>
      </c>
      <c r="I493" s="84" t="b">
        <v>0</v>
      </c>
      <c r="J493" s="84" t="b">
        <v>1</v>
      </c>
      <c r="K493" s="84" t="b">
        <v>0</v>
      </c>
      <c r="L493" s="84" t="b">
        <v>0</v>
      </c>
    </row>
    <row r="494" spans="1:12" ht="15">
      <c r="A494" s="84" t="s">
        <v>2496</v>
      </c>
      <c r="B494" s="84" t="s">
        <v>2497</v>
      </c>
      <c r="C494" s="84">
        <v>3</v>
      </c>
      <c r="D494" s="123">
        <v>0.005066822978469708</v>
      </c>
      <c r="E494" s="123">
        <v>2.339782584655998</v>
      </c>
      <c r="F494" s="84" t="s">
        <v>1903</v>
      </c>
      <c r="G494" s="84" t="b">
        <v>1</v>
      </c>
      <c r="H494" s="84" t="b">
        <v>0</v>
      </c>
      <c r="I494" s="84" t="b">
        <v>0</v>
      </c>
      <c r="J494" s="84" t="b">
        <v>0</v>
      </c>
      <c r="K494" s="84" t="b">
        <v>0</v>
      </c>
      <c r="L494" s="84" t="b">
        <v>0</v>
      </c>
    </row>
    <row r="495" spans="1:12" ht="15">
      <c r="A495" s="84" t="s">
        <v>2497</v>
      </c>
      <c r="B495" s="84" t="s">
        <v>2498</v>
      </c>
      <c r="C495" s="84">
        <v>3</v>
      </c>
      <c r="D495" s="123">
        <v>0.005066822978469708</v>
      </c>
      <c r="E495" s="123">
        <v>2.339782584655998</v>
      </c>
      <c r="F495" s="84" t="s">
        <v>1903</v>
      </c>
      <c r="G495" s="84" t="b">
        <v>0</v>
      </c>
      <c r="H495" s="84" t="b">
        <v>0</v>
      </c>
      <c r="I495" s="84" t="b">
        <v>0</v>
      </c>
      <c r="J495" s="84" t="b">
        <v>0</v>
      </c>
      <c r="K495" s="84" t="b">
        <v>0</v>
      </c>
      <c r="L495" s="84" t="b">
        <v>0</v>
      </c>
    </row>
    <row r="496" spans="1:12" ht="15">
      <c r="A496" s="84" t="s">
        <v>2498</v>
      </c>
      <c r="B496" s="84" t="s">
        <v>510</v>
      </c>
      <c r="C496" s="84">
        <v>3</v>
      </c>
      <c r="D496" s="123">
        <v>0.005066822978469708</v>
      </c>
      <c r="E496" s="123">
        <v>1.7377225933280356</v>
      </c>
      <c r="F496" s="84" t="s">
        <v>1903</v>
      </c>
      <c r="G496" s="84" t="b">
        <v>0</v>
      </c>
      <c r="H496" s="84" t="b">
        <v>0</v>
      </c>
      <c r="I496" s="84" t="b">
        <v>0</v>
      </c>
      <c r="J496" s="84" t="b">
        <v>0</v>
      </c>
      <c r="K496" s="84" t="b">
        <v>0</v>
      </c>
      <c r="L496" s="84" t="b">
        <v>0</v>
      </c>
    </row>
    <row r="497" spans="1:12" ht="15">
      <c r="A497" s="84" t="s">
        <v>2076</v>
      </c>
      <c r="B497" s="84" t="s">
        <v>2077</v>
      </c>
      <c r="C497" s="84">
        <v>3</v>
      </c>
      <c r="D497" s="123">
        <v>0.005066822978469708</v>
      </c>
      <c r="E497" s="123">
        <v>2.214843848047698</v>
      </c>
      <c r="F497" s="84" t="s">
        <v>1903</v>
      </c>
      <c r="G497" s="84" t="b">
        <v>0</v>
      </c>
      <c r="H497" s="84" t="b">
        <v>0</v>
      </c>
      <c r="I497" s="84" t="b">
        <v>0</v>
      </c>
      <c r="J497" s="84" t="b">
        <v>0</v>
      </c>
      <c r="K497" s="84" t="b">
        <v>0</v>
      </c>
      <c r="L497" s="84" t="b">
        <v>0</v>
      </c>
    </row>
    <row r="498" spans="1:12" ht="15">
      <c r="A498" s="84" t="s">
        <v>510</v>
      </c>
      <c r="B498" s="84" t="s">
        <v>508</v>
      </c>
      <c r="C498" s="84">
        <v>3</v>
      </c>
      <c r="D498" s="123">
        <v>0.005066822978469708</v>
      </c>
      <c r="E498" s="123">
        <v>0.6237792410211987</v>
      </c>
      <c r="F498" s="84" t="s">
        <v>1903</v>
      </c>
      <c r="G498" s="84" t="b">
        <v>0</v>
      </c>
      <c r="H498" s="84" t="b">
        <v>0</v>
      </c>
      <c r="I498" s="84" t="b">
        <v>0</v>
      </c>
      <c r="J498" s="84" t="b">
        <v>0</v>
      </c>
      <c r="K498" s="84" t="b">
        <v>0</v>
      </c>
      <c r="L498" s="84" t="b">
        <v>0</v>
      </c>
    </row>
    <row r="499" spans="1:12" ht="15">
      <c r="A499" s="84" t="s">
        <v>2549</v>
      </c>
      <c r="B499" s="84" t="s">
        <v>2050</v>
      </c>
      <c r="C499" s="84">
        <v>3</v>
      </c>
      <c r="D499" s="123">
        <v>0.005066822978469708</v>
      </c>
      <c r="E499" s="123">
        <v>1.7029604870688235</v>
      </c>
      <c r="F499" s="84" t="s">
        <v>1903</v>
      </c>
      <c r="G499" s="84" t="b">
        <v>0</v>
      </c>
      <c r="H499" s="84" t="b">
        <v>0</v>
      </c>
      <c r="I499" s="84" t="b">
        <v>0</v>
      </c>
      <c r="J499" s="84" t="b">
        <v>0</v>
      </c>
      <c r="K499" s="84" t="b">
        <v>0</v>
      </c>
      <c r="L499" s="84" t="b">
        <v>0</v>
      </c>
    </row>
    <row r="500" spans="1:12" ht="15">
      <c r="A500" s="84" t="s">
        <v>2588</v>
      </c>
      <c r="B500" s="84" t="s">
        <v>2054</v>
      </c>
      <c r="C500" s="84">
        <v>3</v>
      </c>
      <c r="D500" s="123">
        <v>0.005066822978469708</v>
      </c>
      <c r="E500" s="123">
        <v>1.7377225933280354</v>
      </c>
      <c r="F500" s="84" t="s">
        <v>1903</v>
      </c>
      <c r="G500" s="84" t="b">
        <v>0</v>
      </c>
      <c r="H500" s="84" t="b">
        <v>0</v>
      </c>
      <c r="I500" s="84" t="b">
        <v>0</v>
      </c>
      <c r="J500" s="84" t="b">
        <v>0</v>
      </c>
      <c r="K500" s="84" t="b">
        <v>0</v>
      </c>
      <c r="L500" s="84" t="b">
        <v>0</v>
      </c>
    </row>
    <row r="501" spans="1:12" ht="15">
      <c r="A501" s="84" t="s">
        <v>508</v>
      </c>
      <c r="B501" s="84" t="s">
        <v>2589</v>
      </c>
      <c r="C501" s="84">
        <v>3</v>
      </c>
      <c r="D501" s="123">
        <v>0.005066822978469708</v>
      </c>
      <c r="E501" s="123">
        <v>1.2006034089330875</v>
      </c>
      <c r="F501" s="84" t="s">
        <v>1903</v>
      </c>
      <c r="G501" s="84" t="b">
        <v>0</v>
      </c>
      <c r="H501" s="84" t="b">
        <v>0</v>
      </c>
      <c r="I501" s="84" t="b">
        <v>0</v>
      </c>
      <c r="J501" s="84" t="b">
        <v>0</v>
      </c>
      <c r="K501" s="84" t="b">
        <v>0</v>
      </c>
      <c r="L501" s="84" t="b">
        <v>0</v>
      </c>
    </row>
    <row r="502" spans="1:12" ht="15">
      <c r="A502" s="84" t="s">
        <v>2589</v>
      </c>
      <c r="B502" s="84" t="s">
        <v>2521</v>
      </c>
      <c r="C502" s="84">
        <v>3</v>
      </c>
      <c r="D502" s="123">
        <v>0.005066822978469708</v>
      </c>
      <c r="E502" s="123">
        <v>1.9138138523837167</v>
      </c>
      <c r="F502" s="84" t="s">
        <v>1903</v>
      </c>
      <c r="G502" s="84" t="b">
        <v>0</v>
      </c>
      <c r="H502" s="84" t="b">
        <v>0</v>
      </c>
      <c r="I502" s="84" t="b">
        <v>0</v>
      </c>
      <c r="J502" s="84" t="b">
        <v>0</v>
      </c>
      <c r="K502" s="84" t="b">
        <v>0</v>
      </c>
      <c r="L502" s="84" t="b">
        <v>0</v>
      </c>
    </row>
    <row r="503" spans="1:12" ht="15">
      <c r="A503" s="84" t="s">
        <v>2521</v>
      </c>
      <c r="B503" s="84" t="s">
        <v>2537</v>
      </c>
      <c r="C503" s="84">
        <v>3</v>
      </c>
      <c r="D503" s="123">
        <v>0.005066822978469708</v>
      </c>
      <c r="E503" s="123">
        <v>1.9138138523837167</v>
      </c>
      <c r="F503" s="84" t="s">
        <v>1903</v>
      </c>
      <c r="G503" s="84" t="b">
        <v>0</v>
      </c>
      <c r="H503" s="84" t="b">
        <v>0</v>
      </c>
      <c r="I503" s="84" t="b">
        <v>0</v>
      </c>
      <c r="J503" s="84" t="b">
        <v>0</v>
      </c>
      <c r="K503" s="84" t="b">
        <v>0</v>
      </c>
      <c r="L503" s="84" t="b">
        <v>0</v>
      </c>
    </row>
    <row r="504" spans="1:12" ht="15">
      <c r="A504" s="84" t="s">
        <v>2537</v>
      </c>
      <c r="B504" s="84" t="s">
        <v>2585</v>
      </c>
      <c r="C504" s="84">
        <v>3</v>
      </c>
      <c r="D504" s="123">
        <v>0.005066822978469708</v>
      </c>
      <c r="E504" s="123">
        <v>2.089905111439398</v>
      </c>
      <c r="F504" s="84" t="s">
        <v>1903</v>
      </c>
      <c r="G504" s="84" t="b">
        <v>0</v>
      </c>
      <c r="H504" s="84" t="b">
        <v>0</v>
      </c>
      <c r="I504" s="84" t="b">
        <v>0</v>
      </c>
      <c r="J504" s="84" t="b">
        <v>0</v>
      </c>
      <c r="K504" s="84" t="b">
        <v>0</v>
      </c>
      <c r="L504" s="84" t="b">
        <v>0</v>
      </c>
    </row>
    <row r="505" spans="1:12" ht="15">
      <c r="A505" s="84" t="s">
        <v>2585</v>
      </c>
      <c r="B505" s="84" t="s">
        <v>2648</v>
      </c>
      <c r="C505" s="84">
        <v>3</v>
      </c>
      <c r="D505" s="123">
        <v>0.005066822978469708</v>
      </c>
      <c r="E505" s="123">
        <v>2.214843848047698</v>
      </c>
      <c r="F505" s="84" t="s">
        <v>1903</v>
      </c>
      <c r="G505" s="84" t="b">
        <v>0</v>
      </c>
      <c r="H505" s="84" t="b">
        <v>0</v>
      </c>
      <c r="I505" s="84" t="b">
        <v>0</v>
      </c>
      <c r="J505" s="84" t="b">
        <v>0</v>
      </c>
      <c r="K505" s="84" t="b">
        <v>0</v>
      </c>
      <c r="L505" s="84" t="b">
        <v>0</v>
      </c>
    </row>
    <row r="506" spans="1:12" ht="15">
      <c r="A506" s="84" t="s">
        <v>2648</v>
      </c>
      <c r="B506" s="84" t="s">
        <v>2521</v>
      </c>
      <c r="C506" s="84">
        <v>3</v>
      </c>
      <c r="D506" s="123">
        <v>0.005066822978469708</v>
      </c>
      <c r="E506" s="123">
        <v>2.0387525889920166</v>
      </c>
      <c r="F506" s="84" t="s">
        <v>1903</v>
      </c>
      <c r="G506" s="84" t="b">
        <v>0</v>
      </c>
      <c r="H506" s="84" t="b">
        <v>0</v>
      </c>
      <c r="I506" s="84" t="b">
        <v>0</v>
      </c>
      <c r="J506" s="84" t="b">
        <v>0</v>
      </c>
      <c r="K506" s="84" t="b">
        <v>0</v>
      </c>
      <c r="L506" s="84" t="b">
        <v>0</v>
      </c>
    </row>
    <row r="507" spans="1:12" ht="15">
      <c r="A507" s="84" t="s">
        <v>1994</v>
      </c>
      <c r="B507" s="84" t="s">
        <v>292</v>
      </c>
      <c r="C507" s="84">
        <v>3</v>
      </c>
      <c r="D507" s="123">
        <v>0.005066822978469708</v>
      </c>
      <c r="E507" s="123">
        <v>0.7211534918948426</v>
      </c>
      <c r="F507" s="84" t="s">
        <v>1903</v>
      </c>
      <c r="G507" s="84" t="b">
        <v>0</v>
      </c>
      <c r="H507" s="84" t="b">
        <v>0</v>
      </c>
      <c r="I507" s="84" t="b">
        <v>0</v>
      </c>
      <c r="J507" s="84" t="b">
        <v>0</v>
      </c>
      <c r="K507" s="84" t="b">
        <v>0</v>
      </c>
      <c r="L507" s="84" t="b">
        <v>0</v>
      </c>
    </row>
    <row r="508" spans="1:12" ht="15">
      <c r="A508" s="84" t="s">
        <v>2539</v>
      </c>
      <c r="B508" s="84" t="s">
        <v>274</v>
      </c>
      <c r="C508" s="84">
        <v>3</v>
      </c>
      <c r="D508" s="123">
        <v>0.005066822978469708</v>
      </c>
      <c r="E508" s="123">
        <v>1.9929950984313414</v>
      </c>
      <c r="F508" s="84" t="s">
        <v>1903</v>
      </c>
      <c r="G508" s="84" t="b">
        <v>0</v>
      </c>
      <c r="H508" s="84" t="b">
        <v>0</v>
      </c>
      <c r="I508" s="84" t="b">
        <v>0</v>
      </c>
      <c r="J508" s="84" t="b">
        <v>0</v>
      </c>
      <c r="K508" s="84" t="b">
        <v>0</v>
      </c>
      <c r="L508" s="84" t="b">
        <v>0</v>
      </c>
    </row>
    <row r="509" spans="1:12" ht="15">
      <c r="A509" s="84" t="s">
        <v>274</v>
      </c>
      <c r="B509" s="84" t="s">
        <v>2642</v>
      </c>
      <c r="C509" s="84">
        <v>3</v>
      </c>
      <c r="D509" s="123">
        <v>0.005066822978469708</v>
      </c>
      <c r="E509" s="123">
        <v>2.1179338350396413</v>
      </c>
      <c r="F509" s="84" t="s">
        <v>1903</v>
      </c>
      <c r="G509" s="84" t="b">
        <v>0</v>
      </c>
      <c r="H509" s="84" t="b">
        <v>0</v>
      </c>
      <c r="I509" s="84" t="b">
        <v>0</v>
      </c>
      <c r="J509" s="84" t="b">
        <v>0</v>
      </c>
      <c r="K509" s="84" t="b">
        <v>0</v>
      </c>
      <c r="L509" s="84" t="b">
        <v>0</v>
      </c>
    </row>
    <row r="510" spans="1:12" ht="15">
      <c r="A510" s="84" t="s">
        <v>223</v>
      </c>
      <c r="B510" s="84" t="s">
        <v>2511</v>
      </c>
      <c r="C510" s="84">
        <v>3</v>
      </c>
      <c r="D510" s="123">
        <v>0.005066822978469708</v>
      </c>
      <c r="E510" s="123">
        <v>1.9138138523837167</v>
      </c>
      <c r="F510" s="84" t="s">
        <v>1903</v>
      </c>
      <c r="G510" s="84" t="b">
        <v>0</v>
      </c>
      <c r="H510" s="84" t="b">
        <v>0</v>
      </c>
      <c r="I510" s="84" t="b">
        <v>0</v>
      </c>
      <c r="J510" s="84" t="b">
        <v>0</v>
      </c>
      <c r="K510" s="84" t="b">
        <v>0</v>
      </c>
      <c r="L510" s="84" t="b">
        <v>0</v>
      </c>
    </row>
    <row r="511" spans="1:12" ht="15">
      <c r="A511" s="84" t="s">
        <v>2548</v>
      </c>
      <c r="B511" s="84" t="s">
        <v>2661</v>
      </c>
      <c r="C511" s="84">
        <v>3</v>
      </c>
      <c r="D511" s="123">
        <v>0.005066822978469708</v>
      </c>
      <c r="E511" s="123">
        <v>2.1179338350396413</v>
      </c>
      <c r="F511" s="84" t="s">
        <v>1903</v>
      </c>
      <c r="G511" s="84" t="b">
        <v>0</v>
      </c>
      <c r="H511" s="84" t="b">
        <v>0</v>
      </c>
      <c r="I511" s="84" t="b">
        <v>0</v>
      </c>
      <c r="J511" s="84" t="b">
        <v>0</v>
      </c>
      <c r="K511" s="84" t="b">
        <v>0</v>
      </c>
      <c r="L511" s="84" t="b">
        <v>0</v>
      </c>
    </row>
    <row r="512" spans="1:12" ht="15">
      <c r="A512" s="84" t="s">
        <v>215</v>
      </c>
      <c r="B512" s="84" t="s">
        <v>2523</v>
      </c>
      <c r="C512" s="84">
        <v>3</v>
      </c>
      <c r="D512" s="123">
        <v>0.005066822978469708</v>
      </c>
      <c r="E512" s="123">
        <v>2.339782584655998</v>
      </c>
      <c r="F512" s="84" t="s">
        <v>1903</v>
      </c>
      <c r="G512" s="84" t="b">
        <v>0</v>
      </c>
      <c r="H512" s="84" t="b">
        <v>0</v>
      </c>
      <c r="I512" s="84" t="b">
        <v>0</v>
      </c>
      <c r="J512" s="84" t="b">
        <v>0</v>
      </c>
      <c r="K512" s="84" t="b">
        <v>0</v>
      </c>
      <c r="L512" s="84" t="b">
        <v>0</v>
      </c>
    </row>
    <row r="513" spans="1:12" ht="15">
      <c r="A513" s="84" t="s">
        <v>2499</v>
      </c>
      <c r="B513" s="84" t="s">
        <v>2662</v>
      </c>
      <c r="C513" s="84">
        <v>3</v>
      </c>
      <c r="D513" s="123">
        <v>0.005066822978469708</v>
      </c>
      <c r="E513" s="123">
        <v>2.1179338350396413</v>
      </c>
      <c r="F513" s="84" t="s">
        <v>1903</v>
      </c>
      <c r="G513" s="84" t="b">
        <v>0</v>
      </c>
      <c r="H513" s="84" t="b">
        <v>0</v>
      </c>
      <c r="I513" s="84" t="b">
        <v>0</v>
      </c>
      <c r="J513" s="84" t="b">
        <v>0</v>
      </c>
      <c r="K513" s="84" t="b">
        <v>0</v>
      </c>
      <c r="L513" s="84" t="b">
        <v>0</v>
      </c>
    </row>
    <row r="514" spans="1:12" ht="15">
      <c r="A514" s="84" t="s">
        <v>2077</v>
      </c>
      <c r="B514" s="84" t="s">
        <v>2565</v>
      </c>
      <c r="C514" s="84">
        <v>2</v>
      </c>
      <c r="D514" s="123">
        <v>0.0038795664843806065</v>
      </c>
      <c r="E514" s="123">
        <v>2.0387525889920166</v>
      </c>
      <c r="F514" s="84" t="s">
        <v>1903</v>
      </c>
      <c r="G514" s="84" t="b">
        <v>0</v>
      </c>
      <c r="H514" s="84" t="b">
        <v>0</v>
      </c>
      <c r="I514" s="84" t="b">
        <v>0</v>
      </c>
      <c r="J514" s="84" t="b">
        <v>0</v>
      </c>
      <c r="K514" s="84" t="b">
        <v>0</v>
      </c>
      <c r="L514" s="84" t="b">
        <v>0</v>
      </c>
    </row>
    <row r="515" spans="1:12" ht="15">
      <c r="A515" s="84" t="s">
        <v>2565</v>
      </c>
      <c r="B515" s="84" t="s">
        <v>2053</v>
      </c>
      <c r="C515" s="84">
        <v>2</v>
      </c>
      <c r="D515" s="123">
        <v>0.0038795664843806065</v>
      </c>
      <c r="E515" s="123">
        <v>1.5616313342723542</v>
      </c>
      <c r="F515" s="84" t="s">
        <v>1903</v>
      </c>
      <c r="G515" s="84" t="b">
        <v>0</v>
      </c>
      <c r="H515" s="84" t="b">
        <v>0</v>
      </c>
      <c r="I515" s="84" t="b">
        <v>0</v>
      </c>
      <c r="J515" s="84" t="b">
        <v>0</v>
      </c>
      <c r="K515" s="84" t="b">
        <v>0</v>
      </c>
      <c r="L515" s="84" t="b">
        <v>0</v>
      </c>
    </row>
    <row r="516" spans="1:12" ht="15">
      <c r="A516" s="84" t="s">
        <v>2053</v>
      </c>
      <c r="B516" s="84" t="s">
        <v>2566</v>
      </c>
      <c r="C516" s="84">
        <v>2</v>
      </c>
      <c r="D516" s="123">
        <v>0.0038795664843806065</v>
      </c>
      <c r="E516" s="123">
        <v>1.8626613299363355</v>
      </c>
      <c r="F516" s="84" t="s">
        <v>1903</v>
      </c>
      <c r="G516" s="84" t="b">
        <v>0</v>
      </c>
      <c r="H516" s="84" t="b">
        <v>0</v>
      </c>
      <c r="I516" s="84" t="b">
        <v>0</v>
      </c>
      <c r="J516" s="84" t="b">
        <v>0</v>
      </c>
      <c r="K516" s="84" t="b">
        <v>0</v>
      </c>
      <c r="L516" s="84" t="b">
        <v>0</v>
      </c>
    </row>
    <row r="517" spans="1:12" ht="15">
      <c r="A517" s="84" t="s">
        <v>2566</v>
      </c>
      <c r="B517" s="84" t="s">
        <v>2565</v>
      </c>
      <c r="C517" s="84">
        <v>2</v>
      </c>
      <c r="D517" s="123">
        <v>0.0038795664843806065</v>
      </c>
      <c r="E517" s="123">
        <v>2.214843848047698</v>
      </c>
      <c r="F517" s="84" t="s">
        <v>1903</v>
      </c>
      <c r="G517" s="84" t="b">
        <v>0</v>
      </c>
      <c r="H517" s="84" t="b">
        <v>0</v>
      </c>
      <c r="I517" s="84" t="b">
        <v>0</v>
      </c>
      <c r="J517" s="84" t="b">
        <v>0</v>
      </c>
      <c r="K517" s="84" t="b">
        <v>0</v>
      </c>
      <c r="L517" s="84" t="b">
        <v>0</v>
      </c>
    </row>
    <row r="518" spans="1:12" ht="15">
      <c r="A518" s="84" t="s">
        <v>2565</v>
      </c>
      <c r="B518" s="84" t="s">
        <v>2683</v>
      </c>
      <c r="C518" s="84">
        <v>2</v>
      </c>
      <c r="D518" s="123">
        <v>0.0038795664843806065</v>
      </c>
      <c r="E518" s="123">
        <v>2.214843848047698</v>
      </c>
      <c r="F518" s="84" t="s">
        <v>1903</v>
      </c>
      <c r="G518" s="84" t="b">
        <v>0</v>
      </c>
      <c r="H518" s="84" t="b">
        <v>0</v>
      </c>
      <c r="I518" s="84" t="b">
        <v>0</v>
      </c>
      <c r="J518" s="84" t="b">
        <v>0</v>
      </c>
      <c r="K518" s="84" t="b">
        <v>0</v>
      </c>
      <c r="L518" s="84" t="b">
        <v>0</v>
      </c>
    </row>
    <row r="519" spans="1:12" ht="15">
      <c r="A519" s="84" t="s">
        <v>2683</v>
      </c>
      <c r="B519" s="84" t="s">
        <v>508</v>
      </c>
      <c r="C519" s="84">
        <v>2</v>
      </c>
      <c r="D519" s="123">
        <v>0.0038795664843806065</v>
      </c>
      <c r="E519" s="123">
        <v>1.2258392323491611</v>
      </c>
      <c r="F519" s="84" t="s">
        <v>1903</v>
      </c>
      <c r="G519" s="84" t="b">
        <v>0</v>
      </c>
      <c r="H519" s="84" t="b">
        <v>0</v>
      </c>
      <c r="I519" s="84" t="b">
        <v>0</v>
      </c>
      <c r="J519" s="84" t="b">
        <v>0</v>
      </c>
      <c r="K519" s="84" t="b">
        <v>0</v>
      </c>
      <c r="L519" s="84" t="b">
        <v>0</v>
      </c>
    </row>
    <row r="520" spans="1:12" ht="15">
      <c r="A520" s="84" t="s">
        <v>508</v>
      </c>
      <c r="B520" s="84" t="s">
        <v>2684</v>
      </c>
      <c r="C520" s="84">
        <v>2</v>
      </c>
      <c r="D520" s="123">
        <v>0.0038795664843806065</v>
      </c>
      <c r="E520" s="123">
        <v>1.3255421455413876</v>
      </c>
      <c r="F520" s="84" t="s">
        <v>1903</v>
      </c>
      <c r="G520" s="84" t="b">
        <v>0</v>
      </c>
      <c r="H520" s="84" t="b">
        <v>0</v>
      </c>
      <c r="I520" s="84" t="b">
        <v>0</v>
      </c>
      <c r="J520" s="84" t="b">
        <v>0</v>
      </c>
      <c r="K520" s="84" t="b">
        <v>0</v>
      </c>
      <c r="L520" s="84" t="b">
        <v>0</v>
      </c>
    </row>
    <row r="521" spans="1:12" ht="15">
      <c r="A521" s="84" t="s">
        <v>2684</v>
      </c>
      <c r="B521" s="84" t="s">
        <v>2056</v>
      </c>
      <c r="C521" s="84">
        <v>2</v>
      </c>
      <c r="D521" s="123">
        <v>0.0038795664843806065</v>
      </c>
      <c r="E521" s="123">
        <v>2.515873843711679</v>
      </c>
      <c r="F521" s="84" t="s">
        <v>1903</v>
      </c>
      <c r="G521" s="84" t="b">
        <v>0</v>
      </c>
      <c r="H521" s="84" t="b">
        <v>0</v>
      </c>
      <c r="I521" s="84" t="b">
        <v>0</v>
      </c>
      <c r="J521" s="84" t="b">
        <v>0</v>
      </c>
      <c r="K521" s="84" t="b">
        <v>0</v>
      </c>
      <c r="L521" s="84" t="b">
        <v>0</v>
      </c>
    </row>
    <row r="522" spans="1:12" ht="15">
      <c r="A522" s="84" t="s">
        <v>2056</v>
      </c>
      <c r="B522" s="84" t="s">
        <v>2685</v>
      </c>
      <c r="C522" s="84">
        <v>2</v>
      </c>
      <c r="D522" s="123">
        <v>0.0038795664843806065</v>
      </c>
      <c r="E522" s="123">
        <v>2.515873843711679</v>
      </c>
      <c r="F522" s="84" t="s">
        <v>1903</v>
      </c>
      <c r="G522" s="84" t="b">
        <v>0</v>
      </c>
      <c r="H522" s="84" t="b">
        <v>0</v>
      </c>
      <c r="I522" s="84" t="b">
        <v>0</v>
      </c>
      <c r="J522" s="84" t="b">
        <v>0</v>
      </c>
      <c r="K522" s="84" t="b">
        <v>0</v>
      </c>
      <c r="L522" s="84" t="b">
        <v>0</v>
      </c>
    </row>
    <row r="523" spans="1:12" ht="15">
      <c r="A523" s="84" t="s">
        <v>2513</v>
      </c>
      <c r="B523" s="84" t="s">
        <v>2774</v>
      </c>
      <c r="C523" s="84">
        <v>2</v>
      </c>
      <c r="D523" s="123">
        <v>0.0038795664843806065</v>
      </c>
      <c r="E523" s="123">
        <v>2.339782584655998</v>
      </c>
      <c r="F523" s="84" t="s">
        <v>1903</v>
      </c>
      <c r="G523" s="84" t="b">
        <v>0</v>
      </c>
      <c r="H523" s="84" t="b">
        <v>0</v>
      </c>
      <c r="I523" s="84" t="b">
        <v>0</v>
      </c>
      <c r="J523" s="84" t="b">
        <v>0</v>
      </c>
      <c r="K523" s="84" t="b">
        <v>0</v>
      </c>
      <c r="L523" s="84" t="b">
        <v>0</v>
      </c>
    </row>
    <row r="524" spans="1:12" ht="15">
      <c r="A524" s="84" t="s">
        <v>2493</v>
      </c>
      <c r="B524" s="84" t="s">
        <v>2500</v>
      </c>
      <c r="C524" s="84">
        <v>2</v>
      </c>
      <c r="D524" s="123">
        <v>0.0038795664843806065</v>
      </c>
      <c r="E524" s="123">
        <v>2.0387525889920166</v>
      </c>
      <c r="F524" s="84" t="s">
        <v>1903</v>
      </c>
      <c r="G524" s="84" t="b">
        <v>0</v>
      </c>
      <c r="H524" s="84" t="b">
        <v>0</v>
      </c>
      <c r="I524" s="84" t="b">
        <v>0</v>
      </c>
      <c r="J524" s="84" t="b">
        <v>0</v>
      </c>
      <c r="K524" s="84" t="b">
        <v>0</v>
      </c>
      <c r="L524" s="84" t="b">
        <v>0</v>
      </c>
    </row>
    <row r="525" spans="1:12" ht="15">
      <c r="A525" s="84" t="s">
        <v>508</v>
      </c>
      <c r="B525" s="84" t="s">
        <v>2618</v>
      </c>
      <c r="C525" s="84">
        <v>2</v>
      </c>
      <c r="D525" s="123">
        <v>0.0038795664843806065</v>
      </c>
      <c r="E525" s="123">
        <v>1.3255421455413876</v>
      </c>
      <c r="F525" s="84" t="s">
        <v>1903</v>
      </c>
      <c r="G525" s="84" t="b">
        <v>0</v>
      </c>
      <c r="H525" s="84" t="b">
        <v>0</v>
      </c>
      <c r="I525" s="84" t="b">
        <v>0</v>
      </c>
      <c r="J525" s="84" t="b">
        <v>0</v>
      </c>
      <c r="K525" s="84" t="b">
        <v>0</v>
      </c>
      <c r="L525" s="84" t="b">
        <v>0</v>
      </c>
    </row>
    <row r="526" spans="1:12" ht="15">
      <c r="A526" s="84" t="s">
        <v>2053</v>
      </c>
      <c r="B526" s="84" t="s">
        <v>2493</v>
      </c>
      <c r="C526" s="84">
        <v>2</v>
      </c>
      <c r="D526" s="123">
        <v>0.0038795664843806065</v>
      </c>
      <c r="E526" s="123">
        <v>1.5616313342723542</v>
      </c>
      <c r="F526" s="84" t="s">
        <v>1903</v>
      </c>
      <c r="G526" s="84" t="b">
        <v>0</v>
      </c>
      <c r="H526" s="84" t="b">
        <v>0</v>
      </c>
      <c r="I526" s="84" t="b">
        <v>0</v>
      </c>
      <c r="J526" s="84" t="b">
        <v>0</v>
      </c>
      <c r="K526" s="84" t="b">
        <v>0</v>
      </c>
      <c r="L526" s="84" t="b">
        <v>0</v>
      </c>
    </row>
    <row r="527" spans="1:12" ht="15">
      <c r="A527" s="84" t="s">
        <v>2772</v>
      </c>
      <c r="B527" s="84" t="s">
        <v>2773</v>
      </c>
      <c r="C527" s="84">
        <v>2</v>
      </c>
      <c r="D527" s="123">
        <v>0.0038795664843806065</v>
      </c>
      <c r="E527" s="123">
        <v>2.515873843711679</v>
      </c>
      <c r="F527" s="84" t="s">
        <v>1903</v>
      </c>
      <c r="G527" s="84" t="b">
        <v>0</v>
      </c>
      <c r="H527" s="84" t="b">
        <v>0</v>
      </c>
      <c r="I527" s="84" t="b">
        <v>0</v>
      </c>
      <c r="J527" s="84" t="b">
        <v>0</v>
      </c>
      <c r="K527" s="84" t="b">
        <v>0</v>
      </c>
      <c r="L527" s="84" t="b">
        <v>0</v>
      </c>
    </row>
    <row r="528" spans="1:12" ht="15">
      <c r="A528" s="84" t="s">
        <v>508</v>
      </c>
      <c r="B528" s="84" t="s">
        <v>1994</v>
      </c>
      <c r="C528" s="84">
        <v>2</v>
      </c>
      <c r="D528" s="123">
        <v>0.0038795664843806065</v>
      </c>
      <c r="E528" s="123">
        <v>0.24636089949376283</v>
      </c>
      <c r="F528" s="84" t="s">
        <v>1903</v>
      </c>
      <c r="G528" s="84" t="b">
        <v>0</v>
      </c>
      <c r="H528" s="84" t="b">
        <v>0</v>
      </c>
      <c r="I528" s="84" t="b">
        <v>0</v>
      </c>
      <c r="J528" s="84" t="b">
        <v>0</v>
      </c>
      <c r="K528" s="84" t="b">
        <v>0</v>
      </c>
      <c r="L528" s="84" t="b">
        <v>0</v>
      </c>
    </row>
    <row r="529" spans="1:12" ht="15">
      <c r="A529" s="84" t="s">
        <v>2541</v>
      </c>
      <c r="B529" s="84" t="s">
        <v>2555</v>
      </c>
      <c r="C529" s="84">
        <v>2</v>
      </c>
      <c r="D529" s="123">
        <v>0.0038795664843806065</v>
      </c>
      <c r="E529" s="123">
        <v>2.515873843711679</v>
      </c>
      <c r="F529" s="84" t="s">
        <v>1903</v>
      </c>
      <c r="G529" s="84" t="b">
        <v>0</v>
      </c>
      <c r="H529" s="84" t="b">
        <v>0</v>
      </c>
      <c r="I529" s="84" t="b">
        <v>0</v>
      </c>
      <c r="J529" s="84" t="b">
        <v>0</v>
      </c>
      <c r="K529" s="84" t="b">
        <v>0</v>
      </c>
      <c r="L529" s="84" t="b">
        <v>0</v>
      </c>
    </row>
    <row r="530" spans="1:12" ht="15">
      <c r="A530" s="84" t="s">
        <v>508</v>
      </c>
      <c r="B530" s="84" t="s">
        <v>2532</v>
      </c>
      <c r="C530" s="84">
        <v>2</v>
      </c>
      <c r="D530" s="123">
        <v>0.0038795664843806065</v>
      </c>
      <c r="E530" s="123">
        <v>1.3255421455413876</v>
      </c>
      <c r="F530" s="84" t="s">
        <v>1903</v>
      </c>
      <c r="G530" s="84" t="b">
        <v>0</v>
      </c>
      <c r="H530" s="84" t="b">
        <v>0</v>
      </c>
      <c r="I530" s="84" t="b">
        <v>0</v>
      </c>
      <c r="J530" s="84" t="b">
        <v>0</v>
      </c>
      <c r="K530" s="84" t="b">
        <v>0</v>
      </c>
      <c r="L530" s="84" t="b">
        <v>0</v>
      </c>
    </row>
    <row r="531" spans="1:12" ht="15">
      <c r="A531" s="84" t="s">
        <v>2532</v>
      </c>
      <c r="B531" s="84" t="s">
        <v>2620</v>
      </c>
      <c r="C531" s="84">
        <v>2</v>
      </c>
      <c r="D531" s="123">
        <v>0.0038795664843806065</v>
      </c>
      <c r="E531" s="123">
        <v>2.515873843711679</v>
      </c>
      <c r="F531" s="84" t="s">
        <v>1903</v>
      </c>
      <c r="G531" s="84" t="b">
        <v>0</v>
      </c>
      <c r="H531" s="84" t="b">
        <v>0</v>
      </c>
      <c r="I531" s="84" t="b">
        <v>0</v>
      </c>
      <c r="J531" s="84" t="b">
        <v>0</v>
      </c>
      <c r="K531" s="84" t="b">
        <v>0</v>
      </c>
      <c r="L531" s="84" t="b">
        <v>0</v>
      </c>
    </row>
    <row r="532" spans="1:12" ht="15">
      <c r="A532" s="84" t="s">
        <v>2620</v>
      </c>
      <c r="B532" s="84" t="s">
        <v>2621</v>
      </c>
      <c r="C532" s="84">
        <v>2</v>
      </c>
      <c r="D532" s="123">
        <v>0.0038795664843806065</v>
      </c>
      <c r="E532" s="123">
        <v>2.515873843711679</v>
      </c>
      <c r="F532" s="84" t="s">
        <v>1903</v>
      </c>
      <c r="G532" s="84" t="b">
        <v>0</v>
      </c>
      <c r="H532" s="84" t="b">
        <v>0</v>
      </c>
      <c r="I532" s="84" t="b">
        <v>0</v>
      </c>
      <c r="J532" s="84" t="b">
        <v>0</v>
      </c>
      <c r="K532" s="84" t="b">
        <v>0</v>
      </c>
      <c r="L532" s="84" t="b">
        <v>0</v>
      </c>
    </row>
    <row r="533" spans="1:12" ht="15">
      <c r="A533" s="84" t="s">
        <v>2621</v>
      </c>
      <c r="B533" s="84" t="s">
        <v>2050</v>
      </c>
      <c r="C533" s="84">
        <v>2</v>
      </c>
      <c r="D533" s="123">
        <v>0.0038795664843806065</v>
      </c>
      <c r="E533" s="123">
        <v>1.7029604870688235</v>
      </c>
      <c r="F533" s="84" t="s">
        <v>1903</v>
      </c>
      <c r="G533" s="84" t="b">
        <v>0</v>
      </c>
      <c r="H533" s="84" t="b">
        <v>0</v>
      </c>
      <c r="I533" s="84" t="b">
        <v>0</v>
      </c>
      <c r="J533" s="84" t="b">
        <v>0</v>
      </c>
      <c r="K533" s="84" t="b">
        <v>0</v>
      </c>
      <c r="L533" s="84" t="b">
        <v>0</v>
      </c>
    </row>
    <row r="534" spans="1:12" ht="15">
      <c r="A534" s="84" t="s">
        <v>2051</v>
      </c>
      <c r="B534" s="84" t="s">
        <v>2508</v>
      </c>
      <c r="C534" s="84">
        <v>2</v>
      </c>
      <c r="D534" s="123">
        <v>0.0038795664843806065</v>
      </c>
      <c r="E534" s="123">
        <v>1.5268692280131422</v>
      </c>
      <c r="F534" s="84" t="s">
        <v>1903</v>
      </c>
      <c r="G534" s="84" t="b">
        <v>0</v>
      </c>
      <c r="H534" s="84" t="b">
        <v>0</v>
      </c>
      <c r="I534" s="84" t="b">
        <v>0</v>
      </c>
      <c r="J534" s="84" t="b">
        <v>0</v>
      </c>
      <c r="K534" s="84" t="b">
        <v>0</v>
      </c>
      <c r="L534" s="84" t="b">
        <v>0</v>
      </c>
    </row>
    <row r="535" spans="1:12" ht="15">
      <c r="A535" s="84" t="s">
        <v>292</v>
      </c>
      <c r="B535" s="84" t="s">
        <v>508</v>
      </c>
      <c r="C535" s="84">
        <v>2</v>
      </c>
      <c r="D535" s="123">
        <v>0.0038795664843806065</v>
      </c>
      <c r="E535" s="123">
        <v>0.14665798630153634</v>
      </c>
      <c r="F535" s="84" t="s">
        <v>1903</v>
      </c>
      <c r="G535" s="84" t="b">
        <v>0</v>
      </c>
      <c r="H535" s="84" t="b">
        <v>0</v>
      </c>
      <c r="I535" s="84" t="b">
        <v>0</v>
      </c>
      <c r="J535" s="84" t="b">
        <v>0</v>
      </c>
      <c r="K535" s="84" t="b">
        <v>0</v>
      </c>
      <c r="L535" s="84" t="b">
        <v>0</v>
      </c>
    </row>
    <row r="536" spans="1:12" ht="15">
      <c r="A536" s="84" t="s">
        <v>1994</v>
      </c>
      <c r="B536" s="84" t="s">
        <v>2495</v>
      </c>
      <c r="C536" s="84">
        <v>2</v>
      </c>
      <c r="D536" s="123">
        <v>0.0038795664843806065</v>
      </c>
      <c r="E536" s="123">
        <v>0.8724211672254917</v>
      </c>
      <c r="F536" s="84" t="s">
        <v>1903</v>
      </c>
      <c r="G536" s="84" t="b">
        <v>0</v>
      </c>
      <c r="H536" s="84" t="b">
        <v>0</v>
      </c>
      <c r="I536" s="84" t="b">
        <v>0</v>
      </c>
      <c r="J536" s="84" t="b">
        <v>0</v>
      </c>
      <c r="K536" s="84" t="b">
        <v>0</v>
      </c>
      <c r="L536" s="84" t="b">
        <v>0</v>
      </c>
    </row>
    <row r="537" spans="1:12" ht="15">
      <c r="A537" s="84" t="s">
        <v>2051</v>
      </c>
      <c r="B537" s="84" t="s">
        <v>1994</v>
      </c>
      <c r="C537" s="84">
        <v>2</v>
      </c>
      <c r="D537" s="123">
        <v>0.0038795664843806065</v>
      </c>
      <c r="E537" s="123">
        <v>0.6237792410211987</v>
      </c>
      <c r="F537" s="84" t="s">
        <v>1903</v>
      </c>
      <c r="G537" s="84" t="b">
        <v>0</v>
      </c>
      <c r="H537" s="84" t="b">
        <v>0</v>
      </c>
      <c r="I537" s="84" t="b">
        <v>0</v>
      </c>
      <c r="J537" s="84" t="b">
        <v>0</v>
      </c>
      <c r="K537" s="84" t="b">
        <v>0</v>
      </c>
      <c r="L537" s="84" t="b">
        <v>0</v>
      </c>
    </row>
    <row r="538" spans="1:12" ht="15">
      <c r="A538" s="84" t="s">
        <v>292</v>
      </c>
      <c r="B538" s="84" t="s">
        <v>2730</v>
      </c>
      <c r="C538" s="84">
        <v>2</v>
      </c>
      <c r="D538" s="123">
        <v>0.0038795664843806065</v>
      </c>
      <c r="E538" s="123">
        <v>1.4366925976640543</v>
      </c>
      <c r="F538" s="84" t="s">
        <v>1903</v>
      </c>
      <c r="G538" s="84" t="b">
        <v>0</v>
      </c>
      <c r="H538" s="84" t="b">
        <v>0</v>
      </c>
      <c r="I538" s="84" t="b">
        <v>0</v>
      </c>
      <c r="J538" s="84" t="b">
        <v>0</v>
      </c>
      <c r="K538" s="84" t="b">
        <v>0</v>
      </c>
      <c r="L538" s="84" t="b">
        <v>0</v>
      </c>
    </row>
    <row r="539" spans="1:12" ht="15">
      <c r="A539" s="84" t="s">
        <v>2730</v>
      </c>
      <c r="B539" s="84" t="s">
        <v>2100</v>
      </c>
      <c r="C539" s="84">
        <v>2</v>
      </c>
      <c r="D539" s="123">
        <v>0.0038795664843806065</v>
      </c>
      <c r="E539" s="123">
        <v>2.515873843711679</v>
      </c>
      <c r="F539" s="84" t="s">
        <v>1903</v>
      </c>
      <c r="G539" s="84" t="b">
        <v>0</v>
      </c>
      <c r="H539" s="84" t="b">
        <v>0</v>
      </c>
      <c r="I539" s="84" t="b">
        <v>0</v>
      </c>
      <c r="J539" s="84" t="b">
        <v>0</v>
      </c>
      <c r="K539" s="84" t="b">
        <v>0</v>
      </c>
      <c r="L539" s="84" t="b">
        <v>0</v>
      </c>
    </row>
    <row r="540" spans="1:12" ht="15">
      <c r="A540" s="84" t="s">
        <v>2100</v>
      </c>
      <c r="B540" s="84" t="s">
        <v>2539</v>
      </c>
      <c r="C540" s="84">
        <v>2</v>
      </c>
      <c r="D540" s="123">
        <v>0.0038795664843806065</v>
      </c>
      <c r="E540" s="123">
        <v>2.214843848047698</v>
      </c>
      <c r="F540" s="84" t="s">
        <v>1903</v>
      </c>
      <c r="G540" s="84" t="b">
        <v>0</v>
      </c>
      <c r="H540" s="84" t="b">
        <v>0</v>
      </c>
      <c r="I540" s="84" t="b">
        <v>0</v>
      </c>
      <c r="J540" s="84" t="b">
        <v>0</v>
      </c>
      <c r="K540" s="84" t="b">
        <v>0</v>
      </c>
      <c r="L540" s="84" t="b">
        <v>0</v>
      </c>
    </row>
    <row r="541" spans="1:12" ht="15">
      <c r="A541" s="84" t="s">
        <v>2642</v>
      </c>
      <c r="B541" s="84" t="s">
        <v>508</v>
      </c>
      <c r="C541" s="84">
        <v>2</v>
      </c>
      <c r="D541" s="123">
        <v>0.0038795664843806065</v>
      </c>
      <c r="E541" s="123">
        <v>1.04974797329348</v>
      </c>
      <c r="F541" s="84" t="s">
        <v>1903</v>
      </c>
      <c r="G541" s="84" t="b">
        <v>0</v>
      </c>
      <c r="H541" s="84" t="b">
        <v>0</v>
      </c>
      <c r="I541" s="84" t="b">
        <v>0</v>
      </c>
      <c r="J541" s="84" t="b">
        <v>0</v>
      </c>
      <c r="K541" s="84" t="b">
        <v>0</v>
      </c>
      <c r="L541" s="84" t="b">
        <v>0</v>
      </c>
    </row>
    <row r="542" spans="1:12" ht="15">
      <c r="A542" s="84" t="s">
        <v>508</v>
      </c>
      <c r="B542" s="84" t="s">
        <v>2000</v>
      </c>
      <c r="C542" s="84">
        <v>2</v>
      </c>
      <c r="D542" s="123">
        <v>0.0038795664843806065</v>
      </c>
      <c r="E542" s="123">
        <v>1.3255421455413876</v>
      </c>
      <c r="F542" s="84" t="s">
        <v>1903</v>
      </c>
      <c r="G542" s="84" t="b">
        <v>0</v>
      </c>
      <c r="H542" s="84" t="b">
        <v>0</v>
      </c>
      <c r="I542" s="84" t="b">
        <v>0</v>
      </c>
      <c r="J542" s="84" t="b">
        <v>0</v>
      </c>
      <c r="K542" s="84" t="b">
        <v>0</v>
      </c>
      <c r="L542" s="84" t="b">
        <v>0</v>
      </c>
    </row>
    <row r="543" spans="1:12" ht="15">
      <c r="A543" s="84" t="s">
        <v>292</v>
      </c>
      <c r="B543" s="84" t="s">
        <v>2549</v>
      </c>
      <c r="C543" s="84">
        <v>2</v>
      </c>
      <c r="D543" s="123">
        <v>0.0038795664843806065</v>
      </c>
      <c r="E543" s="123">
        <v>1.4366925976640543</v>
      </c>
      <c r="F543" s="84" t="s">
        <v>1903</v>
      </c>
      <c r="G543" s="84" t="b">
        <v>0</v>
      </c>
      <c r="H543" s="84" t="b">
        <v>0</v>
      </c>
      <c r="I543" s="84" t="b">
        <v>0</v>
      </c>
      <c r="J543" s="84" t="b">
        <v>0</v>
      </c>
      <c r="K543" s="84" t="b">
        <v>0</v>
      </c>
      <c r="L543" s="84" t="b">
        <v>0</v>
      </c>
    </row>
    <row r="544" spans="1:12" ht="15">
      <c r="A544" s="84" t="s">
        <v>2521</v>
      </c>
      <c r="B544" s="84" t="s">
        <v>2731</v>
      </c>
      <c r="C544" s="84">
        <v>2</v>
      </c>
      <c r="D544" s="123">
        <v>0.0038795664843806065</v>
      </c>
      <c r="E544" s="123">
        <v>2.0387525889920166</v>
      </c>
      <c r="F544" s="84" t="s">
        <v>1903</v>
      </c>
      <c r="G544" s="84" t="b">
        <v>0</v>
      </c>
      <c r="H544" s="84" t="b">
        <v>0</v>
      </c>
      <c r="I544" s="84" t="b">
        <v>0</v>
      </c>
      <c r="J544" s="84" t="b">
        <v>0</v>
      </c>
      <c r="K544" s="84" t="b">
        <v>0</v>
      </c>
      <c r="L544" s="84" t="b">
        <v>0</v>
      </c>
    </row>
    <row r="545" spans="1:12" ht="15">
      <c r="A545" s="84" t="s">
        <v>2539</v>
      </c>
      <c r="B545" s="84" t="s">
        <v>2748</v>
      </c>
      <c r="C545" s="84">
        <v>2</v>
      </c>
      <c r="D545" s="123">
        <v>0.0038795664843806065</v>
      </c>
      <c r="E545" s="123">
        <v>2.1179338350396413</v>
      </c>
      <c r="F545" s="84" t="s">
        <v>1903</v>
      </c>
      <c r="G545" s="84" t="b">
        <v>0</v>
      </c>
      <c r="H545" s="84" t="b">
        <v>0</v>
      </c>
      <c r="I545" s="84" t="b">
        <v>0</v>
      </c>
      <c r="J545" s="84" t="b">
        <v>0</v>
      </c>
      <c r="K545" s="84" t="b">
        <v>0</v>
      </c>
      <c r="L545" s="84" t="b">
        <v>0</v>
      </c>
    </row>
    <row r="546" spans="1:12" ht="15">
      <c r="A546" s="84" t="s">
        <v>2748</v>
      </c>
      <c r="B546" s="84" t="s">
        <v>2656</v>
      </c>
      <c r="C546" s="84">
        <v>2</v>
      </c>
      <c r="D546" s="123">
        <v>0.0038795664843806065</v>
      </c>
      <c r="E546" s="123">
        <v>2.339782584655998</v>
      </c>
      <c r="F546" s="84" t="s">
        <v>1903</v>
      </c>
      <c r="G546" s="84" t="b">
        <v>0</v>
      </c>
      <c r="H546" s="84" t="b">
        <v>0</v>
      </c>
      <c r="I546" s="84" t="b">
        <v>0</v>
      </c>
      <c r="J546" s="84" t="b">
        <v>0</v>
      </c>
      <c r="K546" s="84" t="b">
        <v>0</v>
      </c>
      <c r="L546" s="84" t="b">
        <v>0</v>
      </c>
    </row>
    <row r="547" spans="1:12" ht="15">
      <c r="A547" s="84" t="s">
        <v>2656</v>
      </c>
      <c r="B547" s="84" t="s">
        <v>510</v>
      </c>
      <c r="C547" s="84">
        <v>2</v>
      </c>
      <c r="D547" s="123">
        <v>0.0038795664843806065</v>
      </c>
      <c r="E547" s="123">
        <v>1.5616313342723542</v>
      </c>
      <c r="F547" s="84" t="s">
        <v>1903</v>
      </c>
      <c r="G547" s="84" t="b">
        <v>0</v>
      </c>
      <c r="H547" s="84" t="b">
        <v>0</v>
      </c>
      <c r="I547" s="84" t="b">
        <v>0</v>
      </c>
      <c r="J547" s="84" t="b">
        <v>0</v>
      </c>
      <c r="K547" s="84" t="b">
        <v>0</v>
      </c>
      <c r="L547" s="84" t="b">
        <v>0</v>
      </c>
    </row>
    <row r="548" spans="1:12" ht="15">
      <c r="A548" s="84" t="s">
        <v>510</v>
      </c>
      <c r="B548" s="84" t="s">
        <v>2657</v>
      </c>
      <c r="C548" s="84">
        <v>2</v>
      </c>
      <c r="D548" s="123">
        <v>0.0038795664843806065</v>
      </c>
      <c r="E548" s="123">
        <v>1.5616313342723542</v>
      </c>
      <c r="F548" s="84" t="s">
        <v>1903</v>
      </c>
      <c r="G548" s="84" t="b">
        <v>0</v>
      </c>
      <c r="H548" s="84" t="b">
        <v>0</v>
      </c>
      <c r="I548" s="84" t="b">
        <v>0</v>
      </c>
      <c r="J548" s="84" t="b">
        <v>0</v>
      </c>
      <c r="K548" s="84" t="b">
        <v>0</v>
      </c>
      <c r="L548" s="84" t="b">
        <v>0</v>
      </c>
    </row>
    <row r="549" spans="1:12" ht="15">
      <c r="A549" s="84" t="s">
        <v>2657</v>
      </c>
      <c r="B549" s="84" t="s">
        <v>2749</v>
      </c>
      <c r="C549" s="84">
        <v>2</v>
      </c>
      <c r="D549" s="123">
        <v>0.0038795664843806065</v>
      </c>
      <c r="E549" s="123">
        <v>2.339782584655998</v>
      </c>
      <c r="F549" s="84" t="s">
        <v>1903</v>
      </c>
      <c r="G549" s="84" t="b">
        <v>0</v>
      </c>
      <c r="H549" s="84" t="b">
        <v>0</v>
      </c>
      <c r="I549" s="84" t="b">
        <v>0</v>
      </c>
      <c r="J549" s="84" t="b">
        <v>0</v>
      </c>
      <c r="K549" s="84" t="b">
        <v>0</v>
      </c>
      <c r="L549" s="84" t="b">
        <v>0</v>
      </c>
    </row>
    <row r="550" spans="1:12" ht="15">
      <c r="A550" s="84" t="s">
        <v>2749</v>
      </c>
      <c r="B550" s="84" t="s">
        <v>2658</v>
      </c>
      <c r="C550" s="84">
        <v>2</v>
      </c>
      <c r="D550" s="123">
        <v>0.0038795664843806065</v>
      </c>
      <c r="E550" s="123">
        <v>2.339782584655998</v>
      </c>
      <c r="F550" s="84" t="s">
        <v>1903</v>
      </c>
      <c r="G550" s="84" t="b">
        <v>0</v>
      </c>
      <c r="H550" s="84" t="b">
        <v>0</v>
      </c>
      <c r="I550" s="84" t="b">
        <v>0</v>
      </c>
      <c r="J550" s="84" t="b">
        <v>0</v>
      </c>
      <c r="K550" s="84" t="b">
        <v>0</v>
      </c>
      <c r="L550" s="84" t="b">
        <v>0</v>
      </c>
    </row>
    <row r="551" spans="1:12" ht="15">
      <c r="A551" s="84" t="s">
        <v>2658</v>
      </c>
      <c r="B551" s="84" t="s">
        <v>2750</v>
      </c>
      <c r="C551" s="84">
        <v>2</v>
      </c>
      <c r="D551" s="123">
        <v>0.0038795664843806065</v>
      </c>
      <c r="E551" s="123">
        <v>2.339782584655998</v>
      </c>
      <c r="F551" s="84" t="s">
        <v>1903</v>
      </c>
      <c r="G551" s="84" t="b">
        <v>0</v>
      </c>
      <c r="H551" s="84" t="b">
        <v>0</v>
      </c>
      <c r="I551" s="84" t="b">
        <v>0</v>
      </c>
      <c r="J551" s="84" t="b">
        <v>0</v>
      </c>
      <c r="K551" s="84" t="b">
        <v>0</v>
      </c>
      <c r="L551" s="84" t="b">
        <v>0</v>
      </c>
    </row>
    <row r="552" spans="1:12" ht="15">
      <c r="A552" s="84" t="s">
        <v>2750</v>
      </c>
      <c r="B552" s="84" t="s">
        <v>2751</v>
      </c>
      <c r="C552" s="84">
        <v>2</v>
      </c>
      <c r="D552" s="123">
        <v>0.0038795664843806065</v>
      </c>
      <c r="E552" s="123">
        <v>2.515873843711679</v>
      </c>
      <c r="F552" s="84" t="s">
        <v>1903</v>
      </c>
      <c r="G552" s="84" t="b">
        <v>0</v>
      </c>
      <c r="H552" s="84" t="b">
        <v>0</v>
      </c>
      <c r="I552" s="84" t="b">
        <v>0</v>
      </c>
      <c r="J552" s="84" t="b">
        <v>0</v>
      </c>
      <c r="K552" s="84" t="b">
        <v>0</v>
      </c>
      <c r="L552" s="84" t="b">
        <v>0</v>
      </c>
    </row>
    <row r="553" spans="1:12" ht="15">
      <c r="A553" s="84" t="s">
        <v>2751</v>
      </c>
      <c r="B553" s="84" t="s">
        <v>2752</v>
      </c>
      <c r="C553" s="84">
        <v>2</v>
      </c>
      <c r="D553" s="123">
        <v>0.0038795664843806065</v>
      </c>
      <c r="E553" s="123">
        <v>2.515873843711679</v>
      </c>
      <c r="F553" s="84" t="s">
        <v>1903</v>
      </c>
      <c r="G553" s="84" t="b">
        <v>0</v>
      </c>
      <c r="H553" s="84" t="b">
        <v>0</v>
      </c>
      <c r="I553" s="84" t="b">
        <v>0</v>
      </c>
      <c r="J553" s="84" t="b">
        <v>0</v>
      </c>
      <c r="K553" s="84" t="b">
        <v>0</v>
      </c>
      <c r="L553" s="84" t="b">
        <v>0</v>
      </c>
    </row>
    <row r="554" spans="1:12" ht="15">
      <c r="A554" s="84" t="s">
        <v>2752</v>
      </c>
      <c r="B554" s="84" t="s">
        <v>2753</v>
      </c>
      <c r="C554" s="84">
        <v>2</v>
      </c>
      <c r="D554" s="123">
        <v>0.0038795664843806065</v>
      </c>
      <c r="E554" s="123">
        <v>2.515873843711679</v>
      </c>
      <c r="F554" s="84" t="s">
        <v>1903</v>
      </c>
      <c r="G554" s="84" t="b">
        <v>0</v>
      </c>
      <c r="H554" s="84" t="b">
        <v>0</v>
      </c>
      <c r="I554" s="84" t="b">
        <v>0</v>
      </c>
      <c r="J554" s="84" t="b">
        <v>0</v>
      </c>
      <c r="K554" s="84" t="b">
        <v>0</v>
      </c>
      <c r="L554" s="84" t="b">
        <v>0</v>
      </c>
    </row>
    <row r="555" spans="1:12" ht="15">
      <c r="A555" s="84" t="s">
        <v>2548</v>
      </c>
      <c r="B555" s="84" t="s">
        <v>2759</v>
      </c>
      <c r="C555" s="84">
        <v>2</v>
      </c>
      <c r="D555" s="123">
        <v>0.0038795664843806065</v>
      </c>
      <c r="E555" s="123">
        <v>2.1179338350396413</v>
      </c>
      <c r="F555" s="84" t="s">
        <v>1903</v>
      </c>
      <c r="G555" s="84" t="b">
        <v>0</v>
      </c>
      <c r="H555" s="84" t="b">
        <v>0</v>
      </c>
      <c r="I555" s="84" t="b">
        <v>0</v>
      </c>
      <c r="J555" s="84" t="b">
        <v>0</v>
      </c>
      <c r="K555" s="84" t="b">
        <v>0</v>
      </c>
      <c r="L555" s="84" t="b">
        <v>0</v>
      </c>
    </row>
    <row r="556" spans="1:12" ht="15">
      <c r="A556" s="84" t="s">
        <v>2759</v>
      </c>
      <c r="B556" s="84" t="s">
        <v>2516</v>
      </c>
      <c r="C556" s="84">
        <v>2</v>
      </c>
      <c r="D556" s="123">
        <v>0.0038795664843806065</v>
      </c>
      <c r="E556" s="123">
        <v>1.9718057993614033</v>
      </c>
      <c r="F556" s="84" t="s">
        <v>1903</v>
      </c>
      <c r="G556" s="84" t="b">
        <v>0</v>
      </c>
      <c r="H556" s="84" t="b">
        <v>0</v>
      </c>
      <c r="I556" s="84" t="b">
        <v>0</v>
      </c>
      <c r="J556" s="84" t="b">
        <v>0</v>
      </c>
      <c r="K556" s="84" t="b">
        <v>0</v>
      </c>
      <c r="L556" s="84" t="b">
        <v>0</v>
      </c>
    </row>
    <row r="557" spans="1:12" ht="15">
      <c r="A557" s="84" t="s">
        <v>2516</v>
      </c>
      <c r="B557" s="84" t="s">
        <v>2079</v>
      </c>
      <c r="C557" s="84">
        <v>2</v>
      </c>
      <c r="D557" s="123">
        <v>0.0038795664843806065</v>
      </c>
      <c r="E557" s="123">
        <v>1.7957145403057222</v>
      </c>
      <c r="F557" s="84" t="s">
        <v>1903</v>
      </c>
      <c r="G557" s="84" t="b">
        <v>0</v>
      </c>
      <c r="H557" s="84" t="b">
        <v>0</v>
      </c>
      <c r="I557" s="84" t="b">
        <v>0</v>
      </c>
      <c r="J557" s="84" t="b">
        <v>0</v>
      </c>
      <c r="K557" s="84" t="b">
        <v>0</v>
      </c>
      <c r="L557" s="84" t="b">
        <v>0</v>
      </c>
    </row>
    <row r="558" spans="1:12" ht="15">
      <c r="A558" s="84" t="s">
        <v>2079</v>
      </c>
      <c r="B558" s="84" t="s">
        <v>2655</v>
      </c>
      <c r="C558" s="84">
        <v>2</v>
      </c>
      <c r="D558" s="123">
        <v>0.0038795664843806065</v>
      </c>
      <c r="E558" s="123">
        <v>2.339782584655998</v>
      </c>
      <c r="F558" s="84" t="s">
        <v>1903</v>
      </c>
      <c r="G558" s="84" t="b">
        <v>0</v>
      </c>
      <c r="H558" s="84" t="b">
        <v>0</v>
      </c>
      <c r="I558" s="84" t="b">
        <v>0</v>
      </c>
      <c r="J558" s="84" t="b">
        <v>1</v>
      </c>
      <c r="K558" s="84" t="b">
        <v>0</v>
      </c>
      <c r="L558" s="84" t="b">
        <v>0</v>
      </c>
    </row>
    <row r="559" spans="1:12" ht="15">
      <c r="A559" s="84" t="s">
        <v>2655</v>
      </c>
      <c r="B559" s="84" t="s">
        <v>2534</v>
      </c>
      <c r="C559" s="84">
        <v>2</v>
      </c>
      <c r="D559" s="123">
        <v>0.0038795664843806065</v>
      </c>
      <c r="E559" s="123">
        <v>2.214843848047698</v>
      </c>
      <c r="F559" s="84" t="s">
        <v>1903</v>
      </c>
      <c r="G559" s="84" t="b">
        <v>1</v>
      </c>
      <c r="H559" s="84" t="b">
        <v>0</v>
      </c>
      <c r="I559" s="84" t="b">
        <v>0</v>
      </c>
      <c r="J559" s="84" t="b">
        <v>0</v>
      </c>
      <c r="K559" s="84" t="b">
        <v>0</v>
      </c>
      <c r="L559" s="84" t="b">
        <v>0</v>
      </c>
    </row>
    <row r="560" spans="1:12" ht="15">
      <c r="A560" s="84" t="s">
        <v>2534</v>
      </c>
      <c r="B560" s="84" t="s">
        <v>2760</v>
      </c>
      <c r="C560" s="84">
        <v>2</v>
      </c>
      <c r="D560" s="123">
        <v>0.0038795664843806065</v>
      </c>
      <c r="E560" s="123">
        <v>2.214843848047698</v>
      </c>
      <c r="F560" s="84" t="s">
        <v>1903</v>
      </c>
      <c r="G560" s="84" t="b">
        <v>0</v>
      </c>
      <c r="H560" s="84" t="b">
        <v>0</v>
      </c>
      <c r="I560" s="84" t="b">
        <v>0</v>
      </c>
      <c r="J560" s="84" t="b">
        <v>1</v>
      </c>
      <c r="K560" s="84" t="b">
        <v>0</v>
      </c>
      <c r="L560" s="84" t="b">
        <v>0</v>
      </c>
    </row>
    <row r="561" spans="1:12" ht="15">
      <c r="A561" s="84" t="s">
        <v>2760</v>
      </c>
      <c r="B561" s="84" t="s">
        <v>2761</v>
      </c>
      <c r="C561" s="84">
        <v>2</v>
      </c>
      <c r="D561" s="123">
        <v>0.0038795664843806065</v>
      </c>
      <c r="E561" s="123">
        <v>2.515873843711679</v>
      </c>
      <c r="F561" s="84" t="s">
        <v>1903</v>
      </c>
      <c r="G561" s="84" t="b">
        <v>1</v>
      </c>
      <c r="H561" s="84" t="b">
        <v>0</v>
      </c>
      <c r="I561" s="84" t="b">
        <v>0</v>
      </c>
      <c r="J561" s="84" t="b">
        <v>0</v>
      </c>
      <c r="K561" s="84" t="b">
        <v>0</v>
      </c>
      <c r="L561" s="84" t="b">
        <v>0</v>
      </c>
    </row>
    <row r="562" spans="1:12" ht="15">
      <c r="A562" s="84" t="s">
        <v>2761</v>
      </c>
      <c r="B562" s="84" t="s">
        <v>2762</v>
      </c>
      <c r="C562" s="84">
        <v>2</v>
      </c>
      <c r="D562" s="123">
        <v>0.0038795664843806065</v>
      </c>
      <c r="E562" s="123">
        <v>2.515873843711679</v>
      </c>
      <c r="F562" s="84" t="s">
        <v>1903</v>
      </c>
      <c r="G562" s="84" t="b">
        <v>0</v>
      </c>
      <c r="H562" s="84" t="b">
        <v>0</v>
      </c>
      <c r="I562" s="84" t="b">
        <v>0</v>
      </c>
      <c r="J562" s="84" t="b">
        <v>0</v>
      </c>
      <c r="K562" s="84" t="b">
        <v>0</v>
      </c>
      <c r="L562" s="84" t="b">
        <v>0</v>
      </c>
    </row>
    <row r="563" spans="1:12" ht="15">
      <c r="A563" s="84" t="s">
        <v>2762</v>
      </c>
      <c r="B563" s="84" t="s">
        <v>508</v>
      </c>
      <c r="C563" s="84">
        <v>2</v>
      </c>
      <c r="D563" s="123">
        <v>0.0038795664843806065</v>
      </c>
      <c r="E563" s="123">
        <v>1.2258392323491611</v>
      </c>
      <c r="F563" s="84" t="s">
        <v>1903</v>
      </c>
      <c r="G563" s="84" t="b">
        <v>0</v>
      </c>
      <c r="H563" s="84" t="b">
        <v>0</v>
      </c>
      <c r="I563" s="84" t="b">
        <v>0</v>
      </c>
      <c r="J563" s="84" t="b">
        <v>0</v>
      </c>
      <c r="K563" s="84" t="b">
        <v>0</v>
      </c>
      <c r="L563" s="84" t="b">
        <v>0</v>
      </c>
    </row>
    <row r="564" spans="1:12" ht="15">
      <c r="A564" s="84" t="s">
        <v>292</v>
      </c>
      <c r="B564" s="84" t="s">
        <v>2755</v>
      </c>
      <c r="C564" s="84">
        <v>2</v>
      </c>
      <c r="D564" s="123">
        <v>0.0038795664843806065</v>
      </c>
      <c r="E564" s="123">
        <v>1.4366925976640543</v>
      </c>
      <c r="F564" s="84" t="s">
        <v>1903</v>
      </c>
      <c r="G564" s="84" t="b">
        <v>0</v>
      </c>
      <c r="H564" s="84" t="b">
        <v>0</v>
      </c>
      <c r="I564" s="84" t="b">
        <v>0</v>
      </c>
      <c r="J564" s="84" t="b">
        <v>0</v>
      </c>
      <c r="K564" s="84" t="b">
        <v>0</v>
      </c>
      <c r="L564" s="84" t="b">
        <v>0</v>
      </c>
    </row>
    <row r="565" spans="1:12" ht="15">
      <c r="A565" s="84" t="s">
        <v>2755</v>
      </c>
      <c r="B565" s="84" t="s">
        <v>1994</v>
      </c>
      <c r="C565" s="84">
        <v>2</v>
      </c>
      <c r="D565" s="123">
        <v>0.0038795664843806065</v>
      </c>
      <c r="E565" s="123">
        <v>1.4366925976640543</v>
      </c>
      <c r="F565" s="84" t="s">
        <v>1903</v>
      </c>
      <c r="G565" s="84" t="b">
        <v>0</v>
      </c>
      <c r="H565" s="84" t="b">
        <v>0</v>
      </c>
      <c r="I565" s="84" t="b">
        <v>0</v>
      </c>
      <c r="J565" s="84" t="b">
        <v>0</v>
      </c>
      <c r="K565" s="84" t="b">
        <v>0</v>
      </c>
      <c r="L565" s="84" t="b">
        <v>0</v>
      </c>
    </row>
    <row r="566" spans="1:12" ht="15">
      <c r="A566" s="84" t="s">
        <v>1994</v>
      </c>
      <c r="B566" s="84" t="s">
        <v>2756</v>
      </c>
      <c r="C566" s="84">
        <v>2</v>
      </c>
      <c r="D566" s="123">
        <v>0.0038795664843806065</v>
      </c>
      <c r="E566" s="123">
        <v>1.474481158553454</v>
      </c>
      <c r="F566" s="84" t="s">
        <v>1903</v>
      </c>
      <c r="G566" s="84" t="b">
        <v>0</v>
      </c>
      <c r="H566" s="84" t="b">
        <v>0</v>
      </c>
      <c r="I566" s="84" t="b">
        <v>0</v>
      </c>
      <c r="J566" s="84" t="b">
        <v>0</v>
      </c>
      <c r="K566" s="84" t="b">
        <v>0</v>
      </c>
      <c r="L566" s="84" t="b">
        <v>0</v>
      </c>
    </row>
    <row r="567" spans="1:12" ht="15">
      <c r="A567" s="84" t="s">
        <v>2756</v>
      </c>
      <c r="B567" s="84" t="s">
        <v>2757</v>
      </c>
      <c r="C567" s="84">
        <v>2</v>
      </c>
      <c r="D567" s="123">
        <v>0.0038795664843806065</v>
      </c>
      <c r="E567" s="123">
        <v>2.515873843711679</v>
      </c>
      <c r="F567" s="84" t="s">
        <v>1903</v>
      </c>
      <c r="G567" s="84" t="b">
        <v>0</v>
      </c>
      <c r="H567" s="84" t="b">
        <v>0</v>
      </c>
      <c r="I567" s="84" t="b">
        <v>0</v>
      </c>
      <c r="J567" s="84" t="b">
        <v>0</v>
      </c>
      <c r="K567" s="84" t="b">
        <v>0</v>
      </c>
      <c r="L567" s="84" t="b">
        <v>0</v>
      </c>
    </row>
    <row r="568" spans="1:12" ht="15">
      <c r="A568" s="84" t="s">
        <v>2757</v>
      </c>
      <c r="B568" s="84" t="s">
        <v>2758</v>
      </c>
      <c r="C568" s="84">
        <v>2</v>
      </c>
      <c r="D568" s="123">
        <v>0.0038795664843806065</v>
      </c>
      <c r="E568" s="123">
        <v>2.515873843711679</v>
      </c>
      <c r="F568" s="84" t="s">
        <v>1903</v>
      </c>
      <c r="G568" s="84" t="b">
        <v>0</v>
      </c>
      <c r="H568" s="84" t="b">
        <v>0</v>
      </c>
      <c r="I568" s="84" t="b">
        <v>0</v>
      </c>
      <c r="J568" s="84" t="b">
        <v>0</v>
      </c>
      <c r="K568" s="84" t="b">
        <v>0</v>
      </c>
      <c r="L568" s="84" t="b">
        <v>0</v>
      </c>
    </row>
    <row r="569" spans="1:12" ht="15">
      <c r="A569" s="84" t="s">
        <v>2758</v>
      </c>
      <c r="B569" s="84" t="s">
        <v>508</v>
      </c>
      <c r="C569" s="84">
        <v>2</v>
      </c>
      <c r="D569" s="123">
        <v>0.0038795664843806065</v>
      </c>
      <c r="E569" s="123">
        <v>1.2258392323491611</v>
      </c>
      <c r="F569" s="84" t="s">
        <v>1903</v>
      </c>
      <c r="G569" s="84" t="b">
        <v>0</v>
      </c>
      <c r="H569" s="84" t="b">
        <v>0</v>
      </c>
      <c r="I569" s="84" t="b">
        <v>0</v>
      </c>
      <c r="J569" s="84" t="b">
        <v>0</v>
      </c>
      <c r="K569" s="84" t="b">
        <v>0</v>
      </c>
      <c r="L569" s="84" t="b">
        <v>0</v>
      </c>
    </row>
    <row r="570" spans="1:12" ht="15">
      <c r="A570" s="84" t="s">
        <v>2058</v>
      </c>
      <c r="B570" s="84" t="s">
        <v>2059</v>
      </c>
      <c r="C570" s="84">
        <v>5</v>
      </c>
      <c r="D570" s="123">
        <v>0.012183048376499524</v>
      </c>
      <c r="E570" s="123">
        <v>1.6180480967120927</v>
      </c>
      <c r="F570" s="84" t="s">
        <v>1904</v>
      </c>
      <c r="G570" s="84" t="b">
        <v>0</v>
      </c>
      <c r="H570" s="84" t="b">
        <v>0</v>
      </c>
      <c r="I570" s="84" t="b">
        <v>0</v>
      </c>
      <c r="J570" s="84" t="b">
        <v>0</v>
      </c>
      <c r="K570" s="84" t="b">
        <v>0</v>
      </c>
      <c r="L570" s="84" t="b">
        <v>0</v>
      </c>
    </row>
    <row r="571" spans="1:12" ht="15">
      <c r="A571" s="84" t="s">
        <v>2059</v>
      </c>
      <c r="B571" s="84" t="s">
        <v>2060</v>
      </c>
      <c r="C571" s="84">
        <v>5</v>
      </c>
      <c r="D571" s="123">
        <v>0.012183048376499524</v>
      </c>
      <c r="E571" s="123">
        <v>1.6972293427597176</v>
      </c>
      <c r="F571" s="84" t="s">
        <v>1904</v>
      </c>
      <c r="G571" s="84" t="b">
        <v>0</v>
      </c>
      <c r="H571" s="84" t="b">
        <v>0</v>
      </c>
      <c r="I571" s="84" t="b">
        <v>0</v>
      </c>
      <c r="J571" s="84" t="b">
        <v>0</v>
      </c>
      <c r="K571" s="84" t="b">
        <v>0</v>
      </c>
      <c r="L571" s="84" t="b">
        <v>0</v>
      </c>
    </row>
    <row r="572" spans="1:12" ht="15">
      <c r="A572" s="84" t="s">
        <v>2060</v>
      </c>
      <c r="B572" s="84" t="s">
        <v>2496</v>
      </c>
      <c r="C572" s="84">
        <v>5</v>
      </c>
      <c r="D572" s="123">
        <v>0.012183048376499524</v>
      </c>
      <c r="E572" s="123">
        <v>1.6972293427597176</v>
      </c>
      <c r="F572" s="84" t="s">
        <v>1904</v>
      </c>
      <c r="G572" s="84" t="b">
        <v>0</v>
      </c>
      <c r="H572" s="84" t="b">
        <v>0</v>
      </c>
      <c r="I572" s="84" t="b">
        <v>0</v>
      </c>
      <c r="J572" s="84" t="b">
        <v>1</v>
      </c>
      <c r="K572" s="84" t="b">
        <v>0</v>
      </c>
      <c r="L572" s="84" t="b">
        <v>0</v>
      </c>
    </row>
    <row r="573" spans="1:12" ht="15">
      <c r="A573" s="84" t="s">
        <v>2496</v>
      </c>
      <c r="B573" s="84" t="s">
        <v>2497</v>
      </c>
      <c r="C573" s="84">
        <v>5</v>
      </c>
      <c r="D573" s="123">
        <v>0.012183048376499524</v>
      </c>
      <c r="E573" s="123">
        <v>1.6972293427597176</v>
      </c>
      <c r="F573" s="84" t="s">
        <v>1904</v>
      </c>
      <c r="G573" s="84" t="b">
        <v>1</v>
      </c>
      <c r="H573" s="84" t="b">
        <v>0</v>
      </c>
      <c r="I573" s="84" t="b">
        <v>0</v>
      </c>
      <c r="J573" s="84" t="b">
        <v>0</v>
      </c>
      <c r="K573" s="84" t="b">
        <v>0</v>
      </c>
      <c r="L573" s="84" t="b">
        <v>0</v>
      </c>
    </row>
    <row r="574" spans="1:12" ht="15">
      <c r="A574" s="84" t="s">
        <v>2497</v>
      </c>
      <c r="B574" s="84" t="s">
        <v>2498</v>
      </c>
      <c r="C574" s="84">
        <v>5</v>
      </c>
      <c r="D574" s="123">
        <v>0.012183048376499524</v>
      </c>
      <c r="E574" s="123">
        <v>1.6972293427597176</v>
      </c>
      <c r="F574" s="84" t="s">
        <v>1904</v>
      </c>
      <c r="G574" s="84" t="b">
        <v>0</v>
      </c>
      <c r="H574" s="84" t="b">
        <v>0</v>
      </c>
      <c r="I574" s="84" t="b">
        <v>0</v>
      </c>
      <c r="J574" s="84" t="b">
        <v>0</v>
      </c>
      <c r="K574" s="84" t="b">
        <v>0</v>
      </c>
      <c r="L574" s="84" t="b">
        <v>0</v>
      </c>
    </row>
    <row r="575" spans="1:12" ht="15">
      <c r="A575" s="84" t="s">
        <v>2498</v>
      </c>
      <c r="B575" s="84" t="s">
        <v>510</v>
      </c>
      <c r="C575" s="84">
        <v>5</v>
      </c>
      <c r="D575" s="123">
        <v>0.012183048376499524</v>
      </c>
      <c r="E575" s="123">
        <v>1.3170181010481115</v>
      </c>
      <c r="F575" s="84" t="s">
        <v>1904</v>
      </c>
      <c r="G575" s="84" t="b">
        <v>0</v>
      </c>
      <c r="H575" s="84" t="b">
        <v>0</v>
      </c>
      <c r="I575" s="84" t="b">
        <v>0</v>
      </c>
      <c r="J575" s="84" t="b">
        <v>0</v>
      </c>
      <c r="K575" s="84" t="b">
        <v>0</v>
      </c>
      <c r="L575" s="84" t="b">
        <v>0</v>
      </c>
    </row>
    <row r="576" spans="1:12" ht="15">
      <c r="A576" s="84" t="s">
        <v>510</v>
      </c>
      <c r="B576" s="84" t="s">
        <v>2053</v>
      </c>
      <c r="C576" s="84">
        <v>5</v>
      </c>
      <c r="D576" s="123">
        <v>0.012183048376499524</v>
      </c>
      <c r="E576" s="123">
        <v>1.2378368550004866</v>
      </c>
      <c r="F576" s="84" t="s">
        <v>1904</v>
      </c>
      <c r="G576" s="84" t="b">
        <v>0</v>
      </c>
      <c r="H576" s="84" t="b">
        <v>0</v>
      </c>
      <c r="I576" s="84" t="b">
        <v>0</v>
      </c>
      <c r="J576" s="84" t="b">
        <v>0</v>
      </c>
      <c r="K576" s="84" t="b">
        <v>0</v>
      </c>
      <c r="L576" s="84" t="b">
        <v>0</v>
      </c>
    </row>
    <row r="577" spans="1:12" ht="15">
      <c r="A577" s="84" t="s">
        <v>2053</v>
      </c>
      <c r="B577" s="84" t="s">
        <v>2540</v>
      </c>
      <c r="C577" s="84">
        <v>5</v>
      </c>
      <c r="D577" s="123">
        <v>0.012183048376499524</v>
      </c>
      <c r="E577" s="123">
        <v>1.6180480967120927</v>
      </c>
      <c r="F577" s="84" t="s">
        <v>1904</v>
      </c>
      <c r="G577" s="84" t="b">
        <v>0</v>
      </c>
      <c r="H577" s="84" t="b">
        <v>0</v>
      </c>
      <c r="I577" s="84" t="b">
        <v>0</v>
      </c>
      <c r="J577" s="84" t="b">
        <v>0</v>
      </c>
      <c r="K577" s="84" t="b">
        <v>0</v>
      </c>
      <c r="L577" s="84" t="b">
        <v>0</v>
      </c>
    </row>
    <row r="578" spans="1:12" ht="15">
      <c r="A578" s="84" t="s">
        <v>2540</v>
      </c>
      <c r="B578" s="84" t="s">
        <v>1994</v>
      </c>
      <c r="C578" s="84">
        <v>5</v>
      </c>
      <c r="D578" s="123">
        <v>0.012183048376499524</v>
      </c>
      <c r="E578" s="123">
        <v>1.3961993470957363</v>
      </c>
      <c r="F578" s="84" t="s">
        <v>1904</v>
      </c>
      <c r="G578" s="84" t="b">
        <v>0</v>
      </c>
      <c r="H578" s="84" t="b">
        <v>0</v>
      </c>
      <c r="I578" s="84" t="b">
        <v>0</v>
      </c>
      <c r="J578" s="84" t="b">
        <v>0</v>
      </c>
      <c r="K578" s="84" t="b">
        <v>0</v>
      </c>
      <c r="L578" s="84" t="b">
        <v>0</v>
      </c>
    </row>
    <row r="579" spans="1:12" ht="15">
      <c r="A579" s="84" t="s">
        <v>2076</v>
      </c>
      <c r="B579" s="84" t="s">
        <v>2077</v>
      </c>
      <c r="C579" s="84">
        <v>4</v>
      </c>
      <c r="D579" s="123">
        <v>0.011171585951318095</v>
      </c>
      <c r="E579" s="123">
        <v>1.794139355767774</v>
      </c>
      <c r="F579" s="84" t="s">
        <v>1904</v>
      </c>
      <c r="G579" s="84" t="b">
        <v>0</v>
      </c>
      <c r="H579" s="84" t="b">
        <v>0</v>
      </c>
      <c r="I579" s="84" t="b">
        <v>0</v>
      </c>
      <c r="J579" s="84" t="b">
        <v>0</v>
      </c>
      <c r="K579" s="84" t="b">
        <v>0</v>
      </c>
      <c r="L579" s="84" t="b">
        <v>0</v>
      </c>
    </row>
    <row r="580" spans="1:12" ht="15">
      <c r="A580" s="84" t="s">
        <v>2557</v>
      </c>
      <c r="B580" s="84" t="s">
        <v>2056</v>
      </c>
      <c r="C580" s="84">
        <v>4</v>
      </c>
      <c r="D580" s="123">
        <v>0.011171585951318095</v>
      </c>
      <c r="E580" s="123">
        <v>1.4931093601037928</v>
      </c>
      <c r="F580" s="84" t="s">
        <v>1904</v>
      </c>
      <c r="G580" s="84" t="b">
        <v>0</v>
      </c>
      <c r="H580" s="84" t="b">
        <v>0</v>
      </c>
      <c r="I580" s="84" t="b">
        <v>0</v>
      </c>
      <c r="J580" s="84" t="b">
        <v>0</v>
      </c>
      <c r="K580" s="84" t="b">
        <v>0</v>
      </c>
      <c r="L580" s="84" t="b">
        <v>0</v>
      </c>
    </row>
    <row r="581" spans="1:12" ht="15">
      <c r="A581" s="84" t="s">
        <v>2056</v>
      </c>
      <c r="B581" s="84" t="s">
        <v>2056</v>
      </c>
      <c r="C581" s="84">
        <v>4</v>
      </c>
      <c r="D581" s="123">
        <v>0.011171585951318095</v>
      </c>
      <c r="E581" s="123">
        <v>1.1920793644398116</v>
      </c>
      <c r="F581" s="84" t="s">
        <v>1904</v>
      </c>
      <c r="G581" s="84" t="b">
        <v>0</v>
      </c>
      <c r="H581" s="84" t="b">
        <v>0</v>
      </c>
      <c r="I581" s="84" t="b">
        <v>0</v>
      </c>
      <c r="J581" s="84" t="b">
        <v>0</v>
      </c>
      <c r="K581" s="84" t="b">
        <v>0</v>
      </c>
      <c r="L581" s="84" t="b">
        <v>0</v>
      </c>
    </row>
    <row r="582" spans="1:12" ht="15">
      <c r="A582" s="84" t="s">
        <v>2056</v>
      </c>
      <c r="B582" s="84" t="s">
        <v>2558</v>
      </c>
      <c r="C582" s="84">
        <v>4</v>
      </c>
      <c r="D582" s="123">
        <v>0.011171585951318095</v>
      </c>
      <c r="E582" s="123">
        <v>1.4931093601037928</v>
      </c>
      <c r="F582" s="84" t="s">
        <v>1904</v>
      </c>
      <c r="G582" s="84" t="b">
        <v>0</v>
      </c>
      <c r="H582" s="84" t="b">
        <v>0</v>
      </c>
      <c r="I582" s="84" t="b">
        <v>0</v>
      </c>
      <c r="J582" s="84" t="b">
        <v>0</v>
      </c>
      <c r="K582" s="84" t="b">
        <v>0</v>
      </c>
      <c r="L582" s="84" t="b">
        <v>0</v>
      </c>
    </row>
    <row r="583" spans="1:12" ht="15">
      <c r="A583" s="84" t="s">
        <v>2558</v>
      </c>
      <c r="B583" s="84" t="s">
        <v>1994</v>
      </c>
      <c r="C583" s="84">
        <v>4</v>
      </c>
      <c r="D583" s="123">
        <v>0.011171585951318095</v>
      </c>
      <c r="E583" s="123">
        <v>1.3961993470957363</v>
      </c>
      <c r="F583" s="84" t="s">
        <v>1904</v>
      </c>
      <c r="G583" s="84" t="b">
        <v>0</v>
      </c>
      <c r="H583" s="84" t="b">
        <v>0</v>
      </c>
      <c r="I583" s="84" t="b">
        <v>0</v>
      </c>
      <c r="J583" s="84" t="b">
        <v>0</v>
      </c>
      <c r="K583" s="84" t="b">
        <v>0</v>
      </c>
      <c r="L583" s="84" t="b">
        <v>0</v>
      </c>
    </row>
    <row r="584" spans="1:12" ht="15">
      <c r="A584" s="84" t="s">
        <v>1994</v>
      </c>
      <c r="B584" s="84" t="s">
        <v>508</v>
      </c>
      <c r="C584" s="84">
        <v>4</v>
      </c>
      <c r="D584" s="123">
        <v>0.011171585951318095</v>
      </c>
      <c r="E584" s="123">
        <v>1.0159881053841304</v>
      </c>
      <c r="F584" s="84" t="s">
        <v>1904</v>
      </c>
      <c r="G584" s="84" t="b">
        <v>0</v>
      </c>
      <c r="H584" s="84" t="b">
        <v>0</v>
      </c>
      <c r="I584" s="84" t="b">
        <v>0</v>
      </c>
      <c r="J584" s="84" t="b">
        <v>0</v>
      </c>
      <c r="K584" s="84" t="b">
        <v>0</v>
      </c>
      <c r="L584" s="84" t="b">
        <v>0</v>
      </c>
    </row>
    <row r="585" spans="1:12" ht="15">
      <c r="A585" s="84" t="s">
        <v>508</v>
      </c>
      <c r="B585" s="84" t="s">
        <v>2559</v>
      </c>
      <c r="C585" s="84">
        <v>4</v>
      </c>
      <c r="D585" s="123">
        <v>0.011171585951318095</v>
      </c>
      <c r="E585" s="123">
        <v>1.3548066619375112</v>
      </c>
      <c r="F585" s="84" t="s">
        <v>1904</v>
      </c>
      <c r="G585" s="84" t="b">
        <v>0</v>
      </c>
      <c r="H585" s="84" t="b">
        <v>0</v>
      </c>
      <c r="I585" s="84" t="b">
        <v>0</v>
      </c>
      <c r="J585" s="84" t="b">
        <v>0</v>
      </c>
      <c r="K585" s="84" t="b">
        <v>0</v>
      </c>
      <c r="L585" s="84" t="b">
        <v>0</v>
      </c>
    </row>
    <row r="586" spans="1:12" ht="15">
      <c r="A586" s="84" t="s">
        <v>2559</v>
      </c>
      <c r="B586" s="84" t="s">
        <v>2560</v>
      </c>
      <c r="C586" s="84">
        <v>4</v>
      </c>
      <c r="D586" s="123">
        <v>0.011171585951318095</v>
      </c>
      <c r="E586" s="123">
        <v>1.794139355767774</v>
      </c>
      <c r="F586" s="84" t="s">
        <v>1904</v>
      </c>
      <c r="G586" s="84" t="b">
        <v>0</v>
      </c>
      <c r="H586" s="84" t="b">
        <v>0</v>
      </c>
      <c r="I586" s="84" t="b">
        <v>0</v>
      </c>
      <c r="J586" s="84" t="b">
        <v>0</v>
      </c>
      <c r="K586" s="84" t="b">
        <v>0</v>
      </c>
      <c r="L586" s="84" t="b">
        <v>0</v>
      </c>
    </row>
    <row r="587" spans="1:12" ht="15">
      <c r="A587" s="84" t="s">
        <v>2560</v>
      </c>
      <c r="B587" s="84" t="s">
        <v>2057</v>
      </c>
      <c r="C587" s="84">
        <v>4</v>
      </c>
      <c r="D587" s="123">
        <v>0.011171585951318095</v>
      </c>
      <c r="E587" s="123">
        <v>1.5511013070814796</v>
      </c>
      <c r="F587" s="84" t="s">
        <v>1904</v>
      </c>
      <c r="G587" s="84" t="b">
        <v>0</v>
      </c>
      <c r="H587" s="84" t="b">
        <v>0</v>
      </c>
      <c r="I587" s="84" t="b">
        <v>0</v>
      </c>
      <c r="J587" s="84" t="b">
        <v>0</v>
      </c>
      <c r="K587" s="84" t="b">
        <v>0</v>
      </c>
      <c r="L587" s="84" t="b">
        <v>0</v>
      </c>
    </row>
    <row r="588" spans="1:12" ht="15">
      <c r="A588" s="84" t="s">
        <v>297</v>
      </c>
      <c r="B588" s="84" t="s">
        <v>2058</v>
      </c>
      <c r="C588" s="84">
        <v>4</v>
      </c>
      <c r="D588" s="123">
        <v>0.011171585951318095</v>
      </c>
      <c r="E588" s="123">
        <v>1.6972293427597176</v>
      </c>
      <c r="F588" s="84" t="s">
        <v>1904</v>
      </c>
      <c r="G588" s="84" t="b">
        <v>0</v>
      </c>
      <c r="H588" s="84" t="b">
        <v>0</v>
      </c>
      <c r="I588" s="84" t="b">
        <v>0</v>
      </c>
      <c r="J588" s="84" t="b">
        <v>0</v>
      </c>
      <c r="K588" s="84" t="b">
        <v>0</v>
      </c>
      <c r="L588" s="84" t="b">
        <v>0</v>
      </c>
    </row>
    <row r="589" spans="1:12" ht="15">
      <c r="A589" s="84" t="s">
        <v>2578</v>
      </c>
      <c r="B589" s="84" t="s">
        <v>298</v>
      </c>
      <c r="C589" s="84">
        <v>3</v>
      </c>
      <c r="D589" s="123">
        <v>0.009756690234903645</v>
      </c>
      <c r="E589" s="123">
        <v>1.919078092376074</v>
      </c>
      <c r="F589" s="84" t="s">
        <v>1904</v>
      </c>
      <c r="G589" s="84" t="b">
        <v>0</v>
      </c>
      <c r="H589" s="84" t="b">
        <v>0</v>
      </c>
      <c r="I589" s="84" t="b">
        <v>0</v>
      </c>
      <c r="J589" s="84" t="b">
        <v>0</v>
      </c>
      <c r="K589" s="84" t="b">
        <v>0</v>
      </c>
      <c r="L589" s="84" t="b">
        <v>0</v>
      </c>
    </row>
    <row r="590" spans="1:12" ht="15">
      <c r="A590" s="84" t="s">
        <v>298</v>
      </c>
      <c r="B590" s="84" t="s">
        <v>2638</v>
      </c>
      <c r="C590" s="84">
        <v>3</v>
      </c>
      <c r="D590" s="123">
        <v>0.009756690234903645</v>
      </c>
      <c r="E590" s="123">
        <v>1.4419568376564116</v>
      </c>
      <c r="F590" s="84" t="s">
        <v>1904</v>
      </c>
      <c r="G590" s="84" t="b">
        <v>0</v>
      </c>
      <c r="H590" s="84" t="b">
        <v>0</v>
      </c>
      <c r="I590" s="84" t="b">
        <v>0</v>
      </c>
      <c r="J590" s="84" t="b">
        <v>0</v>
      </c>
      <c r="K590" s="84" t="b">
        <v>0</v>
      </c>
      <c r="L590" s="84" t="b">
        <v>0</v>
      </c>
    </row>
    <row r="591" spans="1:12" ht="15">
      <c r="A591" s="84" t="s">
        <v>2638</v>
      </c>
      <c r="B591" s="84" t="s">
        <v>508</v>
      </c>
      <c r="C591" s="84">
        <v>3</v>
      </c>
      <c r="D591" s="123">
        <v>0.009756690234903645</v>
      </c>
      <c r="E591" s="123">
        <v>1.1920793644398116</v>
      </c>
      <c r="F591" s="84" t="s">
        <v>1904</v>
      </c>
      <c r="G591" s="84" t="b">
        <v>0</v>
      </c>
      <c r="H591" s="84" t="b">
        <v>0</v>
      </c>
      <c r="I591" s="84" t="b">
        <v>0</v>
      </c>
      <c r="J591" s="84" t="b">
        <v>0</v>
      </c>
      <c r="K591" s="84" t="b">
        <v>0</v>
      </c>
      <c r="L591" s="84" t="b">
        <v>0</v>
      </c>
    </row>
    <row r="592" spans="1:12" ht="15">
      <c r="A592" s="84" t="s">
        <v>508</v>
      </c>
      <c r="B592" s="84" t="s">
        <v>1998</v>
      </c>
      <c r="C592" s="84">
        <v>3</v>
      </c>
      <c r="D592" s="123">
        <v>0.009756690234903645</v>
      </c>
      <c r="E592" s="123">
        <v>1.3548066619375112</v>
      </c>
      <c r="F592" s="84" t="s">
        <v>1904</v>
      </c>
      <c r="G592" s="84" t="b">
        <v>0</v>
      </c>
      <c r="H592" s="84" t="b">
        <v>0</v>
      </c>
      <c r="I592" s="84" t="b">
        <v>0</v>
      </c>
      <c r="J592" s="84" t="b">
        <v>0</v>
      </c>
      <c r="K592" s="84" t="b">
        <v>0</v>
      </c>
      <c r="L592" s="84" t="b">
        <v>0</v>
      </c>
    </row>
    <row r="593" spans="1:12" ht="15">
      <c r="A593" s="84" t="s">
        <v>1998</v>
      </c>
      <c r="B593" s="84" t="s">
        <v>2550</v>
      </c>
      <c r="C593" s="84">
        <v>3</v>
      </c>
      <c r="D593" s="123">
        <v>0.009756690234903645</v>
      </c>
      <c r="E593" s="123">
        <v>1.919078092376074</v>
      </c>
      <c r="F593" s="84" t="s">
        <v>1904</v>
      </c>
      <c r="G593" s="84" t="b">
        <v>0</v>
      </c>
      <c r="H593" s="84" t="b">
        <v>0</v>
      </c>
      <c r="I593" s="84" t="b">
        <v>0</v>
      </c>
      <c r="J593" s="84" t="b">
        <v>0</v>
      </c>
      <c r="K593" s="84" t="b">
        <v>0</v>
      </c>
      <c r="L593" s="84" t="b">
        <v>0</v>
      </c>
    </row>
    <row r="594" spans="1:12" ht="15">
      <c r="A594" s="84" t="s">
        <v>2550</v>
      </c>
      <c r="B594" s="84" t="s">
        <v>2076</v>
      </c>
      <c r="C594" s="84">
        <v>3</v>
      </c>
      <c r="D594" s="123">
        <v>0.009756690234903645</v>
      </c>
      <c r="E594" s="123">
        <v>1.794139355767774</v>
      </c>
      <c r="F594" s="84" t="s">
        <v>1904</v>
      </c>
      <c r="G594" s="84" t="b">
        <v>0</v>
      </c>
      <c r="H594" s="84" t="b">
        <v>0</v>
      </c>
      <c r="I594" s="84" t="b">
        <v>0</v>
      </c>
      <c r="J594" s="84" t="b">
        <v>0</v>
      </c>
      <c r="K594" s="84" t="b">
        <v>0</v>
      </c>
      <c r="L594" s="84" t="b">
        <v>0</v>
      </c>
    </row>
    <row r="595" spans="1:12" ht="15">
      <c r="A595" s="84" t="s">
        <v>2077</v>
      </c>
      <c r="B595" s="84" t="s">
        <v>2639</v>
      </c>
      <c r="C595" s="84">
        <v>3</v>
      </c>
      <c r="D595" s="123">
        <v>0.009756690234903645</v>
      </c>
      <c r="E595" s="123">
        <v>1.794139355767774</v>
      </c>
      <c r="F595" s="84" t="s">
        <v>1904</v>
      </c>
      <c r="G595" s="84" t="b">
        <v>0</v>
      </c>
      <c r="H595" s="84" t="b">
        <v>0</v>
      </c>
      <c r="I595" s="84" t="b">
        <v>0</v>
      </c>
      <c r="J595" s="84" t="b">
        <v>0</v>
      </c>
      <c r="K595" s="84" t="b">
        <v>0</v>
      </c>
      <c r="L595" s="84" t="b">
        <v>0</v>
      </c>
    </row>
    <row r="596" spans="1:12" ht="15">
      <c r="A596" s="84" t="s">
        <v>2639</v>
      </c>
      <c r="B596" s="84" t="s">
        <v>2057</v>
      </c>
      <c r="C596" s="84">
        <v>3</v>
      </c>
      <c r="D596" s="123">
        <v>0.009756690234903645</v>
      </c>
      <c r="E596" s="123">
        <v>1.5511013070814796</v>
      </c>
      <c r="F596" s="84" t="s">
        <v>1904</v>
      </c>
      <c r="G596" s="84" t="b">
        <v>0</v>
      </c>
      <c r="H596" s="84" t="b">
        <v>0</v>
      </c>
      <c r="I596" s="84" t="b">
        <v>0</v>
      </c>
      <c r="J596" s="84" t="b">
        <v>0</v>
      </c>
      <c r="K596" s="84" t="b">
        <v>0</v>
      </c>
      <c r="L596" s="84" t="b">
        <v>0</v>
      </c>
    </row>
    <row r="597" spans="1:12" ht="15">
      <c r="A597" s="84" t="s">
        <v>2057</v>
      </c>
      <c r="B597" s="84" t="s">
        <v>2584</v>
      </c>
      <c r="C597" s="84">
        <v>3</v>
      </c>
      <c r="D597" s="123">
        <v>0.009756690234903645</v>
      </c>
      <c r="E597" s="123">
        <v>1.919078092376074</v>
      </c>
      <c r="F597" s="84" t="s">
        <v>1904</v>
      </c>
      <c r="G597" s="84" t="b">
        <v>0</v>
      </c>
      <c r="H597" s="84" t="b">
        <v>0</v>
      </c>
      <c r="I597" s="84" t="b">
        <v>0</v>
      </c>
      <c r="J597" s="84" t="b">
        <v>0</v>
      </c>
      <c r="K597" s="84" t="b">
        <v>0</v>
      </c>
      <c r="L597" s="84" t="b">
        <v>0</v>
      </c>
    </row>
    <row r="598" spans="1:12" ht="15">
      <c r="A598" s="84" t="s">
        <v>2584</v>
      </c>
      <c r="B598" s="84" t="s">
        <v>2522</v>
      </c>
      <c r="C598" s="84">
        <v>3</v>
      </c>
      <c r="D598" s="123">
        <v>0.009756690234903645</v>
      </c>
      <c r="E598" s="123">
        <v>1.794139355767774</v>
      </c>
      <c r="F598" s="84" t="s">
        <v>1904</v>
      </c>
      <c r="G598" s="84" t="b">
        <v>0</v>
      </c>
      <c r="H598" s="84" t="b">
        <v>0</v>
      </c>
      <c r="I598" s="84" t="b">
        <v>0</v>
      </c>
      <c r="J598" s="84" t="b">
        <v>0</v>
      </c>
      <c r="K598" s="84" t="b">
        <v>0</v>
      </c>
      <c r="L598" s="84" t="b">
        <v>0</v>
      </c>
    </row>
    <row r="599" spans="1:12" ht="15">
      <c r="A599" s="84" t="s">
        <v>2522</v>
      </c>
      <c r="B599" s="84" t="s">
        <v>2640</v>
      </c>
      <c r="C599" s="84">
        <v>3</v>
      </c>
      <c r="D599" s="123">
        <v>0.009756690234903645</v>
      </c>
      <c r="E599" s="123">
        <v>1.794139355767774</v>
      </c>
      <c r="F599" s="84" t="s">
        <v>1904</v>
      </c>
      <c r="G599" s="84" t="b">
        <v>0</v>
      </c>
      <c r="H599" s="84" t="b">
        <v>0</v>
      </c>
      <c r="I599" s="84" t="b">
        <v>0</v>
      </c>
      <c r="J599" s="84" t="b">
        <v>0</v>
      </c>
      <c r="K599" s="84" t="b">
        <v>0</v>
      </c>
      <c r="L599" s="84" t="b">
        <v>0</v>
      </c>
    </row>
    <row r="600" spans="1:12" ht="15">
      <c r="A600" s="84" t="s">
        <v>510</v>
      </c>
      <c r="B600" s="84" t="s">
        <v>2553</v>
      </c>
      <c r="C600" s="84">
        <v>3</v>
      </c>
      <c r="D600" s="123">
        <v>0.011698873239194246</v>
      </c>
      <c r="E600" s="123">
        <v>1.3170181010481115</v>
      </c>
      <c r="F600" s="84" t="s">
        <v>1904</v>
      </c>
      <c r="G600" s="84" t="b">
        <v>0</v>
      </c>
      <c r="H600" s="84" t="b">
        <v>0</v>
      </c>
      <c r="I600" s="84" t="b">
        <v>0</v>
      </c>
      <c r="J600" s="84" t="b">
        <v>0</v>
      </c>
      <c r="K600" s="84" t="b">
        <v>0</v>
      </c>
      <c r="L600" s="84" t="b">
        <v>0</v>
      </c>
    </row>
    <row r="601" spans="1:12" ht="15">
      <c r="A601" s="84" t="s">
        <v>298</v>
      </c>
      <c r="B601" s="84" t="s">
        <v>2557</v>
      </c>
      <c r="C601" s="84">
        <v>3</v>
      </c>
      <c r="D601" s="123">
        <v>0.009756690234903645</v>
      </c>
      <c r="E601" s="123">
        <v>1.4419568376564116</v>
      </c>
      <c r="F601" s="84" t="s">
        <v>1904</v>
      </c>
      <c r="G601" s="84" t="b">
        <v>0</v>
      </c>
      <c r="H601" s="84" t="b">
        <v>0</v>
      </c>
      <c r="I601" s="84" t="b">
        <v>0</v>
      </c>
      <c r="J601" s="84" t="b">
        <v>0</v>
      </c>
      <c r="K601" s="84" t="b">
        <v>0</v>
      </c>
      <c r="L601" s="84" t="b">
        <v>0</v>
      </c>
    </row>
    <row r="602" spans="1:12" ht="15">
      <c r="A602" s="84" t="s">
        <v>2667</v>
      </c>
      <c r="B602" s="84" t="s">
        <v>2668</v>
      </c>
      <c r="C602" s="84">
        <v>2</v>
      </c>
      <c r="D602" s="123">
        <v>0.007799248826129497</v>
      </c>
      <c r="E602" s="123">
        <v>2.095169351431755</v>
      </c>
      <c r="F602" s="84" t="s">
        <v>1904</v>
      </c>
      <c r="G602" s="84" t="b">
        <v>0</v>
      </c>
      <c r="H602" s="84" t="b">
        <v>0</v>
      </c>
      <c r="I602" s="84" t="b">
        <v>0</v>
      </c>
      <c r="J602" s="84" t="b">
        <v>0</v>
      </c>
      <c r="K602" s="84" t="b">
        <v>0</v>
      </c>
      <c r="L602" s="84" t="b">
        <v>0</v>
      </c>
    </row>
    <row r="603" spans="1:12" ht="15">
      <c r="A603" s="84" t="s">
        <v>2668</v>
      </c>
      <c r="B603" s="84" t="s">
        <v>327</v>
      </c>
      <c r="C603" s="84">
        <v>2</v>
      </c>
      <c r="D603" s="123">
        <v>0.007799248826129497</v>
      </c>
      <c r="E603" s="123">
        <v>2.095169351431755</v>
      </c>
      <c r="F603" s="84" t="s">
        <v>1904</v>
      </c>
      <c r="G603" s="84" t="b">
        <v>0</v>
      </c>
      <c r="H603" s="84" t="b">
        <v>0</v>
      </c>
      <c r="I603" s="84" t="b">
        <v>0</v>
      </c>
      <c r="J603" s="84" t="b">
        <v>0</v>
      </c>
      <c r="K603" s="84" t="b">
        <v>0</v>
      </c>
      <c r="L603" s="84" t="b">
        <v>0</v>
      </c>
    </row>
    <row r="604" spans="1:12" ht="15">
      <c r="A604" s="84" t="s">
        <v>327</v>
      </c>
      <c r="B604" s="84" t="s">
        <v>305</v>
      </c>
      <c r="C604" s="84">
        <v>2</v>
      </c>
      <c r="D604" s="123">
        <v>0.007799248826129497</v>
      </c>
      <c r="E604" s="123">
        <v>2.095169351431755</v>
      </c>
      <c r="F604" s="84" t="s">
        <v>1904</v>
      </c>
      <c r="G604" s="84" t="b">
        <v>0</v>
      </c>
      <c r="H604" s="84" t="b">
        <v>0</v>
      </c>
      <c r="I604" s="84" t="b">
        <v>0</v>
      </c>
      <c r="J604" s="84" t="b">
        <v>0</v>
      </c>
      <c r="K604" s="84" t="b">
        <v>0</v>
      </c>
      <c r="L604" s="84" t="b">
        <v>0</v>
      </c>
    </row>
    <row r="605" spans="1:12" ht="15">
      <c r="A605" s="84" t="s">
        <v>305</v>
      </c>
      <c r="B605" s="84" t="s">
        <v>2669</v>
      </c>
      <c r="C605" s="84">
        <v>2</v>
      </c>
      <c r="D605" s="123">
        <v>0.007799248826129497</v>
      </c>
      <c r="E605" s="123">
        <v>2.095169351431755</v>
      </c>
      <c r="F605" s="84" t="s">
        <v>1904</v>
      </c>
      <c r="G605" s="84" t="b">
        <v>0</v>
      </c>
      <c r="H605" s="84" t="b">
        <v>0</v>
      </c>
      <c r="I605" s="84" t="b">
        <v>0</v>
      </c>
      <c r="J605" s="84" t="b">
        <v>0</v>
      </c>
      <c r="K605" s="84" t="b">
        <v>0</v>
      </c>
      <c r="L605" s="84" t="b">
        <v>0</v>
      </c>
    </row>
    <row r="606" spans="1:12" ht="15">
      <c r="A606" s="84" t="s">
        <v>2669</v>
      </c>
      <c r="B606" s="84" t="s">
        <v>2670</v>
      </c>
      <c r="C606" s="84">
        <v>2</v>
      </c>
      <c r="D606" s="123">
        <v>0.007799248826129497</v>
      </c>
      <c r="E606" s="123">
        <v>2.095169351431755</v>
      </c>
      <c r="F606" s="84" t="s">
        <v>1904</v>
      </c>
      <c r="G606" s="84" t="b">
        <v>0</v>
      </c>
      <c r="H606" s="84" t="b">
        <v>0</v>
      </c>
      <c r="I606" s="84" t="b">
        <v>0</v>
      </c>
      <c r="J606" s="84" t="b">
        <v>0</v>
      </c>
      <c r="K606" s="84" t="b">
        <v>0</v>
      </c>
      <c r="L606" s="84" t="b">
        <v>0</v>
      </c>
    </row>
    <row r="607" spans="1:12" ht="15">
      <c r="A607" s="84" t="s">
        <v>2670</v>
      </c>
      <c r="B607" s="84" t="s">
        <v>2671</v>
      </c>
      <c r="C607" s="84">
        <v>2</v>
      </c>
      <c r="D607" s="123">
        <v>0.007799248826129497</v>
      </c>
      <c r="E607" s="123">
        <v>2.095169351431755</v>
      </c>
      <c r="F607" s="84" t="s">
        <v>1904</v>
      </c>
      <c r="G607" s="84" t="b">
        <v>0</v>
      </c>
      <c r="H607" s="84" t="b">
        <v>0</v>
      </c>
      <c r="I607" s="84" t="b">
        <v>0</v>
      </c>
      <c r="J607" s="84" t="b">
        <v>0</v>
      </c>
      <c r="K607" s="84" t="b">
        <v>0</v>
      </c>
      <c r="L607" s="84" t="b">
        <v>0</v>
      </c>
    </row>
    <row r="608" spans="1:12" ht="15">
      <c r="A608" s="84" t="s">
        <v>2671</v>
      </c>
      <c r="B608" s="84" t="s">
        <v>2555</v>
      </c>
      <c r="C608" s="84">
        <v>2</v>
      </c>
      <c r="D608" s="123">
        <v>0.007799248826129497</v>
      </c>
      <c r="E608" s="123">
        <v>2.095169351431755</v>
      </c>
      <c r="F608" s="84" t="s">
        <v>1904</v>
      </c>
      <c r="G608" s="84" t="b">
        <v>0</v>
      </c>
      <c r="H608" s="84" t="b">
        <v>0</v>
      </c>
      <c r="I608" s="84" t="b">
        <v>0</v>
      </c>
      <c r="J608" s="84" t="b">
        <v>0</v>
      </c>
      <c r="K608" s="84" t="b">
        <v>0</v>
      </c>
      <c r="L608" s="84" t="b">
        <v>0</v>
      </c>
    </row>
    <row r="609" spans="1:12" ht="15">
      <c r="A609" s="84" t="s">
        <v>2555</v>
      </c>
      <c r="B609" s="84" t="s">
        <v>510</v>
      </c>
      <c r="C609" s="84">
        <v>2</v>
      </c>
      <c r="D609" s="123">
        <v>0.007799248826129497</v>
      </c>
      <c r="E609" s="123">
        <v>1.3170181010481115</v>
      </c>
      <c r="F609" s="84" t="s">
        <v>1904</v>
      </c>
      <c r="G609" s="84" t="b">
        <v>0</v>
      </c>
      <c r="H609" s="84" t="b">
        <v>0</v>
      </c>
      <c r="I609" s="84" t="b">
        <v>0</v>
      </c>
      <c r="J609" s="84" t="b">
        <v>0</v>
      </c>
      <c r="K609" s="84" t="b">
        <v>0</v>
      </c>
      <c r="L609" s="84" t="b">
        <v>0</v>
      </c>
    </row>
    <row r="610" spans="1:12" ht="15">
      <c r="A610" s="84" t="s">
        <v>2553</v>
      </c>
      <c r="B610" s="84" t="s">
        <v>2672</v>
      </c>
      <c r="C610" s="84">
        <v>2</v>
      </c>
      <c r="D610" s="123">
        <v>0.007799248826129497</v>
      </c>
      <c r="E610" s="123">
        <v>1.919078092376074</v>
      </c>
      <c r="F610" s="84" t="s">
        <v>1904</v>
      </c>
      <c r="G610" s="84" t="b">
        <v>0</v>
      </c>
      <c r="H610" s="84" t="b">
        <v>0</v>
      </c>
      <c r="I610" s="84" t="b">
        <v>0</v>
      </c>
      <c r="J610" s="84" t="b">
        <v>0</v>
      </c>
      <c r="K610" s="84" t="b">
        <v>0</v>
      </c>
      <c r="L610" s="84" t="b">
        <v>0</v>
      </c>
    </row>
    <row r="611" spans="1:12" ht="15">
      <c r="A611" s="84" t="s">
        <v>1996</v>
      </c>
      <c r="B611" s="84" t="s">
        <v>508</v>
      </c>
      <c r="C611" s="84">
        <v>2</v>
      </c>
      <c r="D611" s="123">
        <v>0.007799248826129497</v>
      </c>
      <c r="E611" s="123">
        <v>1.1920793644398116</v>
      </c>
      <c r="F611" s="84" t="s">
        <v>1904</v>
      </c>
      <c r="G611" s="84" t="b">
        <v>0</v>
      </c>
      <c r="H611" s="84" t="b">
        <v>0</v>
      </c>
      <c r="I611" s="84" t="b">
        <v>0</v>
      </c>
      <c r="J611" s="84" t="b">
        <v>0</v>
      </c>
      <c r="K611" s="84" t="b">
        <v>0</v>
      </c>
      <c r="L611" s="84" t="b">
        <v>0</v>
      </c>
    </row>
    <row r="612" spans="1:12" ht="15">
      <c r="A612" s="84" t="s">
        <v>2673</v>
      </c>
      <c r="B612" s="84" t="s">
        <v>510</v>
      </c>
      <c r="C612" s="84">
        <v>2</v>
      </c>
      <c r="D612" s="123">
        <v>0.007799248826129497</v>
      </c>
      <c r="E612" s="123">
        <v>1.3170181010481115</v>
      </c>
      <c r="F612" s="84" t="s">
        <v>1904</v>
      </c>
      <c r="G612" s="84" t="b">
        <v>0</v>
      </c>
      <c r="H612" s="84" t="b">
        <v>0</v>
      </c>
      <c r="I612" s="84" t="b">
        <v>0</v>
      </c>
      <c r="J612" s="84" t="b">
        <v>0</v>
      </c>
      <c r="K612" s="84" t="b">
        <v>0</v>
      </c>
      <c r="L612" s="84" t="b">
        <v>0</v>
      </c>
    </row>
    <row r="613" spans="1:12" ht="15">
      <c r="A613" s="84" t="s">
        <v>510</v>
      </c>
      <c r="B613" s="84" t="s">
        <v>2674</v>
      </c>
      <c r="C613" s="84">
        <v>2</v>
      </c>
      <c r="D613" s="123">
        <v>0.007799248826129497</v>
      </c>
      <c r="E613" s="123">
        <v>1.3170181010481115</v>
      </c>
      <c r="F613" s="84" t="s">
        <v>1904</v>
      </c>
      <c r="G613" s="84" t="b">
        <v>0</v>
      </c>
      <c r="H613" s="84" t="b">
        <v>0</v>
      </c>
      <c r="I613" s="84" t="b">
        <v>0</v>
      </c>
      <c r="J613" s="84" t="b">
        <v>0</v>
      </c>
      <c r="K613" s="84" t="b">
        <v>0</v>
      </c>
      <c r="L613" s="84" t="b">
        <v>0</v>
      </c>
    </row>
    <row r="614" spans="1:12" ht="15">
      <c r="A614" s="84" t="s">
        <v>2674</v>
      </c>
      <c r="B614" s="84" t="s">
        <v>2675</v>
      </c>
      <c r="C614" s="84">
        <v>2</v>
      </c>
      <c r="D614" s="123">
        <v>0.007799248826129497</v>
      </c>
      <c r="E614" s="123">
        <v>2.095169351431755</v>
      </c>
      <c r="F614" s="84" t="s">
        <v>1904</v>
      </c>
      <c r="G614" s="84" t="b">
        <v>0</v>
      </c>
      <c r="H614" s="84" t="b">
        <v>0</v>
      </c>
      <c r="I614" s="84" t="b">
        <v>0</v>
      </c>
      <c r="J614" s="84" t="b">
        <v>1</v>
      </c>
      <c r="K614" s="84" t="b">
        <v>0</v>
      </c>
      <c r="L614" s="84" t="b">
        <v>0</v>
      </c>
    </row>
    <row r="615" spans="1:12" ht="15">
      <c r="A615" s="84" t="s">
        <v>2675</v>
      </c>
      <c r="B615" s="84" t="s">
        <v>541</v>
      </c>
      <c r="C615" s="84">
        <v>2</v>
      </c>
      <c r="D615" s="123">
        <v>0.007799248826129497</v>
      </c>
      <c r="E615" s="123">
        <v>2.095169351431755</v>
      </c>
      <c r="F615" s="84" t="s">
        <v>1904</v>
      </c>
      <c r="G615" s="84" t="b">
        <v>1</v>
      </c>
      <c r="H615" s="84" t="b">
        <v>0</v>
      </c>
      <c r="I615" s="84" t="b">
        <v>0</v>
      </c>
      <c r="J615" s="84" t="b">
        <v>0</v>
      </c>
      <c r="K615" s="84" t="b">
        <v>0</v>
      </c>
      <c r="L615" s="84" t="b">
        <v>0</v>
      </c>
    </row>
    <row r="616" spans="1:12" ht="15">
      <c r="A616" s="84" t="s">
        <v>541</v>
      </c>
      <c r="B616" s="84" t="s">
        <v>2676</v>
      </c>
      <c r="C616" s="84">
        <v>2</v>
      </c>
      <c r="D616" s="123">
        <v>0.007799248826129497</v>
      </c>
      <c r="E616" s="123">
        <v>2.095169351431755</v>
      </c>
      <c r="F616" s="84" t="s">
        <v>1904</v>
      </c>
      <c r="G616" s="84" t="b">
        <v>0</v>
      </c>
      <c r="H616" s="84" t="b">
        <v>0</v>
      </c>
      <c r="I616" s="84" t="b">
        <v>0</v>
      </c>
      <c r="J616" s="84" t="b">
        <v>0</v>
      </c>
      <c r="K616" s="84" t="b">
        <v>0</v>
      </c>
      <c r="L616" s="84" t="b">
        <v>0</v>
      </c>
    </row>
    <row r="617" spans="1:12" ht="15">
      <c r="A617" s="84" t="s">
        <v>2676</v>
      </c>
      <c r="B617" s="84" t="s">
        <v>2677</v>
      </c>
      <c r="C617" s="84">
        <v>2</v>
      </c>
      <c r="D617" s="123">
        <v>0.007799248826129497</v>
      </c>
      <c r="E617" s="123">
        <v>2.095169351431755</v>
      </c>
      <c r="F617" s="84" t="s">
        <v>1904</v>
      </c>
      <c r="G617" s="84" t="b">
        <v>0</v>
      </c>
      <c r="H617" s="84" t="b">
        <v>0</v>
      </c>
      <c r="I617" s="84" t="b">
        <v>0</v>
      </c>
      <c r="J617" s="84" t="b">
        <v>0</v>
      </c>
      <c r="K617" s="84" t="b">
        <v>0</v>
      </c>
      <c r="L617" s="84" t="b">
        <v>0</v>
      </c>
    </row>
    <row r="618" spans="1:12" ht="15">
      <c r="A618" s="84" t="s">
        <v>2677</v>
      </c>
      <c r="B618" s="84" t="s">
        <v>2678</v>
      </c>
      <c r="C618" s="84">
        <v>2</v>
      </c>
      <c r="D618" s="123">
        <v>0.007799248826129497</v>
      </c>
      <c r="E618" s="123">
        <v>2.095169351431755</v>
      </c>
      <c r="F618" s="84" t="s">
        <v>1904</v>
      </c>
      <c r="G618" s="84" t="b">
        <v>0</v>
      </c>
      <c r="H618" s="84" t="b">
        <v>0</v>
      </c>
      <c r="I618" s="84" t="b">
        <v>0</v>
      </c>
      <c r="J618" s="84" t="b">
        <v>1</v>
      </c>
      <c r="K618" s="84" t="b">
        <v>0</v>
      </c>
      <c r="L618" s="84" t="b">
        <v>0</v>
      </c>
    </row>
    <row r="619" spans="1:12" ht="15">
      <c r="A619" s="84" t="s">
        <v>2678</v>
      </c>
      <c r="B619" s="84" t="s">
        <v>2679</v>
      </c>
      <c r="C619" s="84">
        <v>2</v>
      </c>
      <c r="D619" s="123">
        <v>0.007799248826129497</v>
      </c>
      <c r="E619" s="123">
        <v>2.095169351431755</v>
      </c>
      <c r="F619" s="84" t="s">
        <v>1904</v>
      </c>
      <c r="G619" s="84" t="b">
        <v>1</v>
      </c>
      <c r="H619" s="84" t="b">
        <v>0</v>
      </c>
      <c r="I619" s="84" t="b">
        <v>0</v>
      </c>
      <c r="J619" s="84" t="b">
        <v>0</v>
      </c>
      <c r="K619" s="84" t="b">
        <v>1</v>
      </c>
      <c r="L619" s="84" t="b">
        <v>0</v>
      </c>
    </row>
    <row r="620" spans="1:12" ht="15">
      <c r="A620" s="84" t="s">
        <v>2679</v>
      </c>
      <c r="B620" s="84" t="s">
        <v>2680</v>
      </c>
      <c r="C620" s="84">
        <v>2</v>
      </c>
      <c r="D620" s="123">
        <v>0.007799248826129497</v>
      </c>
      <c r="E620" s="123">
        <v>2.095169351431755</v>
      </c>
      <c r="F620" s="84" t="s">
        <v>1904</v>
      </c>
      <c r="G620" s="84" t="b">
        <v>0</v>
      </c>
      <c r="H620" s="84" t="b">
        <v>1</v>
      </c>
      <c r="I620" s="84" t="b">
        <v>0</v>
      </c>
      <c r="J620" s="84" t="b">
        <v>1</v>
      </c>
      <c r="K620" s="84" t="b">
        <v>0</v>
      </c>
      <c r="L620" s="84" t="b">
        <v>0</v>
      </c>
    </row>
    <row r="621" spans="1:12" ht="15">
      <c r="A621" s="84" t="s">
        <v>2680</v>
      </c>
      <c r="B621" s="84" t="s">
        <v>2681</v>
      </c>
      <c r="C621" s="84">
        <v>2</v>
      </c>
      <c r="D621" s="123">
        <v>0.007799248826129497</v>
      </c>
      <c r="E621" s="123">
        <v>2.095169351431755</v>
      </c>
      <c r="F621" s="84" t="s">
        <v>1904</v>
      </c>
      <c r="G621" s="84" t="b">
        <v>1</v>
      </c>
      <c r="H621" s="84" t="b">
        <v>0</v>
      </c>
      <c r="I621" s="84" t="b">
        <v>0</v>
      </c>
      <c r="J621" s="84" t="b">
        <v>0</v>
      </c>
      <c r="K621" s="84" t="b">
        <v>0</v>
      </c>
      <c r="L621" s="84" t="b">
        <v>0</v>
      </c>
    </row>
    <row r="622" spans="1:12" ht="15">
      <c r="A622" s="84" t="s">
        <v>306</v>
      </c>
      <c r="B622" s="84" t="s">
        <v>2578</v>
      </c>
      <c r="C622" s="84">
        <v>2</v>
      </c>
      <c r="D622" s="123">
        <v>0.007799248826129497</v>
      </c>
      <c r="E622" s="123">
        <v>2.095169351431755</v>
      </c>
      <c r="F622" s="84" t="s">
        <v>1904</v>
      </c>
      <c r="G622" s="84" t="b">
        <v>0</v>
      </c>
      <c r="H622" s="84" t="b">
        <v>0</v>
      </c>
      <c r="I622" s="84" t="b">
        <v>0</v>
      </c>
      <c r="J622" s="84" t="b">
        <v>0</v>
      </c>
      <c r="K622" s="84" t="b">
        <v>0</v>
      </c>
      <c r="L622" s="84" t="b">
        <v>0</v>
      </c>
    </row>
    <row r="623" spans="1:12" ht="15">
      <c r="A623" s="84" t="s">
        <v>2640</v>
      </c>
      <c r="B623" s="84" t="s">
        <v>2729</v>
      </c>
      <c r="C623" s="84">
        <v>2</v>
      </c>
      <c r="D623" s="123">
        <v>0.007799248826129497</v>
      </c>
      <c r="E623" s="123">
        <v>1.919078092376074</v>
      </c>
      <c r="F623" s="84" t="s">
        <v>1904</v>
      </c>
      <c r="G623" s="84" t="b">
        <v>0</v>
      </c>
      <c r="H623" s="84" t="b">
        <v>0</v>
      </c>
      <c r="I623" s="84" t="b">
        <v>0</v>
      </c>
      <c r="J623" s="84" t="b">
        <v>0</v>
      </c>
      <c r="K623" s="84" t="b">
        <v>0</v>
      </c>
      <c r="L623" s="84" t="b">
        <v>0</v>
      </c>
    </row>
    <row r="624" spans="1:12" ht="15">
      <c r="A624" s="84" t="s">
        <v>511</v>
      </c>
      <c r="B624" s="84" t="s">
        <v>2063</v>
      </c>
      <c r="C624" s="84">
        <v>13</v>
      </c>
      <c r="D624" s="123">
        <v>0.011551442206559924</v>
      </c>
      <c r="E624" s="123">
        <v>1.1253561268200558</v>
      </c>
      <c r="F624" s="84" t="s">
        <v>1905</v>
      </c>
      <c r="G624" s="84" t="b">
        <v>0</v>
      </c>
      <c r="H624" s="84" t="b">
        <v>0</v>
      </c>
      <c r="I624" s="84" t="b">
        <v>0</v>
      </c>
      <c r="J624" s="84" t="b">
        <v>0</v>
      </c>
      <c r="K624" s="84" t="b">
        <v>0</v>
      </c>
      <c r="L624" s="84" t="b">
        <v>0</v>
      </c>
    </row>
    <row r="625" spans="1:12" ht="15">
      <c r="A625" s="84" t="s">
        <v>2066</v>
      </c>
      <c r="B625" s="84" t="s">
        <v>2064</v>
      </c>
      <c r="C625" s="84">
        <v>9</v>
      </c>
      <c r="D625" s="123">
        <v>0.011829972525669464</v>
      </c>
      <c r="E625" s="123">
        <v>1.3806286319233618</v>
      </c>
      <c r="F625" s="84" t="s">
        <v>1905</v>
      </c>
      <c r="G625" s="84" t="b">
        <v>0</v>
      </c>
      <c r="H625" s="84" t="b">
        <v>0</v>
      </c>
      <c r="I625" s="84" t="b">
        <v>0</v>
      </c>
      <c r="J625" s="84" t="b">
        <v>0</v>
      </c>
      <c r="K625" s="84" t="b">
        <v>0</v>
      </c>
      <c r="L625" s="84" t="b">
        <v>0</v>
      </c>
    </row>
    <row r="626" spans="1:12" ht="15">
      <c r="A626" s="84" t="s">
        <v>2064</v>
      </c>
      <c r="B626" s="84" t="s">
        <v>2503</v>
      </c>
      <c r="C626" s="84">
        <v>9</v>
      </c>
      <c r="D626" s="123">
        <v>0.011829972525669464</v>
      </c>
      <c r="E626" s="123">
        <v>1.426386122484037</v>
      </c>
      <c r="F626" s="84" t="s">
        <v>1905</v>
      </c>
      <c r="G626" s="84" t="b">
        <v>0</v>
      </c>
      <c r="H626" s="84" t="b">
        <v>0</v>
      </c>
      <c r="I626" s="84" t="b">
        <v>0</v>
      </c>
      <c r="J626" s="84" t="b">
        <v>0</v>
      </c>
      <c r="K626" s="84" t="b">
        <v>0</v>
      </c>
      <c r="L626" s="84" t="b">
        <v>0</v>
      </c>
    </row>
    <row r="627" spans="1:12" ht="15">
      <c r="A627" s="84" t="s">
        <v>2503</v>
      </c>
      <c r="B627" s="84" t="s">
        <v>2504</v>
      </c>
      <c r="C627" s="84">
        <v>9</v>
      </c>
      <c r="D627" s="123">
        <v>0.011829972525669464</v>
      </c>
      <c r="E627" s="123">
        <v>1.5860869653515488</v>
      </c>
      <c r="F627" s="84" t="s">
        <v>1905</v>
      </c>
      <c r="G627" s="84" t="b">
        <v>0</v>
      </c>
      <c r="H627" s="84" t="b">
        <v>0</v>
      </c>
      <c r="I627" s="84" t="b">
        <v>0</v>
      </c>
      <c r="J627" s="84" t="b">
        <v>0</v>
      </c>
      <c r="K627" s="84" t="b">
        <v>0</v>
      </c>
      <c r="L627" s="84" t="b">
        <v>0</v>
      </c>
    </row>
    <row r="628" spans="1:12" ht="15">
      <c r="A628" s="84" t="s">
        <v>2504</v>
      </c>
      <c r="B628" s="84" t="s">
        <v>2494</v>
      </c>
      <c r="C628" s="84">
        <v>9</v>
      </c>
      <c r="D628" s="123">
        <v>0.011829972525669464</v>
      </c>
      <c r="E628" s="123">
        <v>1.5860869653515488</v>
      </c>
      <c r="F628" s="84" t="s">
        <v>1905</v>
      </c>
      <c r="G628" s="84" t="b">
        <v>0</v>
      </c>
      <c r="H628" s="84" t="b">
        <v>0</v>
      </c>
      <c r="I628" s="84" t="b">
        <v>0</v>
      </c>
      <c r="J628" s="84" t="b">
        <v>0</v>
      </c>
      <c r="K628" s="84" t="b">
        <v>0</v>
      </c>
      <c r="L628" s="84" t="b">
        <v>0</v>
      </c>
    </row>
    <row r="629" spans="1:12" ht="15">
      <c r="A629" s="84" t="s">
        <v>2494</v>
      </c>
      <c r="B629" s="84" t="s">
        <v>2067</v>
      </c>
      <c r="C629" s="84">
        <v>9</v>
      </c>
      <c r="D629" s="123">
        <v>0.011829972525669464</v>
      </c>
      <c r="E629" s="123">
        <v>1.5403294747908738</v>
      </c>
      <c r="F629" s="84" t="s">
        <v>1905</v>
      </c>
      <c r="G629" s="84" t="b">
        <v>0</v>
      </c>
      <c r="H629" s="84" t="b">
        <v>0</v>
      </c>
      <c r="I629" s="84" t="b">
        <v>0</v>
      </c>
      <c r="J629" s="84" t="b">
        <v>1</v>
      </c>
      <c r="K629" s="84" t="b">
        <v>0</v>
      </c>
      <c r="L629" s="84" t="b">
        <v>0</v>
      </c>
    </row>
    <row r="630" spans="1:12" ht="15">
      <c r="A630" s="84" t="s">
        <v>2067</v>
      </c>
      <c r="B630" s="84" t="s">
        <v>511</v>
      </c>
      <c r="C630" s="84">
        <v>9</v>
      </c>
      <c r="D630" s="123">
        <v>0.011829972525669464</v>
      </c>
      <c r="E630" s="123">
        <v>1.0795986362593806</v>
      </c>
      <c r="F630" s="84" t="s">
        <v>1905</v>
      </c>
      <c r="G630" s="84" t="b">
        <v>1</v>
      </c>
      <c r="H630" s="84" t="b">
        <v>0</v>
      </c>
      <c r="I630" s="84" t="b">
        <v>0</v>
      </c>
      <c r="J630" s="84" t="b">
        <v>0</v>
      </c>
      <c r="K630" s="84" t="b">
        <v>0</v>
      </c>
      <c r="L630" s="84" t="b">
        <v>0</v>
      </c>
    </row>
    <row r="631" spans="1:12" ht="15">
      <c r="A631" s="84" t="s">
        <v>2063</v>
      </c>
      <c r="B631" s="84" t="s">
        <v>2505</v>
      </c>
      <c r="C631" s="84">
        <v>9</v>
      </c>
      <c r="D631" s="123">
        <v>0.011829972525669464</v>
      </c>
      <c r="E631" s="123">
        <v>1.426386122484037</v>
      </c>
      <c r="F631" s="84" t="s">
        <v>1905</v>
      </c>
      <c r="G631" s="84" t="b">
        <v>0</v>
      </c>
      <c r="H631" s="84" t="b">
        <v>0</v>
      </c>
      <c r="I631" s="84" t="b">
        <v>0</v>
      </c>
      <c r="J631" s="84" t="b">
        <v>0</v>
      </c>
      <c r="K631" s="84" t="b">
        <v>0</v>
      </c>
      <c r="L631" s="84" t="b">
        <v>0</v>
      </c>
    </row>
    <row r="632" spans="1:12" ht="15">
      <c r="A632" s="84" t="s">
        <v>2505</v>
      </c>
      <c r="B632" s="84" t="s">
        <v>2062</v>
      </c>
      <c r="C632" s="84">
        <v>9</v>
      </c>
      <c r="D632" s="123">
        <v>0.011829972525669464</v>
      </c>
      <c r="E632" s="123">
        <v>1.3642382157351924</v>
      </c>
      <c r="F632" s="84" t="s">
        <v>1905</v>
      </c>
      <c r="G632" s="84" t="b">
        <v>0</v>
      </c>
      <c r="H632" s="84" t="b">
        <v>0</v>
      </c>
      <c r="I632" s="84" t="b">
        <v>0</v>
      </c>
      <c r="J632" s="84" t="b">
        <v>0</v>
      </c>
      <c r="K632" s="84" t="b">
        <v>0</v>
      </c>
      <c r="L632" s="84" t="b">
        <v>0</v>
      </c>
    </row>
    <row r="633" spans="1:12" ht="15">
      <c r="A633" s="84" t="s">
        <v>287</v>
      </c>
      <c r="B633" s="84" t="s">
        <v>2066</v>
      </c>
      <c r="C633" s="84">
        <v>7</v>
      </c>
      <c r="D633" s="123">
        <v>0.011238453171455299</v>
      </c>
      <c r="E633" s="123">
        <v>1.251888606434913</v>
      </c>
      <c r="F633" s="84" t="s">
        <v>1905</v>
      </c>
      <c r="G633" s="84" t="b">
        <v>0</v>
      </c>
      <c r="H633" s="84" t="b">
        <v>0</v>
      </c>
      <c r="I633" s="84" t="b">
        <v>0</v>
      </c>
      <c r="J633" s="84" t="b">
        <v>0</v>
      </c>
      <c r="K633" s="84" t="b">
        <v>0</v>
      </c>
      <c r="L633" s="84" t="b">
        <v>0</v>
      </c>
    </row>
    <row r="634" spans="1:12" ht="15">
      <c r="A634" s="84" t="s">
        <v>511</v>
      </c>
      <c r="B634" s="84" t="s">
        <v>2512</v>
      </c>
      <c r="C634" s="84">
        <v>6</v>
      </c>
      <c r="D634" s="123">
        <v>0.010704108495337209</v>
      </c>
      <c r="E634" s="123">
        <v>1.1253561268200558</v>
      </c>
      <c r="F634" s="84" t="s">
        <v>1905</v>
      </c>
      <c r="G634" s="84" t="b">
        <v>0</v>
      </c>
      <c r="H634" s="84" t="b">
        <v>0</v>
      </c>
      <c r="I634" s="84" t="b">
        <v>0</v>
      </c>
      <c r="J634" s="84" t="b">
        <v>0</v>
      </c>
      <c r="K634" s="84" t="b">
        <v>0</v>
      </c>
      <c r="L634" s="84" t="b">
        <v>0</v>
      </c>
    </row>
    <row r="635" spans="1:12" ht="15">
      <c r="A635" s="84" t="s">
        <v>508</v>
      </c>
      <c r="B635" s="84" t="s">
        <v>2493</v>
      </c>
      <c r="C635" s="84">
        <v>6</v>
      </c>
      <c r="D635" s="123">
        <v>0.010704108495337209</v>
      </c>
      <c r="E635" s="123">
        <v>1.461148228743249</v>
      </c>
      <c r="F635" s="84" t="s">
        <v>1905</v>
      </c>
      <c r="G635" s="84" t="b">
        <v>0</v>
      </c>
      <c r="H635" s="84" t="b">
        <v>0</v>
      </c>
      <c r="I635" s="84" t="b">
        <v>0</v>
      </c>
      <c r="J635" s="84" t="b">
        <v>0</v>
      </c>
      <c r="K635" s="84" t="b">
        <v>0</v>
      </c>
      <c r="L635" s="84" t="b">
        <v>0</v>
      </c>
    </row>
    <row r="636" spans="1:12" ht="15">
      <c r="A636" s="84" t="s">
        <v>2525</v>
      </c>
      <c r="B636" s="84" t="s">
        <v>2517</v>
      </c>
      <c r="C636" s="84">
        <v>5</v>
      </c>
      <c r="D636" s="123">
        <v>0.009975840360082672</v>
      </c>
      <c r="E636" s="123">
        <v>1.841359470454855</v>
      </c>
      <c r="F636" s="84" t="s">
        <v>1905</v>
      </c>
      <c r="G636" s="84" t="b">
        <v>0</v>
      </c>
      <c r="H636" s="84" t="b">
        <v>0</v>
      </c>
      <c r="I636" s="84" t="b">
        <v>0</v>
      </c>
      <c r="J636" s="84" t="b">
        <v>0</v>
      </c>
      <c r="K636" s="84" t="b">
        <v>0</v>
      </c>
      <c r="L636" s="84" t="b">
        <v>0</v>
      </c>
    </row>
    <row r="637" spans="1:12" ht="15">
      <c r="A637" s="84" t="s">
        <v>2517</v>
      </c>
      <c r="B637" s="84" t="s">
        <v>511</v>
      </c>
      <c r="C637" s="84">
        <v>5</v>
      </c>
      <c r="D637" s="123">
        <v>0.009975840360082672</v>
      </c>
      <c r="E637" s="123">
        <v>1.1253561268200558</v>
      </c>
      <c r="F637" s="84" t="s">
        <v>1905</v>
      </c>
      <c r="G637" s="84" t="b">
        <v>0</v>
      </c>
      <c r="H637" s="84" t="b">
        <v>0</v>
      </c>
      <c r="I637" s="84" t="b">
        <v>0</v>
      </c>
      <c r="J637" s="84" t="b">
        <v>0</v>
      </c>
      <c r="K637" s="84" t="b">
        <v>0</v>
      </c>
      <c r="L637" s="84" t="b">
        <v>0</v>
      </c>
    </row>
    <row r="638" spans="1:12" ht="15">
      <c r="A638" s="84" t="s">
        <v>2512</v>
      </c>
      <c r="B638" s="84" t="s">
        <v>2501</v>
      </c>
      <c r="C638" s="84">
        <v>5</v>
      </c>
      <c r="D638" s="123">
        <v>0.009975840360082672</v>
      </c>
      <c r="E638" s="123">
        <v>1.506905719303924</v>
      </c>
      <c r="F638" s="84" t="s">
        <v>1905</v>
      </c>
      <c r="G638" s="84" t="b">
        <v>0</v>
      </c>
      <c r="H638" s="84" t="b">
        <v>0</v>
      </c>
      <c r="I638" s="84" t="b">
        <v>0</v>
      </c>
      <c r="J638" s="84" t="b">
        <v>1</v>
      </c>
      <c r="K638" s="84" t="b">
        <v>0</v>
      </c>
      <c r="L638" s="84" t="b">
        <v>0</v>
      </c>
    </row>
    <row r="639" spans="1:12" ht="15">
      <c r="A639" s="84" t="s">
        <v>2501</v>
      </c>
      <c r="B639" s="84" t="s">
        <v>2051</v>
      </c>
      <c r="C639" s="84">
        <v>5</v>
      </c>
      <c r="D639" s="123">
        <v>0.009975840360082672</v>
      </c>
      <c r="E639" s="123">
        <v>1.1089657106318864</v>
      </c>
      <c r="F639" s="84" t="s">
        <v>1905</v>
      </c>
      <c r="G639" s="84" t="b">
        <v>1</v>
      </c>
      <c r="H639" s="84" t="b">
        <v>0</v>
      </c>
      <c r="I639" s="84" t="b">
        <v>0</v>
      </c>
      <c r="J639" s="84" t="b">
        <v>0</v>
      </c>
      <c r="K639" s="84" t="b">
        <v>0</v>
      </c>
      <c r="L639" s="84" t="b">
        <v>0</v>
      </c>
    </row>
    <row r="640" spans="1:12" ht="15">
      <c r="A640" s="84" t="s">
        <v>2051</v>
      </c>
      <c r="B640" s="84" t="s">
        <v>2526</v>
      </c>
      <c r="C640" s="84">
        <v>5</v>
      </c>
      <c r="D640" s="123">
        <v>0.009975840360082672</v>
      </c>
      <c r="E640" s="123">
        <v>1.4989367896326486</v>
      </c>
      <c r="F640" s="84" t="s">
        <v>1905</v>
      </c>
      <c r="G640" s="84" t="b">
        <v>0</v>
      </c>
      <c r="H640" s="84" t="b">
        <v>0</v>
      </c>
      <c r="I640" s="84" t="b">
        <v>0</v>
      </c>
      <c r="J640" s="84" t="b">
        <v>0</v>
      </c>
      <c r="K640" s="84" t="b">
        <v>0</v>
      </c>
      <c r="L640" s="84" t="b">
        <v>0</v>
      </c>
    </row>
    <row r="641" spans="1:12" ht="15">
      <c r="A641" s="84" t="s">
        <v>2526</v>
      </c>
      <c r="B641" s="84" t="s">
        <v>2527</v>
      </c>
      <c r="C641" s="84">
        <v>5</v>
      </c>
      <c r="D641" s="123">
        <v>0.009975840360082672</v>
      </c>
      <c r="E641" s="123">
        <v>1.841359470454855</v>
      </c>
      <c r="F641" s="84" t="s">
        <v>1905</v>
      </c>
      <c r="G641" s="84" t="b">
        <v>0</v>
      </c>
      <c r="H641" s="84" t="b">
        <v>0</v>
      </c>
      <c r="I641" s="84" t="b">
        <v>0</v>
      </c>
      <c r="J641" s="84" t="b">
        <v>0</v>
      </c>
      <c r="K641" s="84" t="b">
        <v>0</v>
      </c>
      <c r="L641" s="84" t="b">
        <v>0</v>
      </c>
    </row>
    <row r="642" spans="1:12" ht="15">
      <c r="A642" s="84" t="s">
        <v>2527</v>
      </c>
      <c r="B642" s="84" t="s">
        <v>2528</v>
      </c>
      <c r="C642" s="84">
        <v>5</v>
      </c>
      <c r="D642" s="123">
        <v>0.009975840360082672</v>
      </c>
      <c r="E642" s="123">
        <v>1.841359470454855</v>
      </c>
      <c r="F642" s="84" t="s">
        <v>1905</v>
      </c>
      <c r="G642" s="84" t="b">
        <v>0</v>
      </c>
      <c r="H642" s="84" t="b">
        <v>0</v>
      </c>
      <c r="I642" s="84" t="b">
        <v>0</v>
      </c>
      <c r="J642" s="84" t="b">
        <v>0</v>
      </c>
      <c r="K642" s="84" t="b">
        <v>0</v>
      </c>
      <c r="L642" s="84" t="b">
        <v>0</v>
      </c>
    </row>
    <row r="643" spans="1:12" ht="15">
      <c r="A643" s="84" t="s">
        <v>2528</v>
      </c>
      <c r="B643" s="84" t="s">
        <v>2065</v>
      </c>
      <c r="C643" s="84">
        <v>5</v>
      </c>
      <c r="D643" s="123">
        <v>0.009975840360082672</v>
      </c>
      <c r="E643" s="123">
        <v>1.5403294747908738</v>
      </c>
      <c r="F643" s="84" t="s">
        <v>1905</v>
      </c>
      <c r="G643" s="84" t="b">
        <v>0</v>
      </c>
      <c r="H643" s="84" t="b">
        <v>0</v>
      </c>
      <c r="I643" s="84" t="b">
        <v>0</v>
      </c>
      <c r="J643" s="84" t="b">
        <v>0</v>
      </c>
      <c r="K643" s="84" t="b">
        <v>0</v>
      </c>
      <c r="L643" s="84" t="b">
        <v>0</v>
      </c>
    </row>
    <row r="644" spans="1:12" ht="15">
      <c r="A644" s="84" t="s">
        <v>2065</v>
      </c>
      <c r="B644" s="84" t="s">
        <v>2051</v>
      </c>
      <c r="C644" s="84">
        <v>5</v>
      </c>
      <c r="D644" s="123">
        <v>0.009975840360082672</v>
      </c>
      <c r="E644" s="123">
        <v>1.1601182330792676</v>
      </c>
      <c r="F644" s="84" t="s">
        <v>1905</v>
      </c>
      <c r="G644" s="84" t="b">
        <v>0</v>
      </c>
      <c r="H644" s="84" t="b">
        <v>0</v>
      </c>
      <c r="I644" s="84" t="b">
        <v>0</v>
      </c>
      <c r="J644" s="84" t="b">
        <v>0</v>
      </c>
      <c r="K644" s="84" t="b">
        <v>0</v>
      </c>
      <c r="L644" s="84" t="b">
        <v>0</v>
      </c>
    </row>
    <row r="645" spans="1:12" ht="15">
      <c r="A645" s="84" t="s">
        <v>2493</v>
      </c>
      <c r="B645" s="84" t="s">
        <v>2500</v>
      </c>
      <c r="C645" s="84">
        <v>5</v>
      </c>
      <c r="D645" s="123">
        <v>0.009975840360082672</v>
      </c>
      <c r="E645" s="123">
        <v>1.6952314347766169</v>
      </c>
      <c r="F645" s="84" t="s">
        <v>1905</v>
      </c>
      <c r="G645" s="84" t="b">
        <v>0</v>
      </c>
      <c r="H645" s="84" t="b">
        <v>0</v>
      </c>
      <c r="I645" s="84" t="b">
        <v>0</v>
      </c>
      <c r="J645" s="84" t="b">
        <v>0</v>
      </c>
      <c r="K645" s="84" t="b">
        <v>0</v>
      </c>
      <c r="L645" s="84" t="b">
        <v>0</v>
      </c>
    </row>
    <row r="646" spans="1:12" ht="15">
      <c r="A646" s="84" t="s">
        <v>2062</v>
      </c>
      <c r="B646" s="84" t="s">
        <v>2065</v>
      </c>
      <c r="C646" s="84">
        <v>5</v>
      </c>
      <c r="D646" s="123">
        <v>0.009975840360082672</v>
      </c>
      <c r="E646" s="123">
        <v>1.0632082200712112</v>
      </c>
      <c r="F646" s="84" t="s">
        <v>1905</v>
      </c>
      <c r="G646" s="84" t="b">
        <v>0</v>
      </c>
      <c r="H646" s="84" t="b">
        <v>0</v>
      </c>
      <c r="I646" s="84" t="b">
        <v>0</v>
      </c>
      <c r="J646" s="84" t="b">
        <v>0</v>
      </c>
      <c r="K646" s="84" t="b">
        <v>0</v>
      </c>
      <c r="L646" s="84" t="b">
        <v>0</v>
      </c>
    </row>
    <row r="647" spans="1:12" ht="15">
      <c r="A647" s="84" t="s">
        <v>2062</v>
      </c>
      <c r="B647" s="84" t="s">
        <v>309</v>
      </c>
      <c r="C647" s="84">
        <v>5</v>
      </c>
      <c r="D647" s="123">
        <v>0.009975840360082672</v>
      </c>
      <c r="E647" s="123">
        <v>1.3642382157351924</v>
      </c>
      <c r="F647" s="84" t="s">
        <v>1905</v>
      </c>
      <c r="G647" s="84" t="b">
        <v>0</v>
      </c>
      <c r="H647" s="84" t="b">
        <v>0</v>
      </c>
      <c r="I647" s="84" t="b">
        <v>0</v>
      </c>
      <c r="J647" s="84" t="b">
        <v>0</v>
      </c>
      <c r="K647" s="84" t="b">
        <v>0</v>
      </c>
      <c r="L647" s="84" t="b">
        <v>0</v>
      </c>
    </row>
    <row r="648" spans="1:12" ht="15">
      <c r="A648" s="84" t="s">
        <v>287</v>
      </c>
      <c r="B648" s="84" t="s">
        <v>2525</v>
      </c>
      <c r="C648" s="84">
        <v>4</v>
      </c>
      <c r="D648" s="123">
        <v>0.009014379093485406</v>
      </c>
      <c r="E648" s="123">
        <v>1.3098805534126</v>
      </c>
      <c r="F648" s="84" t="s">
        <v>1905</v>
      </c>
      <c r="G648" s="84" t="b">
        <v>0</v>
      </c>
      <c r="H648" s="84" t="b">
        <v>0</v>
      </c>
      <c r="I648" s="84" t="b">
        <v>0</v>
      </c>
      <c r="J648" s="84" t="b">
        <v>0</v>
      </c>
      <c r="K648" s="84" t="b">
        <v>0</v>
      </c>
      <c r="L648" s="84" t="b">
        <v>0</v>
      </c>
    </row>
    <row r="649" spans="1:12" ht="15">
      <c r="A649" s="84" t="s">
        <v>2529</v>
      </c>
      <c r="B649" s="84" t="s">
        <v>511</v>
      </c>
      <c r="C649" s="84">
        <v>4</v>
      </c>
      <c r="D649" s="123">
        <v>0.009014379093485406</v>
      </c>
      <c r="E649" s="123">
        <v>1.1253561268200558</v>
      </c>
      <c r="F649" s="84" t="s">
        <v>1905</v>
      </c>
      <c r="G649" s="84" t="b">
        <v>0</v>
      </c>
      <c r="H649" s="84" t="b">
        <v>0</v>
      </c>
      <c r="I649" s="84" t="b">
        <v>0</v>
      </c>
      <c r="J649" s="84" t="b">
        <v>0</v>
      </c>
      <c r="K649" s="84" t="b">
        <v>0</v>
      </c>
      <c r="L649" s="84" t="b">
        <v>0</v>
      </c>
    </row>
    <row r="650" spans="1:12" ht="15">
      <c r="A650" s="84" t="s">
        <v>2063</v>
      </c>
      <c r="B650" s="84" t="s">
        <v>2501</v>
      </c>
      <c r="C650" s="84">
        <v>4</v>
      </c>
      <c r="D650" s="123">
        <v>0.009014379093485406</v>
      </c>
      <c r="E650" s="123">
        <v>1.0742036043726746</v>
      </c>
      <c r="F650" s="84" t="s">
        <v>1905</v>
      </c>
      <c r="G650" s="84" t="b">
        <v>0</v>
      </c>
      <c r="H650" s="84" t="b">
        <v>0</v>
      </c>
      <c r="I650" s="84" t="b">
        <v>0</v>
      </c>
      <c r="J650" s="84" t="b">
        <v>1</v>
      </c>
      <c r="K650" s="84" t="b">
        <v>0</v>
      </c>
      <c r="L650" s="84" t="b">
        <v>0</v>
      </c>
    </row>
    <row r="651" spans="1:12" ht="15">
      <c r="A651" s="84" t="s">
        <v>2501</v>
      </c>
      <c r="B651" s="84" t="s">
        <v>2058</v>
      </c>
      <c r="C651" s="84">
        <v>4</v>
      </c>
      <c r="D651" s="123">
        <v>0.009014379093485406</v>
      </c>
      <c r="E651" s="123">
        <v>1.5860869653515488</v>
      </c>
      <c r="F651" s="84" t="s">
        <v>1905</v>
      </c>
      <c r="G651" s="84" t="b">
        <v>1</v>
      </c>
      <c r="H651" s="84" t="b">
        <v>0</v>
      </c>
      <c r="I651" s="84" t="b">
        <v>0</v>
      </c>
      <c r="J651" s="84" t="b">
        <v>0</v>
      </c>
      <c r="K651" s="84" t="b">
        <v>0</v>
      </c>
      <c r="L651" s="84" t="b">
        <v>0</v>
      </c>
    </row>
    <row r="652" spans="1:12" ht="15">
      <c r="A652" s="84" t="s">
        <v>2058</v>
      </c>
      <c r="B652" s="84" t="s">
        <v>2530</v>
      </c>
      <c r="C652" s="84">
        <v>4</v>
      </c>
      <c r="D652" s="123">
        <v>0.009014379093485406</v>
      </c>
      <c r="E652" s="123">
        <v>1.9382694834629113</v>
      </c>
      <c r="F652" s="84" t="s">
        <v>1905</v>
      </c>
      <c r="G652" s="84" t="b">
        <v>0</v>
      </c>
      <c r="H652" s="84" t="b">
        <v>0</v>
      </c>
      <c r="I652" s="84" t="b">
        <v>0</v>
      </c>
      <c r="J652" s="84" t="b">
        <v>0</v>
      </c>
      <c r="K652" s="84" t="b">
        <v>0</v>
      </c>
      <c r="L652" s="84" t="b">
        <v>0</v>
      </c>
    </row>
    <row r="653" spans="1:12" ht="15">
      <c r="A653" s="84" t="s">
        <v>2530</v>
      </c>
      <c r="B653" s="84" t="s">
        <v>2051</v>
      </c>
      <c r="C653" s="84">
        <v>4</v>
      </c>
      <c r="D653" s="123">
        <v>0.009014379093485406</v>
      </c>
      <c r="E653" s="123">
        <v>1.3642382157351924</v>
      </c>
      <c r="F653" s="84" t="s">
        <v>1905</v>
      </c>
      <c r="G653" s="84" t="b">
        <v>0</v>
      </c>
      <c r="H653" s="84" t="b">
        <v>0</v>
      </c>
      <c r="I653" s="84" t="b">
        <v>0</v>
      </c>
      <c r="J653" s="84" t="b">
        <v>0</v>
      </c>
      <c r="K653" s="84" t="b">
        <v>0</v>
      </c>
      <c r="L653" s="84" t="b">
        <v>0</v>
      </c>
    </row>
    <row r="654" spans="1:12" ht="15">
      <c r="A654" s="84" t="s">
        <v>2051</v>
      </c>
      <c r="B654" s="84" t="s">
        <v>2531</v>
      </c>
      <c r="C654" s="84">
        <v>4</v>
      </c>
      <c r="D654" s="123">
        <v>0.009014379093485406</v>
      </c>
      <c r="E654" s="123">
        <v>1.4989367896326486</v>
      </c>
      <c r="F654" s="84" t="s">
        <v>1905</v>
      </c>
      <c r="G654" s="84" t="b">
        <v>0</v>
      </c>
      <c r="H654" s="84" t="b">
        <v>0</v>
      </c>
      <c r="I654" s="84" t="b">
        <v>0</v>
      </c>
      <c r="J654" s="84" t="b">
        <v>0</v>
      </c>
      <c r="K654" s="84" t="b">
        <v>0</v>
      </c>
      <c r="L654" s="84" t="b">
        <v>0</v>
      </c>
    </row>
    <row r="655" spans="1:12" ht="15">
      <c r="A655" s="84" t="s">
        <v>2531</v>
      </c>
      <c r="B655" s="84" t="s">
        <v>2062</v>
      </c>
      <c r="C655" s="84">
        <v>4</v>
      </c>
      <c r="D655" s="123">
        <v>0.009014379093485406</v>
      </c>
      <c r="E655" s="123">
        <v>1.3642382157351924</v>
      </c>
      <c r="F655" s="84" t="s">
        <v>1905</v>
      </c>
      <c r="G655" s="84" t="b">
        <v>0</v>
      </c>
      <c r="H655" s="84" t="b">
        <v>0</v>
      </c>
      <c r="I655" s="84" t="b">
        <v>0</v>
      </c>
      <c r="J655" s="84" t="b">
        <v>0</v>
      </c>
      <c r="K655" s="84" t="b">
        <v>0</v>
      </c>
      <c r="L655" s="84" t="b">
        <v>0</v>
      </c>
    </row>
    <row r="656" spans="1:12" ht="15">
      <c r="A656" s="84" t="s">
        <v>2062</v>
      </c>
      <c r="B656" s="84" t="s">
        <v>508</v>
      </c>
      <c r="C656" s="84">
        <v>4</v>
      </c>
      <c r="D656" s="123">
        <v>0.009014379093485406</v>
      </c>
      <c r="E656" s="123">
        <v>0.8523548547563181</v>
      </c>
      <c r="F656" s="84" t="s">
        <v>1905</v>
      </c>
      <c r="G656" s="84" t="b">
        <v>0</v>
      </c>
      <c r="H656" s="84" t="b">
        <v>0</v>
      </c>
      <c r="I656" s="84" t="b">
        <v>0</v>
      </c>
      <c r="J656" s="84" t="b">
        <v>0</v>
      </c>
      <c r="K656" s="84" t="b">
        <v>0</v>
      </c>
      <c r="L656" s="84" t="b">
        <v>0</v>
      </c>
    </row>
    <row r="657" spans="1:12" ht="15">
      <c r="A657" s="84" t="s">
        <v>2514</v>
      </c>
      <c r="B657" s="84" t="s">
        <v>2570</v>
      </c>
      <c r="C657" s="84">
        <v>4</v>
      </c>
      <c r="D657" s="123">
        <v>0.009014379093485406</v>
      </c>
      <c r="E657" s="123">
        <v>1.6952314347766169</v>
      </c>
      <c r="F657" s="84" t="s">
        <v>1905</v>
      </c>
      <c r="G657" s="84" t="b">
        <v>0</v>
      </c>
      <c r="H657" s="84" t="b">
        <v>0</v>
      </c>
      <c r="I657" s="84" t="b">
        <v>0</v>
      </c>
      <c r="J657" s="84" t="b">
        <v>0</v>
      </c>
      <c r="K657" s="84" t="b">
        <v>0</v>
      </c>
      <c r="L657" s="84" t="b">
        <v>0</v>
      </c>
    </row>
    <row r="658" spans="1:12" ht="15">
      <c r="A658" s="84" t="s">
        <v>2570</v>
      </c>
      <c r="B658" s="84" t="s">
        <v>2064</v>
      </c>
      <c r="C658" s="84">
        <v>4</v>
      </c>
      <c r="D658" s="123">
        <v>0.009014379093485406</v>
      </c>
      <c r="E658" s="123">
        <v>1.426386122484037</v>
      </c>
      <c r="F658" s="84" t="s">
        <v>1905</v>
      </c>
      <c r="G658" s="84" t="b">
        <v>0</v>
      </c>
      <c r="H658" s="84" t="b">
        <v>0</v>
      </c>
      <c r="I658" s="84" t="b">
        <v>0</v>
      </c>
      <c r="J658" s="84" t="b">
        <v>0</v>
      </c>
      <c r="K658" s="84" t="b">
        <v>0</v>
      </c>
      <c r="L658" s="84" t="b">
        <v>0</v>
      </c>
    </row>
    <row r="659" spans="1:12" ht="15">
      <c r="A659" s="84" t="s">
        <v>2064</v>
      </c>
      <c r="B659" s="84" t="s">
        <v>2502</v>
      </c>
      <c r="C659" s="84">
        <v>4</v>
      </c>
      <c r="D659" s="123">
        <v>0.009014379093485406</v>
      </c>
      <c r="E659" s="123">
        <v>1.2502948634283557</v>
      </c>
      <c r="F659" s="84" t="s">
        <v>1905</v>
      </c>
      <c r="G659" s="84" t="b">
        <v>0</v>
      </c>
      <c r="H659" s="84" t="b">
        <v>0</v>
      </c>
      <c r="I659" s="84" t="b">
        <v>0</v>
      </c>
      <c r="J659" s="84" t="b">
        <v>0</v>
      </c>
      <c r="K659" s="84" t="b">
        <v>0</v>
      </c>
      <c r="L659" s="84" t="b">
        <v>0</v>
      </c>
    </row>
    <row r="660" spans="1:12" ht="15">
      <c r="A660" s="84" t="s">
        <v>2502</v>
      </c>
      <c r="B660" s="84" t="s">
        <v>2571</v>
      </c>
      <c r="C660" s="84">
        <v>4</v>
      </c>
      <c r="D660" s="123">
        <v>0.009014379093485406</v>
      </c>
      <c r="E660" s="123">
        <v>1.7621782244072302</v>
      </c>
      <c r="F660" s="84" t="s">
        <v>1905</v>
      </c>
      <c r="G660" s="84" t="b">
        <v>0</v>
      </c>
      <c r="H660" s="84" t="b">
        <v>0</v>
      </c>
      <c r="I660" s="84" t="b">
        <v>0</v>
      </c>
      <c r="J660" s="84" t="b">
        <v>0</v>
      </c>
      <c r="K660" s="84" t="b">
        <v>0</v>
      </c>
      <c r="L660" s="84" t="b">
        <v>0</v>
      </c>
    </row>
    <row r="661" spans="1:12" ht="15">
      <c r="A661" s="84" t="s">
        <v>2571</v>
      </c>
      <c r="B661" s="84" t="s">
        <v>2572</v>
      </c>
      <c r="C661" s="84">
        <v>4</v>
      </c>
      <c r="D661" s="123">
        <v>0.009014379093485406</v>
      </c>
      <c r="E661" s="123">
        <v>1.9382694834629113</v>
      </c>
      <c r="F661" s="84" t="s">
        <v>1905</v>
      </c>
      <c r="G661" s="84" t="b">
        <v>0</v>
      </c>
      <c r="H661" s="84" t="b">
        <v>0</v>
      </c>
      <c r="I661" s="84" t="b">
        <v>0</v>
      </c>
      <c r="J661" s="84" t="b">
        <v>0</v>
      </c>
      <c r="K661" s="84" t="b">
        <v>0</v>
      </c>
      <c r="L661" s="84" t="b">
        <v>0</v>
      </c>
    </row>
    <row r="662" spans="1:12" ht="15">
      <c r="A662" s="84" t="s">
        <v>2572</v>
      </c>
      <c r="B662" s="84" t="s">
        <v>2573</v>
      </c>
      <c r="C662" s="84">
        <v>4</v>
      </c>
      <c r="D662" s="123">
        <v>0.009014379093485406</v>
      </c>
      <c r="E662" s="123">
        <v>1.9382694834629113</v>
      </c>
      <c r="F662" s="84" t="s">
        <v>1905</v>
      </c>
      <c r="G662" s="84" t="b">
        <v>0</v>
      </c>
      <c r="H662" s="84" t="b">
        <v>0</v>
      </c>
      <c r="I662" s="84" t="b">
        <v>0</v>
      </c>
      <c r="J662" s="84" t="b">
        <v>0</v>
      </c>
      <c r="K662" s="84" t="b">
        <v>0</v>
      </c>
      <c r="L662" s="84" t="b">
        <v>0</v>
      </c>
    </row>
    <row r="663" spans="1:12" ht="15">
      <c r="A663" s="84" t="s">
        <v>2573</v>
      </c>
      <c r="B663" s="84" t="s">
        <v>2574</v>
      </c>
      <c r="C663" s="84">
        <v>4</v>
      </c>
      <c r="D663" s="123">
        <v>0.009014379093485406</v>
      </c>
      <c r="E663" s="123">
        <v>1.9382694834629113</v>
      </c>
      <c r="F663" s="84" t="s">
        <v>1905</v>
      </c>
      <c r="G663" s="84" t="b">
        <v>0</v>
      </c>
      <c r="H663" s="84" t="b">
        <v>0</v>
      </c>
      <c r="I663" s="84" t="b">
        <v>0</v>
      </c>
      <c r="J663" s="84" t="b">
        <v>1</v>
      </c>
      <c r="K663" s="84" t="b">
        <v>0</v>
      </c>
      <c r="L663" s="84" t="b">
        <v>0</v>
      </c>
    </row>
    <row r="664" spans="1:12" ht="15">
      <c r="A664" s="84" t="s">
        <v>2574</v>
      </c>
      <c r="B664" s="84" t="s">
        <v>511</v>
      </c>
      <c r="C664" s="84">
        <v>4</v>
      </c>
      <c r="D664" s="123">
        <v>0.009014379093485406</v>
      </c>
      <c r="E664" s="123">
        <v>1.1253561268200558</v>
      </c>
      <c r="F664" s="84" t="s">
        <v>1905</v>
      </c>
      <c r="G664" s="84" t="b">
        <v>1</v>
      </c>
      <c r="H664" s="84" t="b">
        <v>0</v>
      </c>
      <c r="I664" s="84" t="b">
        <v>0</v>
      </c>
      <c r="J664" s="84" t="b">
        <v>0</v>
      </c>
      <c r="K664" s="84" t="b">
        <v>0</v>
      </c>
      <c r="L664" s="84" t="b">
        <v>0</v>
      </c>
    </row>
    <row r="665" spans="1:12" ht="15">
      <c r="A665" s="84" t="s">
        <v>511</v>
      </c>
      <c r="B665" s="84" t="s">
        <v>2575</v>
      </c>
      <c r="C665" s="84">
        <v>4</v>
      </c>
      <c r="D665" s="123">
        <v>0.009014379093485406</v>
      </c>
      <c r="E665" s="123">
        <v>1.1253561268200558</v>
      </c>
      <c r="F665" s="84" t="s">
        <v>1905</v>
      </c>
      <c r="G665" s="84" t="b">
        <v>0</v>
      </c>
      <c r="H665" s="84" t="b">
        <v>0</v>
      </c>
      <c r="I665" s="84" t="b">
        <v>0</v>
      </c>
      <c r="J665" s="84" t="b">
        <v>0</v>
      </c>
      <c r="K665" s="84" t="b">
        <v>0</v>
      </c>
      <c r="L665" s="84" t="b">
        <v>0</v>
      </c>
    </row>
    <row r="666" spans="1:12" ht="15">
      <c r="A666" s="84" t="s">
        <v>287</v>
      </c>
      <c r="B666" s="84" t="s">
        <v>2514</v>
      </c>
      <c r="C666" s="84">
        <v>4</v>
      </c>
      <c r="D666" s="123">
        <v>0.009014379093485406</v>
      </c>
      <c r="E666" s="123">
        <v>1.3098805534126</v>
      </c>
      <c r="F666" s="84" t="s">
        <v>1905</v>
      </c>
      <c r="G666" s="84" t="b">
        <v>0</v>
      </c>
      <c r="H666" s="84" t="b">
        <v>0</v>
      </c>
      <c r="I666" s="84" t="b">
        <v>0</v>
      </c>
      <c r="J666" s="84" t="b">
        <v>0</v>
      </c>
      <c r="K666" s="84" t="b">
        <v>0</v>
      </c>
      <c r="L666" s="84" t="b">
        <v>0</v>
      </c>
    </row>
    <row r="667" spans="1:12" ht="15">
      <c r="A667" s="84" t="s">
        <v>2514</v>
      </c>
      <c r="B667" s="84" t="s">
        <v>2643</v>
      </c>
      <c r="C667" s="84">
        <v>3</v>
      </c>
      <c r="D667" s="123">
        <v>0.0077602942129804545</v>
      </c>
      <c r="E667" s="123">
        <v>1.6952314347766169</v>
      </c>
      <c r="F667" s="84" t="s">
        <v>1905</v>
      </c>
      <c r="G667" s="84" t="b">
        <v>0</v>
      </c>
      <c r="H667" s="84" t="b">
        <v>0</v>
      </c>
      <c r="I667" s="84" t="b">
        <v>0</v>
      </c>
      <c r="J667" s="84" t="b">
        <v>0</v>
      </c>
      <c r="K667" s="84" t="b">
        <v>0</v>
      </c>
      <c r="L667" s="84" t="b">
        <v>0</v>
      </c>
    </row>
    <row r="668" spans="1:12" ht="15">
      <c r="A668" s="84" t="s">
        <v>2643</v>
      </c>
      <c r="B668" s="84" t="s">
        <v>2073</v>
      </c>
      <c r="C668" s="84">
        <v>3</v>
      </c>
      <c r="D668" s="123">
        <v>0.0077602942129804545</v>
      </c>
      <c r="E668" s="123">
        <v>2.0632082200712114</v>
      </c>
      <c r="F668" s="84" t="s">
        <v>1905</v>
      </c>
      <c r="G668" s="84" t="b">
        <v>0</v>
      </c>
      <c r="H668" s="84" t="b">
        <v>0</v>
      </c>
      <c r="I668" s="84" t="b">
        <v>0</v>
      </c>
      <c r="J668" s="84" t="b">
        <v>0</v>
      </c>
      <c r="K668" s="84" t="b">
        <v>0</v>
      </c>
      <c r="L668" s="84" t="b">
        <v>0</v>
      </c>
    </row>
    <row r="669" spans="1:12" ht="15">
      <c r="A669" s="84" t="s">
        <v>2073</v>
      </c>
      <c r="B669" s="84" t="s">
        <v>2541</v>
      </c>
      <c r="C669" s="84">
        <v>3</v>
      </c>
      <c r="D669" s="123">
        <v>0.0077602942129804545</v>
      </c>
      <c r="E669" s="123">
        <v>2.0632082200712114</v>
      </c>
      <c r="F669" s="84" t="s">
        <v>1905</v>
      </c>
      <c r="G669" s="84" t="b">
        <v>0</v>
      </c>
      <c r="H669" s="84" t="b">
        <v>0</v>
      </c>
      <c r="I669" s="84" t="b">
        <v>0</v>
      </c>
      <c r="J669" s="84" t="b">
        <v>0</v>
      </c>
      <c r="K669" s="84" t="b">
        <v>0</v>
      </c>
      <c r="L669" s="84" t="b">
        <v>0</v>
      </c>
    </row>
    <row r="670" spans="1:12" ht="15">
      <c r="A670" s="84" t="s">
        <v>2541</v>
      </c>
      <c r="B670" s="84" t="s">
        <v>2644</v>
      </c>
      <c r="C670" s="84">
        <v>3</v>
      </c>
      <c r="D670" s="123">
        <v>0.0077602942129804545</v>
      </c>
      <c r="E670" s="123">
        <v>2.0632082200712114</v>
      </c>
      <c r="F670" s="84" t="s">
        <v>1905</v>
      </c>
      <c r="G670" s="84" t="b">
        <v>0</v>
      </c>
      <c r="H670" s="84" t="b">
        <v>0</v>
      </c>
      <c r="I670" s="84" t="b">
        <v>0</v>
      </c>
      <c r="J670" s="84" t="b">
        <v>0</v>
      </c>
      <c r="K670" s="84" t="b">
        <v>0</v>
      </c>
      <c r="L670" s="84" t="b">
        <v>0</v>
      </c>
    </row>
    <row r="671" spans="1:12" ht="15">
      <c r="A671" s="84" t="s">
        <v>2644</v>
      </c>
      <c r="B671" s="84" t="s">
        <v>2587</v>
      </c>
      <c r="C671" s="84">
        <v>3</v>
      </c>
      <c r="D671" s="123">
        <v>0.0077602942129804545</v>
      </c>
      <c r="E671" s="123">
        <v>1.9382694834629113</v>
      </c>
      <c r="F671" s="84" t="s">
        <v>1905</v>
      </c>
      <c r="G671" s="84" t="b">
        <v>0</v>
      </c>
      <c r="H671" s="84" t="b">
        <v>0</v>
      </c>
      <c r="I671" s="84" t="b">
        <v>0</v>
      </c>
      <c r="J671" s="84" t="b">
        <v>0</v>
      </c>
      <c r="K671" s="84" t="b">
        <v>0</v>
      </c>
      <c r="L671" s="84" t="b">
        <v>0</v>
      </c>
    </row>
    <row r="672" spans="1:12" ht="15">
      <c r="A672" s="84" t="s">
        <v>2587</v>
      </c>
      <c r="B672" s="84" t="s">
        <v>2645</v>
      </c>
      <c r="C672" s="84">
        <v>3</v>
      </c>
      <c r="D672" s="123">
        <v>0.0077602942129804545</v>
      </c>
      <c r="E672" s="123">
        <v>1.9382694834629113</v>
      </c>
      <c r="F672" s="84" t="s">
        <v>1905</v>
      </c>
      <c r="G672" s="84" t="b">
        <v>0</v>
      </c>
      <c r="H672" s="84" t="b">
        <v>0</v>
      </c>
      <c r="I672" s="84" t="b">
        <v>0</v>
      </c>
      <c r="J672" s="84" t="b">
        <v>0</v>
      </c>
      <c r="K672" s="84" t="b">
        <v>0</v>
      </c>
      <c r="L672" s="84" t="b">
        <v>0</v>
      </c>
    </row>
    <row r="673" spans="1:12" ht="15">
      <c r="A673" s="84" t="s">
        <v>2645</v>
      </c>
      <c r="B673" s="84" t="s">
        <v>2646</v>
      </c>
      <c r="C673" s="84">
        <v>3</v>
      </c>
      <c r="D673" s="123">
        <v>0.0077602942129804545</v>
      </c>
      <c r="E673" s="123">
        <v>2.0632082200712114</v>
      </c>
      <c r="F673" s="84" t="s">
        <v>1905</v>
      </c>
      <c r="G673" s="84" t="b">
        <v>0</v>
      </c>
      <c r="H673" s="84" t="b">
        <v>0</v>
      </c>
      <c r="I673" s="84" t="b">
        <v>0</v>
      </c>
      <c r="J673" s="84" t="b">
        <v>0</v>
      </c>
      <c r="K673" s="84" t="b">
        <v>0</v>
      </c>
      <c r="L673" s="84" t="b">
        <v>0</v>
      </c>
    </row>
    <row r="674" spans="1:12" ht="15">
      <c r="A674" s="84" t="s">
        <v>2646</v>
      </c>
      <c r="B674" s="84" t="s">
        <v>2647</v>
      </c>
      <c r="C674" s="84">
        <v>3</v>
      </c>
      <c r="D674" s="123">
        <v>0.0077602942129804545</v>
      </c>
      <c r="E674" s="123">
        <v>2.0632082200712114</v>
      </c>
      <c r="F674" s="84" t="s">
        <v>1905</v>
      </c>
      <c r="G674" s="84" t="b">
        <v>0</v>
      </c>
      <c r="H674" s="84" t="b">
        <v>0</v>
      </c>
      <c r="I674" s="84" t="b">
        <v>0</v>
      </c>
      <c r="J674" s="84" t="b">
        <v>0</v>
      </c>
      <c r="K674" s="84" t="b">
        <v>0</v>
      </c>
      <c r="L674" s="84" t="b">
        <v>0</v>
      </c>
    </row>
    <row r="675" spans="1:12" ht="15">
      <c r="A675" s="84" t="s">
        <v>2647</v>
      </c>
      <c r="B675" s="84" t="s">
        <v>511</v>
      </c>
      <c r="C675" s="84">
        <v>3</v>
      </c>
      <c r="D675" s="123">
        <v>0.0077602942129804545</v>
      </c>
      <c r="E675" s="123">
        <v>1.1253561268200558</v>
      </c>
      <c r="F675" s="84" t="s">
        <v>1905</v>
      </c>
      <c r="G675" s="84" t="b">
        <v>0</v>
      </c>
      <c r="H675" s="84" t="b">
        <v>0</v>
      </c>
      <c r="I675" s="84" t="b">
        <v>0</v>
      </c>
      <c r="J675" s="84" t="b">
        <v>0</v>
      </c>
      <c r="K675" s="84" t="b">
        <v>0</v>
      </c>
      <c r="L675" s="84" t="b">
        <v>0</v>
      </c>
    </row>
    <row r="676" spans="1:12" ht="15">
      <c r="A676" s="84" t="s">
        <v>2590</v>
      </c>
      <c r="B676" s="84" t="s">
        <v>2660</v>
      </c>
      <c r="C676" s="84">
        <v>3</v>
      </c>
      <c r="D676" s="123">
        <v>0.0077602942129804545</v>
      </c>
      <c r="E676" s="123">
        <v>1.9382694834629113</v>
      </c>
      <c r="F676" s="84" t="s">
        <v>1905</v>
      </c>
      <c r="G676" s="84" t="b">
        <v>0</v>
      </c>
      <c r="H676" s="84" t="b">
        <v>0</v>
      </c>
      <c r="I676" s="84" t="b">
        <v>0</v>
      </c>
      <c r="J676" s="84" t="b">
        <v>0</v>
      </c>
      <c r="K676" s="84" t="b">
        <v>0</v>
      </c>
      <c r="L676" s="84" t="b">
        <v>0</v>
      </c>
    </row>
    <row r="677" spans="1:12" ht="15">
      <c r="A677" s="84" t="s">
        <v>510</v>
      </c>
      <c r="B677" s="84" t="s">
        <v>508</v>
      </c>
      <c r="C677" s="84">
        <v>2</v>
      </c>
      <c r="D677" s="123">
        <v>0.006112682856950602</v>
      </c>
      <c r="E677" s="123">
        <v>1.1253561268200558</v>
      </c>
      <c r="F677" s="84" t="s">
        <v>1905</v>
      </c>
      <c r="G677" s="84" t="b">
        <v>0</v>
      </c>
      <c r="H677" s="84" t="b">
        <v>0</v>
      </c>
      <c r="I677" s="84" t="b">
        <v>0</v>
      </c>
      <c r="J677" s="84" t="b">
        <v>0</v>
      </c>
      <c r="K677" s="84" t="b">
        <v>0</v>
      </c>
      <c r="L677" s="84" t="b">
        <v>0</v>
      </c>
    </row>
    <row r="678" spans="1:12" ht="15">
      <c r="A678" s="84" t="s">
        <v>2500</v>
      </c>
      <c r="B678" s="84" t="s">
        <v>508</v>
      </c>
      <c r="C678" s="84">
        <v>2</v>
      </c>
      <c r="D678" s="123">
        <v>0.006112682856950602</v>
      </c>
      <c r="E678" s="123">
        <v>1.2502948634283557</v>
      </c>
      <c r="F678" s="84" t="s">
        <v>1905</v>
      </c>
      <c r="G678" s="84" t="b">
        <v>0</v>
      </c>
      <c r="H678" s="84" t="b">
        <v>0</v>
      </c>
      <c r="I678" s="84" t="b">
        <v>0</v>
      </c>
      <c r="J678" s="84" t="b">
        <v>0</v>
      </c>
      <c r="K678" s="84" t="b">
        <v>0</v>
      </c>
      <c r="L678" s="84" t="b">
        <v>0</v>
      </c>
    </row>
    <row r="679" spans="1:12" ht="15">
      <c r="A679" s="84" t="s">
        <v>2065</v>
      </c>
      <c r="B679" s="84" t="s">
        <v>508</v>
      </c>
      <c r="C679" s="84">
        <v>2</v>
      </c>
      <c r="D679" s="123">
        <v>0.006112682856950602</v>
      </c>
      <c r="E679" s="123">
        <v>0.8243261311560746</v>
      </c>
      <c r="F679" s="84" t="s">
        <v>1905</v>
      </c>
      <c r="G679" s="84" t="b">
        <v>0</v>
      </c>
      <c r="H679" s="84" t="b">
        <v>0</v>
      </c>
      <c r="I679" s="84" t="b">
        <v>0</v>
      </c>
      <c r="J679" s="84" t="b">
        <v>0</v>
      </c>
      <c r="K679" s="84" t="b">
        <v>0</v>
      </c>
      <c r="L679" s="84" t="b">
        <v>0</v>
      </c>
    </row>
    <row r="680" spans="1:12" ht="15">
      <c r="A680" s="84" t="s">
        <v>2575</v>
      </c>
      <c r="B680" s="84" t="s">
        <v>2532</v>
      </c>
      <c r="C680" s="84">
        <v>2</v>
      </c>
      <c r="D680" s="123">
        <v>0.006112682856950602</v>
      </c>
      <c r="E680" s="123">
        <v>2.2392994791268923</v>
      </c>
      <c r="F680" s="84" t="s">
        <v>1905</v>
      </c>
      <c r="G680" s="84" t="b">
        <v>0</v>
      </c>
      <c r="H680" s="84" t="b">
        <v>0</v>
      </c>
      <c r="I680" s="84" t="b">
        <v>0</v>
      </c>
      <c r="J680" s="84" t="b">
        <v>0</v>
      </c>
      <c r="K680" s="84" t="b">
        <v>0</v>
      </c>
      <c r="L680" s="84" t="b">
        <v>0</v>
      </c>
    </row>
    <row r="681" spans="1:12" ht="15">
      <c r="A681" s="84" t="s">
        <v>2532</v>
      </c>
      <c r="B681" s="84" t="s">
        <v>2754</v>
      </c>
      <c r="C681" s="84">
        <v>2</v>
      </c>
      <c r="D681" s="123">
        <v>0.006112682856950602</v>
      </c>
      <c r="E681" s="123">
        <v>2.2392994791268923</v>
      </c>
      <c r="F681" s="84" t="s">
        <v>1905</v>
      </c>
      <c r="G681" s="84" t="b">
        <v>0</v>
      </c>
      <c r="H681" s="84" t="b">
        <v>0</v>
      </c>
      <c r="I681" s="84" t="b">
        <v>0</v>
      </c>
      <c r="J681" s="84" t="b">
        <v>0</v>
      </c>
      <c r="K681" s="84" t="b">
        <v>0</v>
      </c>
      <c r="L681" s="84" t="b">
        <v>0</v>
      </c>
    </row>
    <row r="682" spans="1:12" ht="15">
      <c r="A682" s="84" t="s">
        <v>2754</v>
      </c>
      <c r="B682" s="84" t="s">
        <v>2502</v>
      </c>
      <c r="C682" s="84">
        <v>2</v>
      </c>
      <c r="D682" s="123">
        <v>0.006112682856950602</v>
      </c>
      <c r="E682" s="123">
        <v>1.7621782244072302</v>
      </c>
      <c r="F682" s="84" t="s">
        <v>1905</v>
      </c>
      <c r="G682" s="84" t="b">
        <v>0</v>
      </c>
      <c r="H682" s="84" t="b">
        <v>0</v>
      </c>
      <c r="I682" s="84" t="b">
        <v>0</v>
      </c>
      <c r="J682" s="84" t="b">
        <v>0</v>
      </c>
      <c r="K682" s="84" t="b">
        <v>0</v>
      </c>
      <c r="L682" s="84" t="b">
        <v>0</v>
      </c>
    </row>
    <row r="683" spans="1:12" ht="15">
      <c r="A683" s="84" t="s">
        <v>2502</v>
      </c>
      <c r="B683" s="84" t="s">
        <v>2590</v>
      </c>
      <c r="C683" s="84">
        <v>2</v>
      </c>
      <c r="D683" s="123">
        <v>0.006112682856950602</v>
      </c>
      <c r="E683" s="123">
        <v>1.461148228743249</v>
      </c>
      <c r="F683" s="84" t="s">
        <v>1905</v>
      </c>
      <c r="G683" s="84" t="b">
        <v>0</v>
      </c>
      <c r="H683" s="84" t="b">
        <v>0</v>
      </c>
      <c r="I683" s="84" t="b">
        <v>0</v>
      </c>
      <c r="J683" s="84" t="b">
        <v>0</v>
      </c>
      <c r="K683" s="84" t="b">
        <v>0</v>
      </c>
      <c r="L683" s="84" t="b">
        <v>0</v>
      </c>
    </row>
    <row r="684" spans="1:12" ht="15">
      <c r="A684" s="84" t="s">
        <v>510</v>
      </c>
      <c r="B684" s="84" t="s">
        <v>2011</v>
      </c>
      <c r="C684" s="84">
        <v>2</v>
      </c>
      <c r="D684" s="123">
        <v>0.006112682856950602</v>
      </c>
      <c r="E684" s="123">
        <v>1.9382694834629113</v>
      </c>
      <c r="F684" s="84" t="s">
        <v>1905</v>
      </c>
      <c r="G684" s="84" t="b">
        <v>0</v>
      </c>
      <c r="H684" s="84" t="b">
        <v>0</v>
      </c>
      <c r="I684" s="84" t="b">
        <v>0</v>
      </c>
      <c r="J684" s="84" t="b">
        <v>0</v>
      </c>
      <c r="K684" s="84" t="b">
        <v>0</v>
      </c>
      <c r="L684" s="84" t="b">
        <v>0</v>
      </c>
    </row>
    <row r="685" spans="1:12" ht="15">
      <c r="A685" s="84" t="s">
        <v>511</v>
      </c>
      <c r="B685" s="84" t="s">
        <v>2509</v>
      </c>
      <c r="C685" s="84">
        <v>2</v>
      </c>
      <c r="D685" s="123">
        <v>0.006112682856950602</v>
      </c>
      <c r="E685" s="123">
        <v>1.1253561268200558</v>
      </c>
      <c r="F685" s="84" t="s">
        <v>1905</v>
      </c>
      <c r="G685" s="84" t="b">
        <v>0</v>
      </c>
      <c r="H685" s="84" t="b">
        <v>0</v>
      </c>
      <c r="I685" s="84" t="b">
        <v>0</v>
      </c>
      <c r="J685" s="84" t="b">
        <v>0</v>
      </c>
      <c r="K685" s="84" t="b">
        <v>0</v>
      </c>
      <c r="L685" s="84" t="b">
        <v>0</v>
      </c>
    </row>
    <row r="686" spans="1:12" ht="15">
      <c r="A686" s="84" t="s">
        <v>287</v>
      </c>
      <c r="B686" s="84" t="s">
        <v>2529</v>
      </c>
      <c r="C686" s="84">
        <v>2</v>
      </c>
      <c r="D686" s="123">
        <v>0.006112682856950602</v>
      </c>
      <c r="E686" s="123">
        <v>1.3098805534126</v>
      </c>
      <c r="F686" s="84" t="s">
        <v>1905</v>
      </c>
      <c r="G686" s="84" t="b">
        <v>0</v>
      </c>
      <c r="H686" s="84" t="b">
        <v>0</v>
      </c>
      <c r="I686" s="84" t="b">
        <v>0</v>
      </c>
      <c r="J686" s="84" t="b">
        <v>0</v>
      </c>
      <c r="K686" s="84" t="b">
        <v>0</v>
      </c>
      <c r="L686" s="84" t="b">
        <v>0</v>
      </c>
    </row>
    <row r="687" spans="1:12" ht="15">
      <c r="A687" s="84" t="s">
        <v>2651</v>
      </c>
      <c r="B687" s="84" t="s">
        <v>2070</v>
      </c>
      <c r="C687" s="84">
        <v>3</v>
      </c>
      <c r="D687" s="123">
        <v>0.007573661671229157</v>
      </c>
      <c r="E687" s="123">
        <v>1.7007037171450194</v>
      </c>
      <c r="F687" s="84" t="s">
        <v>1906</v>
      </c>
      <c r="G687" s="84" t="b">
        <v>0</v>
      </c>
      <c r="H687" s="84" t="b">
        <v>0</v>
      </c>
      <c r="I687" s="84" t="b">
        <v>0</v>
      </c>
      <c r="J687" s="84" t="b">
        <v>0</v>
      </c>
      <c r="K687" s="84" t="b">
        <v>0</v>
      </c>
      <c r="L687" s="84" t="b">
        <v>0</v>
      </c>
    </row>
    <row r="688" spans="1:12" ht="15">
      <c r="A688" s="84" t="s">
        <v>2070</v>
      </c>
      <c r="B688" s="84" t="s">
        <v>2069</v>
      </c>
      <c r="C688" s="84">
        <v>3</v>
      </c>
      <c r="D688" s="123">
        <v>0.007573661671229157</v>
      </c>
      <c r="E688" s="123">
        <v>1.3996737214810382</v>
      </c>
      <c r="F688" s="84" t="s">
        <v>1906</v>
      </c>
      <c r="G688" s="84" t="b">
        <v>0</v>
      </c>
      <c r="H688" s="84" t="b">
        <v>0</v>
      </c>
      <c r="I688" s="84" t="b">
        <v>0</v>
      </c>
      <c r="J688" s="84" t="b">
        <v>0</v>
      </c>
      <c r="K688" s="84" t="b">
        <v>0</v>
      </c>
      <c r="L688" s="84" t="b">
        <v>0</v>
      </c>
    </row>
    <row r="689" spans="1:12" ht="15">
      <c r="A689" s="84" t="s">
        <v>2069</v>
      </c>
      <c r="B689" s="84" t="s">
        <v>2071</v>
      </c>
      <c r="C689" s="84">
        <v>3</v>
      </c>
      <c r="D689" s="123">
        <v>0.007573661671229157</v>
      </c>
      <c r="E689" s="123">
        <v>1.3996737214810382</v>
      </c>
      <c r="F689" s="84" t="s">
        <v>1906</v>
      </c>
      <c r="G689" s="84" t="b">
        <v>0</v>
      </c>
      <c r="H689" s="84" t="b">
        <v>0</v>
      </c>
      <c r="I689" s="84" t="b">
        <v>0</v>
      </c>
      <c r="J689" s="84" t="b">
        <v>0</v>
      </c>
      <c r="K689" s="84" t="b">
        <v>0</v>
      </c>
      <c r="L689" s="84" t="b">
        <v>0</v>
      </c>
    </row>
    <row r="690" spans="1:12" ht="15">
      <c r="A690" s="84" t="s">
        <v>2071</v>
      </c>
      <c r="B690" s="84" t="s">
        <v>508</v>
      </c>
      <c r="C690" s="84">
        <v>3</v>
      </c>
      <c r="D690" s="123">
        <v>0.007573661671229157</v>
      </c>
      <c r="E690" s="123">
        <v>1.098643725817057</v>
      </c>
      <c r="F690" s="84" t="s">
        <v>1906</v>
      </c>
      <c r="G690" s="84" t="b">
        <v>0</v>
      </c>
      <c r="H690" s="84" t="b">
        <v>0</v>
      </c>
      <c r="I690" s="84" t="b">
        <v>0</v>
      </c>
      <c r="J690" s="84" t="b">
        <v>0</v>
      </c>
      <c r="K690" s="84" t="b">
        <v>0</v>
      </c>
      <c r="L690" s="84" t="b">
        <v>0</v>
      </c>
    </row>
    <row r="691" spans="1:12" ht="15">
      <c r="A691" s="84" t="s">
        <v>508</v>
      </c>
      <c r="B691" s="84" t="s">
        <v>2652</v>
      </c>
      <c r="C691" s="84">
        <v>3</v>
      </c>
      <c r="D691" s="123">
        <v>0.007573661671229157</v>
      </c>
      <c r="E691" s="123">
        <v>1.358281036322813</v>
      </c>
      <c r="F691" s="84" t="s">
        <v>1906</v>
      </c>
      <c r="G691" s="84" t="b">
        <v>0</v>
      </c>
      <c r="H691" s="84" t="b">
        <v>0</v>
      </c>
      <c r="I691" s="84" t="b">
        <v>0</v>
      </c>
      <c r="J691" s="84" t="b">
        <v>0</v>
      </c>
      <c r="K691" s="84" t="b">
        <v>0</v>
      </c>
      <c r="L691" s="84" t="b">
        <v>0</v>
      </c>
    </row>
    <row r="692" spans="1:12" ht="15">
      <c r="A692" s="84" t="s">
        <v>2652</v>
      </c>
      <c r="B692" s="84" t="s">
        <v>510</v>
      </c>
      <c r="C692" s="84">
        <v>3</v>
      </c>
      <c r="D692" s="123">
        <v>0.007573661671229157</v>
      </c>
      <c r="E692" s="123">
        <v>1.9225524667613758</v>
      </c>
      <c r="F692" s="84" t="s">
        <v>1906</v>
      </c>
      <c r="G692" s="84" t="b">
        <v>0</v>
      </c>
      <c r="H692" s="84" t="b">
        <v>0</v>
      </c>
      <c r="I692" s="84" t="b">
        <v>0</v>
      </c>
      <c r="J692" s="84" t="b">
        <v>0</v>
      </c>
      <c r="K692" s="84" t="b">
        <v>0</v>
      </c>
      <c r="L692" s="84" t="b">
        <v>0</v>
      </c>
    </row>
    <row r="693" spans="1:12" ht="15">
      <c r="A693" s="84" t="s">
        <v>510</v>
      </c>
      <c r="B693" s="84" t="s">
        <v>2017</v>
      </c>
      <c r="C693" s="84">
        <v>3</v>
      </c>
      <c r="D693" s="123">
        <v>0.007573661671229157</v>
      </c>
      <c r="E693" s="123">
        <v>1.7007037171450194</v>
      </c>
      <c r="F693" s="84" t="s">
        <v>1906</v>
      </c>
      <c r="G693" s="84" t="b">
        <v>0</v>
      </c>
      <c r="H693" s="84" t="b">
        <v>0</v>
      </c>
      <c r="I693" s="84" t="b">
        <v>0</v>
      </c>
      <c r="J693" s="84" t="b">
        <v>0</v>
      </c>
      <c r="K693" s="84" t="b">
        <v>0</v>
      </c>
      <c r="L693" s="84" t="b">
        <v>0</v>
      </c>
    </row>
    <row r="694" spans="1:12" ht="15">
      <c r="A694" s="84" t="s">
        <v>2017</v>
      </c>
      <c r="B694" s="84" t="s">
        <v>2653</v>
      </c>
      <c r="C694" s="84">
        <v>3</v>
      </c>
      <c r="D694" s="123">
        <v>0.007573661671229157</v>
      </c>
      <c r="E694" s="123">
        <v>1.7007037171450194</v>
      </c>
      <c r="F694" s="84" t="s">
        <v>1906</v>
      </c>
      <c r="G694" s="84" t="b">
        <v>0</v>
      </c>
      <c r="H694" s="84" t="b">
        <v>0</v>
      </c>
      <c r="I694" s="84" t="b">
        <v>0</v>
      </c>
      <c r="J694" s="84" t="b">
        <v>0</v>
      </c>
      <c r="K694" s="84" t="b">
        <v>0</v>
      </c>
      <c r="L694" s="84" t="b">
        <v>0</v>
      </c>
    </row>
    <row r="695" spans="1:12" ht="15">
      <c r="A695" s="84" t="s">
        <v>2653</v>
      </c>
      <c r="B695" s="84" t="s">
        <v>2069</v>
      </c>
      <c r="C695" s="84">
        <v>3</v>
      </c>
      <c r="D695" s="123">
        <v>0.007573661671229157</v>
      </c>
      <c r="E695" s="123">
        <v>1.6215224710973946</v>
      </c>
      <c r="F695" s="84" t="s">
        <v>1906</v>
      </c>
      <c r="G695" s="84" t="b">
        <v>0</v>
      </c>
      <c r="H695" s="84" t="b">
        <v>0</v>
      </c>
      <c r="I695" s="84" t="b">
        <v>0</v>
      </c>
      <c r="J695" s="84" t="b">
        <v>0</v>
      </c>
      <c r="K695" s="84" t="b">
        <v>0</v>
      </c>
      <c r="L695" s="84" t="b">
        <v>0</v>
      </c>
    </row>
    <row r="696" spans="1:12" ht="15">
      <c r="A696" s="84" t="s">
        <v>2069</v>
      </c>
      <c r="B696" s="84" t="s">
        <v>2654</v>
      </c>
      <c r="C696" s="84">
        <v>3</v>
      </c>
      <c r="D696" s="123">
        <v>0.007573661671229157</v>
      </c>
      <c r="E696" s="123">
        <v>1.6215224710973946</v>
      </c>
      <c r="F696" s="84" t="s">
        <v>1906</v>
      </c>
      <c r="G696" s="84" t="b">
        <v>0</v>
      </c>
      <c r="H696" s="84" t="b">
        <v>0</v>
      </c>
      <c r="I696" s="84" t="b">
        <v>0</v>
      </c>
      <c r="J696" s="84" t="b">
        <v>0</v>
      </c>
      <c r="K696" s="84" t="b">
        <v>0</v>
      </c>
      <c r="L696" s="84" t="b">
        <v>0</v>
      </c>
    </row>
    <row r="697" spans="1:12" ht="15">
      <c r="A697" s="84" t="s">
        <v>299</v>
      </c>
      <c r="B697" s="84" t="s">
        <v>326</v>
      </c>
      <c r="C697" s="84">
        <v>2</v>
      </c>
      <c r="D697" s="123">
        <v>0.006378098415201938</v>
      </c>
      <c r="E697" s="123">
        <v>1.9225524667613756</v>
      </c>
      <c r="F697" s="84" t="s">
        <v>1906</v>
      </c>
      <c r="G697" s="84" t="b">
        <v>0</v>
      </c>
      <c r="H697" s="84" t="b">
        <v>0</v>
      </c>
      <c r="I697" s="84" t="b">
        <v>0</v>
      </c>
      <c r="J697" s="84" t="b">
        <v>0</v>
      </c>
      <c r="K697" s="84" t="b">
        <v>0</v>
      </c>
      <c r="L697" s="84" t="b">
        <v>0</v>
      </c>
    </row>
    <row r="698" spans="1:12" ht="15">
      <c r="A698" s="84" t="s">
        <v>326</v>
      </c>
      <c r="B698" s="84" t="s">
        <v>325</v>
      </c>
      <c r="C698" s="84">
        <v>2</v>
      </c>
      <c r="D698" s="123">
        <v>0.006378098415201938</v>
      </c>
      <c r="E698" s="123">
        <v>2.098643725817057</v>
      </c>
      <c r="F698" s="84" t="s">
        <v>1906</v>
      </c>
      <c r="G698" s="84" t="b">
        <v>0</v>
      </c>
      <c r="H698" s="84" t="b">
        <v>0</v>
      </c>
      <c r="I698" s="84" t="b">
        <v>0</v>
      </c>
      <c r="J698" s="84" t="b">
        <v>0</v>
      </c>
      <c r="K698" s="84" t="b">
        <v>0</v>
      </c>
      <c r="L698" s="84" t="b">
        <v>0</v>
      </c>
    </row>
    <row r="699" spans="1:12" ht="15">
      <c r="A699" s="84" t="s">
        <v>325</v>
      </c>
      <c r="B699" s="84" t="s">
        <v>2603</v>
      </c>
      <c r="C699" s="84">
        <v>2</v>
      </c>
      <c r="D699" s="123">
        <v>0.006378098415201938</v>
      </c>
      <c r="E699" s="123">
        <v>2.098643725817057</v>
      </c>
      <c r="F699" s="84" t="s">
        <v>1906</v>
      </c>
      <c r="G699" s="84" t="b">
        <v>0</v>
      </c>
      <c r="H699" s="84" t="b">
        <v>0</v>
      </c>
      <c r="I699" s="84" t="b">
        <v>0</v>
      </c>
      <c r="J699" s="84" t="b">
        <v>1</v>
      </c>
      <c r="K699" s="84" t="b">
        <v>0</v>
      </c>
      <c r="L699" s="84" t="b">
        <v>0</v>
      </c>
    </row>
    <row r="700" spans="1:12" ht="15">
      <c r="A700" s="84" t="s">
        <v>2603</v>
      </c>
      <c r="B700" s="84" t="s">
        <v>2072</v>
      </c>
      <c r="C700" s="84">
        <v>2</v>
      </c>
      <c r="D700" s="123">
        <v>0.006378098415201938</v>
      </c>
      <c r="E700" s="123">
        <v>1.7976137301530757</v>
      </c>
      <c r="F700" s="84" t="s">
        <v>1906</v>
      </c>
      <c r="G700" s="84" t="b">
        <v>1</v>
      </c>
      <c r="H700" s="84" t="b">
        <v>0</v>
      </c>
      <c r="I700" s="84" t="b">
        <v>0</v>
      </c>
      <c r="J700" s="84" t="b">
        <v>0</v>
      </c>
      <c r="K700" s="84" t="b">
        <v>0</v>
      </c>
      <c r="L700" s="84" t="b">
        <v>0</v>
      </c>
    </row>
    <row r="701" spans="1:12" ht="15">
      <c r="A701" s="84" t="s">
        <v>2072</v>
      </c>
      <c r="B701" s="84" t="s">
        <v>2072</v>
      </c>
      <c r="C701" s="84">
        <v>2</v>
      </c>
      <c r="D701" s="123">
        <v>0.006378098415201938</v>
      </c>
      <c r="E701" s="123">
        <v>1.4965837344890947</v>
      </c>
      <c r="F701" s="84" t="s">
        <v>1906</v>
      </c>
      <c r="G701" s="84" t="b">
        <v>0</v>
      </c>
      <c r="H701" s="84" t="b">
        <v>0</v>
      </c>
      <c r="I701" s="84" t="b">
        <v>0</v>
      </c>
      <c r="J701" s="84" t="b">
        <v>0</v>
      </c>
      <c r="K701" s="84" t="b">
        <v>0</v>
      </c>
      <c r="L701" s="84" t="b">
        <v>0</v>
      </c>
    </row>
    <row r="702" spans="1:12" ht="15">
      <c r="A702" s="84" t="s">
        <v>2072</v>
      </c>
      <c r="B702" s="84" t="s">
        <v>2604</v>
      </c>
      <c r="C702" s="84">
        <v>2</v>
      </c>
      <c r="D702" s="123">
        <v>0.006378098415201938</v>
      </c>
      <c r="E702" s="123">
        <v>1.7976137301530757</v>
      </c>
      <c r="F702" s="84" t="s">
        <v>1906</v>
      </c>
      <c r="G702" s="84" t="b">
        <v>0</v>
      </c>
      <c r="H702" s="84" t="b">
        <v>0</v>
      </c>
      <c r="I702" s="84" t="b">
        <v>0</v>
      </c>
      <c r="J702" s="84" t="b">
        <v>0</v>
      </c>
      <c r="K702" s="84" t="b">
        <v>0</v>
      </c>
      <c r="L702" s="84" t="b">
        <v>0</v>
      </c>
    </row>
    <row r="703" spans="1:12" ht="15">
      <c r="A703" s="84" t="s">
        <v>2604</v>
      </c>
      <c r="B703" s="84" t="s">
        <v>2605</v>
      </c>
      <c r="C703" s="84">
        <v>2</v>
      </c>
      <c r="D703" s="123">
        <v>0.006378098415201938</v>
      </c>
      <c r="E703" s="123">
        <v>2.098643725817057</v>
      </c>
      <c r="F703" s="84" t="s">
        <v>1906</v>
      </c>
      <c r="G703" s="84" t="b">
        <v>0</v>
      </c>
      <c r="H703" s="84" t="b">
        <v>0</v>
      </c>
      <c r="I703" s="84" t="b">
        <v>0</v>
      </c>
      <c r="J703" s="84" t="b">
        <v>0</v>
      </c>
      <c r="K703" s="84" t="b">
        <v>0</v>
      </c>
      <c r="L703" s="84" t="b">
        <v>0</v>
      </c>
    </row>
    <row r="704" spans="1:12" ht="15">
      <c r="A704" s="84" t="s">
        <v>2605</v>
      </c>
      <c r="B704" s="84" t="s">
        <v>2510</v>
      </c>
      <c r="C704" s="84">
        <v>2</v>
      </c>
      <c r="D704" s="123">
        <v>0.006378098415201938</v>
      </c>
      <c r="E704" s="123">
        <v>2.098643725817057</v>
      </c>
      <c r="F704" s="84" t="s">
        <v>1906</v>
      </c>
      <c r="G704" s="84" t="b">
        <v>0</v>
      </c>
      <c r="H704" s="84" t="b">
        <v>0</v>
      </c>
      <c r="I704" s="84" t="b">
        <v>0</v>
      </c>
      <c r="J704" s="84" t="b">
        <v>0</v>
      </c>
      <c r="K704" s="84" t="b">
        <v>0</v>
      </c>
      <c r="L704" s="84" t="b">
        <v>0</v>
      </c>
    </row>
    <row r="705" spans="1:12" ht="15">
      <c r="A705" s="84" t="s">
        <v>2510</v>
      </c>
      <c r="B705" s="84" t="s">
        <v>2606</v>
      </c>
      <c r="C705" s="84">
        <v>2</v>
      </c>
      <c r="D705" s="123">
        <v>0.006378098415201938</v>
      </c>
      <c r="E705" s="123">
        <v>2.098643725817057</v>
      </c>
      <c r="F705" s="84" t="s">
        <v>1906</v>
      </c>
      <c r="G705" s="84" t="b">
        <v>0</v>
      </c>
      <c r="H705" s="84" t="b">
        <v>0</v>
      </c>
      <c r="I705" s="84" t="b">
        <v>0</v>
      </c>
      <c r="J705" s="84" t="b">
        <v>0</v>
      </c>
      <c r="K705" s="84" t="b">
        <v>0</v>
      </c>
      <c r="L705" s="84" t="b">
        <v>0</v>
      </c>
    </row>
    <row r="706" spans="1:12" ht="15">
      <c r="A706" s="84" t="s">
        <v>2606</v>
      </c>
      <c r="B706" s="84" t="s">
        <v>2561</v>
      </c>
      <c r="C706" s="84">
        <v>2</v>
      </c>
      <c r="D706" s="123">
        <v>0.006378098415201938</v>
      </c>
      <c r="E706" s="123">
        <v>2.098643725817057</v>
      </c>
      <c r="F706" s="84" t="s">
        <v>1906</v>
      </c>
      <c r="G706" s="84" t="b">
        <v>0</v>
      </c>
      <c r="H706" s="84" t="b">
        <v>0</v>
      </c>
      <c r="I706" s="84" t="b">
        <v>0</v>
      </c>
      <c r="J706" s="84" t="b">
        <v>0</v>
      </c>
      <c r="K706" s="84" t="b">
        <v>0</v>
      </c>
      <c r="L706" s="84" t="b">
        <v>0</v>
      </c>
    </row>
    <row r="707" spans="1:12" ht="15">
      <c r="A707" s="84" t="s">
        <v>2561</v>
      </c>
      <c r="B707" s="84" t="s">
        <v>2607</v>
      </c>
      <c r="C707" s="84">
        <v>2</v>
      </c>
      <c r="D707" s="123">
        <v>0.006378098415201938</v>
      </c>
      <c r="E707" s="123">
        <v>2.098643725817057</v>
      </c>
      <c r="F707" s="84" t="s">
        <v>1906</v>
      </c>
      <c r="G707" s="84" t="b">
        <v>0</v>
      </c>
      <c r="H707" s="84" t="b">
        <v>0</v>
      </c>
      <c r="I707" s="84" t="b">
        <v>0</v>
      </c>
      <c r="J707" s="84" t="b">
        <v>0</v>
      </c>
      <c r="K707" s="84" t="b">
        <v>0</v>
      </c>
      <c r="L707" s="84" t="b">
        <v>0</v>
      </c>
    </row>
    <row r="708" spans="1:12" ht="15">
      <c r="A708" s="84" t="s">
        <v>2607</v>
      </c>
      <c r="B708" s="84" t="s">
        <v>2608</v>
      </c>
      <c r="C708" s="84">
        <v>2</v>
      </c>
      <c r="D708" s="123">
        <v>0.006378098415201938</v>
      </c>
      <c r="E708" s="123">
        <v>2.098643725817057</v>
      </c>
      <c r="F708" s="84" t="s">
        <v>1906</v>
      </c>
      <c r="G708" s="84" t="b">
        <v>0</v>
      </c>
      <c r="H708" s="84" t="b">
        <v>0</v>
      </c>
      <c r="I708" s="84" t="b">
        <v>0</v>
      </c>
      <c r="J708" s="84" t="b">
        <v>0</v>
      </c>
      <c r="K708" s="84" t="b">
        <v>0</v>
      </c>
      <c r="L708" s="84" t="b">
        <v>0</v>
      </c>
    </row>
    <row r="709" spans="1:12" ht="15">
      <c r="A709" s="84" t="s">
        <v>2495</v>
      </c>
      <c r="B709" s="84" t="s">
        <v>2013</v>
      </c>
      <c r="C709" s="84">
        <v>2</v>
      </c>
      <c r="D709" s="123">
        <v>0.006378098415201938</v>
      </c>
      <c r="E709" s="123">
        <v>2.098643725817057</v>
      </c>
      <c r="F709" s="84" t="s">
        <v>1906</v>
      </c>
      <c r="G709" s="84" t="b">
        <v>0</v>
      </c>
      <c r="H709" s="84" t="b">
        <v>0</v>
      </c>
      <c r="I709" s="84" t="b">
        <v>0</v>
      </c>
      <c r="J709" s="84" t="b">
        <v>0</v>
      </c>
      <c r="K709" s="84" t="b">
        <v>0</v>
      </c>
      <c r="L709" s="84" t="b">
        <v>0</v>
      </c>
    </row>
    <row r="710" spans="1:12" ht="15">
      <c r="A710" s="84" t="s">
        <v>2013</v>
      </c>
      <c r="B710" s="84" t="s">
        <v>508</v>
      </c>
      <c r="C710" s="84">
        <v>2</v>
      </c>
      <c r="D710" s="123">
        <v>0.006378098415201938</v>
      </c>
      <c r="E710" s="123">
        <v>1.3204924754334133</v>
      </c>
      <c r="F710" s="84" t="s">
        <v>1906</v>
      </c>
      <c r="G710" s="84" t="b">
        <v>0</v>
      </c>
      <c r="H710" s="84" t="b">
        <v>0</v>
      </c>
      <c r="I710" s="84" t="b">
        <v>0</v>
      </c>
      <c r="J710" s="84" t="b">
        <v>0</v>
      </c>
      <c r="K710" s="84" t="b">
        <v>0</v>
      </c>
      <c r="L710" s="84" t="b">
        <v>0</v>
      </c>
    </row>
    <row r="711" spans="1:12" ht="15">
      <c r="A711" s="84" t="s">
        <v>508</v>
      </c>
      <c r="B711" s="84" t="s">
        <v>2053</v>
      </c>
      <c r="C711" s="84">
        <v>2</v>
      </c>
      <c r="D711" s="123">
        <v>0.006378098415201938</v>
      </c>
      <c r="E711" s="123">
        <v>0.9603410276507754</v>
      </c>
      <c r="F711" s="84" t="s">
        <v>1906</v>
      </c>
      <c r="G711" s="84" t="b">
        <v>0</v>
      </c>
      <c r="H711" s="84" t="b">
        <v>0</v>
      </c>
      <c r="I711" s="84" t="b">
        <v>0</v>
      </c>
      <c r="J711" s="84" t="b">
        <v>0</v>
      </c>
      <c r="K711" s="84" t="b">
        <v>0</v>
      </c>
      <c r="L711" s="84" t="b">
        <v>0</v>
      </c>
    </row>
    <row r="712" spans="1:12" ht="15">
      <c r="A712" s="84" t="s">
        <v>2053</v>
      </c>
      <c r="B712" s="84" t="s">
        <v>1994</v>
      </c>
      <c r="C712" s="84">
        <v>2</v>
      </c>
      <c r="D712" s="123">
        <v>0.006378098415201938</v>
      </c>
      <c r="E712" s="123">
        <v>1.3027637084729817</v>
      </c>
      <c r="F712" s="84" t="s">
        <v>1906</v>
      </c>
      <c r="G712" s="84" t="b">
        <v>0</v>
      </c>
      <c r="H712" s="84" t="b">
        <v>0</v>
      </c>
      <c r="I712" s="84" t="b">
        <v>0</v>
      </c>
      <c r="J712" s="84" t="b">
        <v>0</v>
      </c>
      <c r="K712" s="84" t="b">
        <v>0</v>
      </c>
      <c r="L712" s="84" t="b">
        <v>0</v>
      </c>
    </row>
    <row r="713" spans="1:12" ht="15">
      <c r="A713" s="84" t="s">
        <v>1994</v>
      </c>
      <c r="B713" s="84" t="s">
        <v>2076</v>
      </c>
      <c r="C713" s="84">
        <v>2</v>
      </c>
      <c r="D713" s="123">
        <v>0.006378098415201938</v>
      </c>
      <c r="E713" s="123">
        <v>1.7007037171450192</v>
      </c>
      <c r="F713" s="84" t="s">
        <v>1906</v>
      </c>
      <c r="G713" s="84" t="b">
        <v>0</v>
      </c>
      <c r="H713" s="84" t="b">
        <v>0</v>
      </c>
      <c r="I713" s="84" t="b">
        <v>0</v>
      </c>
      <c r="J713" s="84" t="b">
        <v>0</v>
      </c>
      <c r="K713" s="84" t="b">
        <v>0</v>
      </c>
      <c r="L713" s="84" t="b">
        <v>0</v>
      </c>
    </row>
    <row r="714" spans="1:12" ht="15">
      <c r="A714" s="84" t="s">
        <v>2076</v>
      </c>
      <c r="B714" s="84" t="s">
        <v>2077</v>
      </c>
      <c r="C714" s="84">
        <v>2</v>
      </c>
      <c r="D714" s="123">
        <v>0.006378098415201938</v>
      </c>
      <c r="E714" s="123">
        <v>1.9225524667613756</v>
      </c>
      <c r="F714" s="84" t="s">
        <v>1906</v>
      </c>
      <c r="G714" s="84" t="b">
        <v>0</v>
      </c>
      <c r="H714" s="84" t="b">
        <v>0</v>
      </c>
      <c r="I714" s="84" t="b">
        <v>0</v>
      </c>
      <c r="J714" s="84" t="b">
        <v>0</v>
      </c>
      <c r="K714" s="84" t="b">
        <v>0</v>
      </c>
      <c r="L714" s="84" t="b">
        <v>0</v>
      </c>
    </row>
    <row r="715" spans="1:12" ht="15">
      <c r="A715" s="84" t="s">
        <v>2077</v>
      </c>
      <c r="B715" s="84" t="s">
        <v>2100</v>
      </c>
      <c r="C715" s="84">
        <v>2</v>
      </c>
      <c r="D715" s="123">
        <v>0.006378098415201938</v>
      </c>
      <c r="E715" s="123">
        <v>1.9225524667613756</v>
      </c>
      <c r="F715" s="84" t="s">
        <v>1906</v>
      </c>
      <c r="G715" s="84" t="b">
        <v>0</v>
      </c>
      <c r="H715" s="84" t="b">
        <v>0</v>
      </c>
      <c r="I715" s="84" t="b">
        <v>0</v>
      </c>
      <c r="J715" s="84" t="b">
        <v>0</v>
      </c>
      <c r="K715" s="84" t="b">
        <v>0</v>
      </c>
      <c r="L715" s="84" t="b">
        <v>0</v>
      </c>
    </row>
    <row r="716" spans="1:12" ht="15">
      <c r="A716" s="84" t="s">
        <v>2100</v>
      </c>
      <c r="B716" s="84" t="s">
        <v>2723</v>
      </c>
      <c r="C716" s="84">
        <v>2</v>
      </c>
      <c r="D716" s="123">
        <v>0.006378098415201938</v>
      </c>
      <c r="E716" s="123">
        <v>2.098643725817057</v>
      </c>
      <c r="F716" s="84" t="s">
        <v>1906</v>
      </c>
      <c r="G716" s="84" t="b">
        <v>0</v>
      </c>
      <c r="H716" s="84" t="b">
        <v>0</v>
      </c>
      <c r="I716" s="84" t="b">
        <v>0</v>
      </c>
      <c r="J716" s="84" t="b">
        <v>0</v>
      </c>
      <c r="K716" s="84" t="b">
        <v>0</v>
      </c>
      <c r="L716" s="84" t="b">
        <v>0</v>
      </c>
    </row>
    <row r="717" spans="1:12" ht="15">
      <c r="A717" s="84" t="s">
        <v>2723</v>
      </c>
      <c r="B717" s="84" t="s">
        <v>2724</v>
      </c>
      <c r="C717" s="84">
        <v>2</v>
      </c>
      <c r="D717" s="123">
        <v>0.006378098415201938</v>
      </c>
      <c r="E717" s="123">
        <v>2.098643725817057</v>
      </c>
      <c r="F717" s="84" t="s">
        <v>1906</v>
      </c>
      <c r="G717" s="84" t="b">
        <v>0</v>
      </c>
      <c r="H717" s="84" t="b">
        <v>0</v>
      </c>
      <c r="I717" s="84" t="b">
        <v>0</v>
      </c>
      <c r="J717" s="84" t="b">
        <v>0</v>
      </c>
      <c r="K717" s="84" t="b">
        <v>0</v>
      </c>
      <c r="L717" s="84" t="b">
        <v>0</v>
      </c>
    </row>
    <row r="718" spans="1:12" ht="15">
      <c r="A718" s="84" t="s">
        <v>2634</v>
      </c>
      <c r="B718" s="84" t="s">
        <v>1994</v>
      </c>
      <c r="C718" s="84">
        <v>2</v>
      </c>
      <c r="D718" s="123">
        <v>0.006378098415201938</v>
      </c>
      <c r="E718" s="123">
        <v>1.7007037171450192</v>
      </c>
      <c r="F718" s="84" t="s">
        <v>1906</v>
      </c>
      <c r="G718" s="84" t="b">
        <v>0</v>
      </c>
      <c r="H718" s="84" t="b">
        <v>0</v>
      </c>
      <c r="I718" s="84" t="b">
        <v>0</v>
      </c>
      <c r="J718" s="84" t="b">
        <v>0</v>
      </c>
      <c r="K718" s="84" t="b">
        <v>0</v>
      </c>
      <c r="L718" s="84" t="b">
        <v>0</v>
      </c>
    </row>
    <row r="719" spans="1:12" ht="15">
      <c r="A719" s="84" t="s">
        <v>1994</v>
      </c>
      <c r="B719" s="84" t="s">
        <v>292</v>
      </c>
      <c r="C719" s="84">
        <v>2</v>
      </c>
      <c r="D719" s="123">
        <v>0.006378098415201938</v>
      </c>
      <c r="E719" s="123">
        <v>1.3996737214810382</v>
      </c>
      <c r="F719" s="84" t="s">
        <v>1906</v>
      </c>
      <c r="G719" s="84" t="b">
        <v>0</v>
      </c>
      <c r="H719" s="84" t="b">
        <v>0</v>
      </c>
      <c r="I719" s="84" t="b">
        <v>0</v>
      </c>
      <c r="J719" s="84" t="b">
        <v>0</v>
      </c>
      <c r="K719" s="84" t="b">
        <v>0</v>
      </c>
      <c r="L719" s="84" t="b">
        <v>0</v>
      </c>
    </row>
    <row r="720" spans="1:12" ht="15">
      <c r="A720" s="84" t="s">
        <v>292</v>
      </c>
      <c r="B720" s="84" t="s">
        <v>2053</v>
      </c>
      <c r="C720" s="84">
        <v>2</v>
      </c>
      <c r="D720" s="123">
        <v>0.006378098415201938</v>
      </c>
      <c r="E720" s="123">
        <v>1.3996737214810382</v>
      </c>
      <c r="F720" s="84" t="s">
        <v>1906</v>
      </c>
      <c r="G720" s="84" t="b">
        <v>0</v>
      </c>
      <c r="H720" s="84" t="b">
        <v>0</v>
      </c>
      <c r="I720" s="84" t="b">
        <v>0</v>
      </c>
      <c r="J720" s="84" t="b">
        <v>0</v>
      </c>
      <c r="K720" s="84" t="b">
        <v>0</v>
      </c>
      <c r="L720" s="84" t="b">
        <v>0</v>
      </c>
    </row>
    <row r="721" spans="1:12" ht="15">
      <c r="A721" s="84" t="s">
        <v>2053</v>
      </c>
      <c r="B721" s="84" t="s">
        <v>2536</v>
      </c>
      <c r="C721" s="84">
        <v>2</v>
      </c>
      <c r="D721" s="123">
        <v>0.006378098415201938</v>
      </c>
      <c r="E721" s="123">
        <v>1.7007037171450192</v>
      </c>
      <c r="F721" s="84" t="s">
        <v>1906</v>
      </c>
      <c r="G721" s="84" t="b">
        <v>0</v>
      </c>
      <c r="H721" s="84" t="b">
        <v>0</v>
      </c>
      <c r="I721" s="84" t="b">
        <v>0</v>
      </c>
      <c r="J721" s="84" t="b">
        <v>0</v>
      </c>
      <c r="K721" s="84" t="b">
        <v>0</v>
      </c>
      <c r="L721" s="84" t="b">
        <v>0</v>
      </c>
    </row>
    <row r="722" spans="1:12" ht="15">
      <c r="A722" s="84" t="s">
        <v>2536</v>
      </c>
      <c r="B722" s="84" t="s">
        <v>2635</v>
      </c>
      <c r="C722" s="84">
        <v>2</v>
      </c>
      <c r="D722" s="123">
        <v>0.006378098415201938</v>
      </c>
      <c r="E722" s="123">
        <v>2.098643725817057</v>
      </c>
      <c r="F722" s="84" t="s">
        <v>1906</v>
      </c>
      <c r="G722" s="84" t="b">
        <v>0</v>
      </c>
      <c r="H722" s="84" t="b">
        <v>0</v>
      </c>
      <c r="I722" s="84" t="b">
        <v>0</v>
      </c>
      <c r="J722" s="84" t="b">
        <v>0</v>
      </c>
      <c r="K722" s="84" t="b">
        <v>0</v>
      </c>
      <c r="L722" s="84" t="b">
        <v>0</v>
      </c>
    </row>
    <row r="723" spans="1:12" ht="15">
      <c r="A723" s="84" t="s">
        <v>2635</v>
      </c>
      <c r="B723" s="84" t="s">
        <v>2097</v>
      </c>
      <c r="C723" s="84">
        <v>2</v>
      </c>
      <c r="D723" s="123">
        <v>0.006378098415201938</v>
      </c>
      <c r="E723" s="123">
        <v>1.7976137301530757</v>
      </c>
      <c r="F723" s="84" t="s">
        <v>1906</v>
      </c>
      <c r="G723" s="84" t="b">
        <v>0</v>
      </c>
      <c r="H723" s="84" t="b">
        <v>0</v>
      </c>
      <c r="I723" s="84" t="b">
        <v>0</v>
      </c>
      <c r="J723" s="84" t="b">
        <v>0</v>
      </c>
      <c r="K723" s="84" t="b">
        <v>0</v>
      </c>
      <c r="L723" s="84" t="b">
        <v>0</v>
      </c>
    </row>
    <row r="724" spans="1:12" ht="15">
      <c r="A724" s="84" t="s">
        <v>2097</v>
      </c>
      <c r="B724" s="84" t="s">
        <v>2070</v>
      </c>
      <c r="C724" s="84">
        <v>2</v>
      </c>
      <c r="D724" s="123">
        <v>0.006378098415201938</v>
      </c>
      <c r="E724" s="123">
        <v>1.7007037171450192</v>
      </c>
      <c r="F724" s="84" t="s">
        <v>1906</v>
      </c>
      <c r="G724" s="84" t="b">
        <v>0</v>
      </c>
      <c r="H724" s="84" t="b">
        <v>0</v>
      </c>
      <c r="I724" s="84" t="b">
        <v>0</v>
      </c>
      <c r="J724" s="84" t="b">
        <v>0</v>
      </c>
      <c r="K724" s="84" t="b">
        <v>0</v>
      </c>
      <c r="L724" s="84" t="b">
        <v>0</v>
      </c>
    </row>
    <row r="725" spans="1:12" ht="15">
      <c r="A725" s="84" t="s">
        <v>2070</v>
      </c>
      <c r="B725" s="84" t="s">
        <v>2636</v>
      </c>
      <c r="C725" s="84">
        <v>2</v>
      </c>
      <c r="D725" s="123">
        <v>0.006378098415201938</v>
      </c>
      <c r="E725" s="123">
        <v>1.7007037171450192</v>
      </c>
      <c r="F725" s="84" t="s">
        <v>1906</v>
      </c>
      <c r="G725" s="84" t="b">
        <v>0</v>
      </c>
      <c r="H725" s="84" t="b">
        <v>0</v>
      </c>
      <c r="I725" s="84" t="b">
        <v>0</v>
      </c>
      <c r="J725" s="84" t="b">
        <v>0</v>
      </c>
      <c r="K725" s="84" t="b">
        <v>0</v>
      </c>
      <c r="L725" s="84" t="b">
        <v>0</v>
      </c>
    </row>
    <row r="726" spans="1:12" ht="15">
      <c r="A726" s="84" t="s">
        <v>2636</v>
      </c>
      <c r="B726" s="84" t="s">
        <v>2057</v>
      </c>
      <c r="C726" s="84">
        <v>2</v>
      </c>
      <c r="D726" s="123">
        <v>0.006378098415201938</v>
      </c>
      <c r="E726" s="123">
        <v>1.9225524667613756</v>
      </c>
      <c r="F726" s="84" t="s">
        <v>1906</v>
      </c>
      <c r="G726" s="84" t="b">
        <v>0</v>
      </c>
      <c r="H726" s="84" t="b">
        <v>0</v>
      </c>
      <c r="I726" s="84" t="b">
        <v>0</v>
      </c>
      <c r="J726" s="84" t="b">
        <v>0</v>
      </c>
      <c r="K726" s="84" t="b">
        <v>0</v>
      </c>
      <c r="L726" s="84" t="b">
        <v>0</v>
      </c>
    </row>
    <row r="727" spans="1:12" ht="15">
      <c r="A727" s="84" t="s">
        <v>2057</v>
      </c>
      <c r="B727" s="84" t="s">
        <v>2085</v>
      </c>
      <c r="C727" s="84">
        <v>2</v>
      </c>
      <c r="D727" s="123">
        <v>0.006378098415201938</v>
      </c>
      <c r="E727" s="123">
        <v>1.9225524667613756</v>
      </c>
      <c r="F727" s="84" t="s">
        <v>1906</v>
      </c>
      <c r="G727" s="84" t="b">
        <v>0</v>
      </c>
      <c r="H727" s="84" t="b">
        <v>0</v>
      </c>
      <c r="I727" s="84" t="b">
        <v>0</v>
      </c>
      <c r="J727" s="84" t="b">
        <v>0</v>
      </c>
      <c r="K727" s="84" t="b">
        <v>0</v>
      </c>
      <c r="L727" s="84" t="b">
        <v>0</v>
      </c>
    </row>
    <row r="728" spans="1:12" ht="15">
      <c r="A728" s="84" t="s">
        <v>235</v>
      </c>
      <c r="B728" s="84" t="s">
        <v>2651</v>
      </c>
      <c r="C728" s="84">
        <v>2</v>
      </c>
      <c r="D728" s="123">
        <v>0.006378098415201938</v>
      </c>
      <c r="E728" s="123">
        <v>2.098643725817057</v>
      </c>
      <c r="F728" s="84" t="s">
        <v>1906</v>
      </c>
      <c r="G728" s="84" t="b">
        <v>0</v>
      </c>
      <c r="H728" s="84" t="b">
        <v>0</v>
      </c>
      <c r="I728" s="84" t="b">
        <v>0</v>
      </c>
      <c r="J728" s="84" t="b">
        <v>0</v>
      </c>
      <c r="K728" s="84" t="b">
        <v>0</v>
      </c>
      <c r="L728" s="84" t="b">
        <v>0</v>
      </c>
    </row>
    <row r="729" spans="1:12" ht="15">
      <c r="A729" s="84" t="s">
        <v>2654</v>
      </c>
      <c r="B729" s="84" t="s">
        <v>2097</v>
      </c>
      <c r="C729" s="84">
        <v>2</v>
      </c>
      <c r="D729" s="123">
        <v>0.006378098415201938</v>
      </c>
      <c r="E729" s="123">
        <v>1.6215224710973946</v>
      </c>
      <c r="F729" s="84" t="s">
        <v>1906</v>
      </c>
      <c r="G729" s="84" t="b">
        <v>0</v>
      </c>
      <c r="H729" s="84" t="b">
        <v>0</v>
      </c>
      <c r="I729" s="84" t="b">
        <v>0</v>
      </c>
      <c r="J729" s="84" t="b">
        <v>0</v>
      </c>
      <c r="K729" s="84" t="b">
        <v>0</v>
      </c>
      <c r="L729" s="84" t="b">
        <v>0</v>
      </c>
    </row>
    <row r="730" spans="1:12" ht="15">
      <c r="A730" s="84" t="s">
        <v>2629</v>
      </c>
      <c r="B730" s="84" t="s">
        <v>2576</v>
      </c>
      <c r="C730" s="84">
        <v>2</v>
      </c>
      <c r="D730" s="123">
        <v>0.006378098415201938</v>
      </c>
      <c r="E730" s="123">
        <v>2.098643725817057</v>
      </c>
      <c r="F730" s="84" t="s">
        <v>1906</v>
      </c>
      <c r="G730" s="84" t="b">
        <v>0</v>
      </c>
      <c r="H730" s="84" t="b">
        <v>0</v>
      </c>
      <c r="I730" s="84" t="b">
        <v>0</v>
      </c>
      <c r="J730" s="84" t="b">
        <v>0</v>
      </c>
      <c r="K730" s="84" t="b">
        <v>0</v>
      </c>
      <c r="L730" s="84" t="b">
        <v>0</v>
      </c>
    </row>
    <row r="731" spans="1:12" ht="15">
      <c r="A731" s="84" t="s">
        <v>2576</v>
      </c>
      <c r="B731" s="84" t="s">
        <v>2630</v>
      </c>
      <c r="C731" s="84">
        <v>2</v>
      </c>
      <c r="D731" s="123">
        <v>0.006378098415201938</v>
      </c>
      <c r="E731" s="123">
        <v>2.098643725817057</v>
      </c>
      <c r="F731" s="84" t="s">
        <v>1906</v>
      </c>
      <c r="G731" s="84" t="b">
        <v>0</v>
      </c>
      <c r="H731" s="84" t="b">
        <v>0</v>
      </c>
      <c r="I731" s="84" t="b">
        <v>0</v>
      </c>
      <c r="J731" s="84" t="b">
        <v>1</v>
      </c>
      <c r="K731" s="84" t="b">
        <v>0</v>
      </c>
      <c r="L731" s="84" t="b">
        <v>0</v>
      </c>
    </row>
    <row r="732" spans="1:12" ht="15">
      <c r="A732" s="84" t="s">
        <v>2630</v>
      </c>
      <c r="B732" s="84" t="s">
        <v>508</v>
      </c>
      <c r="C732" s="84">
        <v>2</v>
      </c>
      <c r="D732" s="123">
        <v>0.006378098415201938</v>
      </c>
      <c r="E732" s="123">
        <v>1.3204924754334133</v>
      </c>
      <c r="F732" s="84" t="s">
        <v>1906</v>
      </c>
      <c r="G732" s="84" t="b">
        <v>1</v>
      </c>
      <c r="H732" s="84" t="b">
        <v>0</v>
      </c>
      <c r="I732" s="84" t="b">
        <v>0</v>
      </c>
      <c r="J732" s="84" t="b">
        <v>0</v>
      </c>
      <c r="K732" s="84" t="b">
        <v>0</v>
      </c>
      <c r="L732" s="84" t="b">
        <v>0</v>
      </c>
    </row>
    <row r="733" spans="1:12" ht="15">
      <c r="A733" s="84" t="s">
        <v>508</v>
      </c>
      <c r="B733" s="84" t="s">
        <v>292</v>
      </c>
      <c r="C733" s="84">
        <v>2</v>
      </c>
      <c r="D733" s="123">
        <v>0.006378098415201938</v>
      </c>
      <c r="E733" s="123">
        <v>1.0572510406588318</v>
      </c>
      <c r="F733" s="84" t="s">
        <v>1906</v>
      </c>
      <c r="G733" s="84" t="b">
        <v>0</v>
      </c>
      <c r="H733" s="84" t="b">
        <v>0</v>
      </c>
      <c r="I733" s="84" t="b">
        <v>0</v>
      </c>
      <c r="J733" s="84" t="b">
        <v>0</v>
      </c>
      <c r="K733" s="84" t="b">
        <v>0</v>
      </c>
      <c r="L733" s="84" t="b">
        <v>0</v>
      </c>
    </row>
    <row r="734" spans="1:12" ht="15">
      <c r="A734" s="84" t="s">
        <v>292</v>
      </c>
      <c r="B734" s="84" t="s">
        <v>2697</v>
      </c>
      <c r="C734" s="84">
        <v>2</v>
      </c>
      <c r="D734" s="123">
        <v>0.006378098415201938</v>
      </c>
      <c r="E734" s="123">
        <v>1.7976137301530757</v>
      </c>
      <c r="F734" s="84" t="s">
        <v>1906</v>
      </c>
      <c r="G734" s="84" t="b">
        <v>0</v>
      </c>
      <c r="H734" s="84" t="b">
        <v>0</v>
      </c>
      <c r="I734" s="84" t="b">
        <v>0</v>
      </c>
      <c r="J734" s="84" t="b">
        <v>0</v>
      </c>
      <c r="K734" s="84" t="b">
        <v>0</v>
      </c>
      <c r="L734" s="84" t="b">
        <v>0</v>
      </c>
    </row>
    <row r="735" spans="1:12" ht="15">
      <c r="A735" s="84" t="s">
        <v>2697</v>
      </c>
      <c r="B735" s="84" t="s">
        <v>2631</v>
      </c>
      <c r="C735" s="84">
        <v>2</v>
      </c>
      <c r="D735" s="123">
        <v>0.006378098415201938</v>
      </c>
      <c r="E735" s="123">
        <v>2.098643725817057</v>
      </c>
      <c r="F735" s="84" t="s">
        <v>1906</v>
      </c>
      <c r="G735" s="84" t="b">
        <v>0</v>
      </c>
      <c r="H735" s="84" t="b">
        <v>0</v>
      </c>
      <c r="I735" s="84" t="b">
        <v>0</v>
      </c>
      <c r="J735" s="84" t="b">
        <v>0</v>
      </c>
      <c r="K735" s="84" t="b">
        <v>0</v>
      </c>
      <c r="L735" s="84" t="b">
        <v>0</v>
      </c>
    </row>
    <row r="736" spans="1:12" ht="15">
      <c r="A736" s="84" t="s">
        <v>2631</v>
      </c>
      <c r="B736" s="84" t="s">
        <v>2698</v>
      </c>
      <c r="C736" s="84">
        <v>2</v>
      </c>
      <c r="D736" s="123">
        <v>0.006378098415201938</v>
      </c>
      <c r="E736" s="123">
        <v>2.098643725817057</v>
      </c>
      <c r="F736" s="84" t="s">
        <v>1906</v>
      </c>
      <c r="G736" s="84" t="b">
        <v>0</v>
      </c>
      <c r="H736" s="84" t="b">
        <v>0</v>
      </c>
      <c r="I736" s="84" t="b">
        <v>0</v>
      </c>
      <c r="J736" s="84" t="b">
        <v>0</v>
      </c>
      <c r="K736" s="84" t="b">
        <v>0</v>
      </c>
      <c r="L736" s="84" t="b">
        <v>0</v>
      </c>
    </row>
    <row r="737" spans="1:12" ht="15">
      <c r="A737" s="84" t="s">
        <v>2698</v>
      </c>
      <c r="B737" s="84" t="s">
        <v>322</v>
      </c>
      <c r="C737" s="84">
        <v>2</v>
      </c>
      <c r="D737" s="123">
        <v>0.006378098415201938</v>
      </c>
      <c r="E737" s="123">
        <v>2.098643725817057</v>
      </c>
      <c r="F737" s="84" t="s">
        <v>1906</v>
      </c>
      <c r="G737" s="84" t="b">
        <v>0</v>
      </c>
      <c r="H737" s="84" t="b">
        <v>0</v>
      </c>
      <c r="I737" s="84" t="b">
        <v>0</v>
      </c>
      <c r="J737" s="84" t="b">
        <v>0</v>
      </c>
      <c r="K737" s="84" t="b">
        <v>0</v>
      </c>
      <c r="L737" s="84" t="b">
        <v>0</v>
      </c>
    </row>
    <row r="738" spans="1:12" ht="15">
      <c r="A738" s="84" t="s">
        <v>322</v>
      </c>
      <c r="B738" s="84" t="s">
        <v>2014</v>
      </c>
      <c r="C738" s="84">
        <v>2</v>
      </c>
      <c r="D738" s="123">
        <v>0.006378098415201938</v>
      </c>
      <c r="E738" s="123">
        <v>2.098643725817057</v>
      </c>
      <c r="F738" s="84" t="s">
        <v>1906</v>
      </c>
      <c r="G738" s="84" t="b">
        <v>0</v>
      </c>
      <c r="H738" s="84" t="b">
        <v>0</v>
      </c>
      <c r="I738" s="84" t="b">
        <v>0</v>
      </c>
      <c r="J738" s="84" t="b">
        <v>0</v>
      </c>
      <c r="K738" s="84" t="b">
        <v>0</v>
      </c>
      <c r="L738" s="84" t="b">
        <v>0</v>
      </c>
    </row>
    <row r="739" spans="1:12" ht="15">
      <c r="A739" s="84" t="s">
        <v>2014</v>
      </c>
      <c r="B739" s="84" t="s">
        <v>2699</v>
      </c>
      <c r="C739" s="84">
        <v>2</v>
      </c>
      <c r="D739" s="123">
        <v>0.006378098415201938</v>
      </c>
      <c r="E739" s="123">
        <v>2.098643725817057</v>
      </c>
      <c r="F739" s="84" t="s">
        <v>1906</v>
      </c>
      <c r="G739" s="84" t="b">
        <v>0</v>
      </c>
      <c r="H739" s="84" t="b">
        <v>0</v>
      </c>
      <c r="I739" s="84" t="b">
        <v>0</v>
      </c>
      <c r="J739" s="84" t="b">
        <v>0</v>
      </c>
      <c r="K739" s="84" t="b">
        <v>0</v>
      </c>
      <c r="L739" s="84" t="b">
        <v>0</v>
      </c>
    </row>
    <row r="740" spans="1:12" ht="15">
      <c r="A740" s="84" t="s">
        <v>2699</v>
      </c>
      <c r="B740" s="84" t="s">
        <v>2502</v>
      </c>
      <c r="C740" s="84">
        <v>2</v>
      </c>
      <c r="D740" s="123">
        <v>0.006378098415201938</v>
      </c>
      <c r="E740" s="123">
        <v>2.098643725817057</v>
      </c>
      <c r="F740" s="84" t="s">
        <v>1906</v>
      </c>
      <c r="G740" s="84" t="b">
        <v>0</v>
      </c>
      <c r="H740" s="84" t="b">
        <v>0</v>
      </c>
      <c r="I740" s="84" t="b">
        <v>0</v>
      </c>
      <c r="J740" s="84" t="b">
        <v>0</v>
      </c>
      <c r="K740" s="84" t="b">
        <v>0</v>
      </c>
      <c r="L740" s="84" t="b">
        <v>0</v>
      </c>
    </row>
    <row r="741" spans="1:12" ht="15">
      <c r="A741" s="84" t="s">
        <v>2740</v>
      </c>
      <c r="B741" s="84" t="s">
        <v>2741</v>
      </c>
      <c r="C741" s="84">
        <v>2</v>
      </c>
      <c r="D741" s="123">
        <v>0.006378098415201938</v>
      </c>
      <c r="E741" s="123">
        <v>2.098643725817057</v>
      </c>
      <c r="F741" s="84" t="s">
        <v>1906</v>
      </c>
      <c r="G741" s="84" t="b">
        <v>0</v>
      </c>
      <c r="H741" s="84" t="b">
        <v>0</v>
      </c>
      <c r="I741" s="84" t="b">
        <v>0</v>
      </c>
      <c r="J741" s="84" t="b">
        <v>0</v>
      </c>
      <c r="K741" s="84" t="b">
        <v>0</v>
      </c>
      <c r="L741" s="84" t="b">
        <v>0</v>
      </c>
    </row>
    <row r="742" spans="1:12" ht="15">
      <c r="A742" s="84" t="s">
        <v>2741</v>
      </c>
      <c r="B742" s="84" t="s">
        <v>2062</v>
      </c>
      <c r="C742" s="84">
        <v>2</v>
      </c>
      <c r="D742" s="123">
        <v>0.006378098415201938</v>
      </c>
      <c r="E742" s="123">
        <v>2.098643725817057</v>
      </c>
      <c r="F742" s="84" t="s">
        <v>1906</v>
      </c>
      <c r="G742" s="84" t="b">
        <v>0</v>
      </c>
      <c r="H742" s="84" t="b">
        <v>0</v>
      </c>
      <c r="I742" s="84" t="b">
        <v>0</v>
      </c>
      <c r="J742" s="84" t="b">
        <v>0</v>
      </c>
      <c r="K742" s="84" t="b">
        <v>0</v>
      </c>
      <c r="L742" s="84" t="b">
        <v>0</v>
      </c>
    </row>
    <row r="743" spans="1:12" ht="15">
      <c r="A743" s="84" t="s">
        <v>2062</v>
      </c>
      <c r="B743" s="84" t="s">
        <v>2742</v>
      </c>
      <c r="C743" s="84">
        <v>2</v>
      </c>
      <c r="D743" s="123">
        <v>0.006378098415201938</v>
      </c>
      <c r="E743" s="123">
        <v>2.098643725817057</v>
      </c>
      <c r="F743" s="84" t="s">
        <v>1906</v>
      </c>
      <c r="G743" s="84" t="b">
        <v>0</v>
      </c>
      <c r="H743" s="84" t="b">
        <v>0</v>
      </c>
      <c r="I743" s="84" t="b">
        <v>0</v>
      </c>
      <c r="J743" s="84" t="b">
        <v>0</v>
      </c>
      <c r="K743" s="84" t="b">
        <v>0</v>
      </c>
      <c r="L743" s="84" t="b">
        <v>0</v>
      </c>
    </row>
    <row r="744" spans="1:12" ht="15">
      <c r="A744" s="84" t="s">
        <v>2742</v>
      </c>
      <c r="B744" s="84" t="s">
        <v>508</v>
      </c>
      <c r="C744" s="84">
        <v>2</v>
      </c>
      <c r="D744" s="123">
        <v>0.006378098415201938</v>
      </c>
      <c r="E744" s="123">
        <v>1.3204924754334133</v>
      </c>
      <c r="F744" s="84" t="s">
        <v>1906</v>
      </c>
      <c r="G744" s="84" t="b">
        <v>0</v>
      </c>
      <c r="H744" s="84" t="b">
        <v>0</v>
      </c>
      <c r="I744" s="84" t="b">
        <v>0</v>
      </c>
      <c r="J744" s="84" t="b">
        <v>0</v>
      </c>
      <c r="K744" s="84" t="b">
        <v>0</v>
      </c>
      <c r="L744" s="84" t="b">
        <v>0</v>
      </c>
    </row>
    <row r="745" spans="1:12" ht="15">
      <c r="A745" s="84" t="s">
        <v>508</v>
      </c>
      <c r="B745" s="84" t="s">
        <v>2577</v>
      </c>
      <c r="C745" s="84">
        <v>2</v>
      </c>
      <c r="D745" s="123">
        <v>0.006378098415201938</v>
      </c>
      <c r="E745" s="123">
        <v>1.182189777267132</v>
      </c>
      <c r="F745" s="84" t="s">
        <v>1906</v>
      </c>
      <c r="G745" s="84" t="b">
        <v>0</v>
      </c>
      <c r="H745" s="84" t="b">
        <v>0</v>
      </c>
      <c r="I745" s="84" t="b">
        <v>0</v>
      </c>
      <c r="J745" s="84" t="b">
        <v>0</v>
      </c>
      <c r="K745" s="84" t="b">
        <v>0</v>
      </c>
      <c r="L745" s="84" t="b">
        <v>0</v>
      </c>
    </row>
    <row r="746" spans="1:12" ht="15">
      <c r="A746" s="84" t="s">
        <v>2577</v>
      </c>
      <c r="B746" s="84" t="s">
        <v>2743</v>
      </c>
      <c r="C746" s="84">
        <v>2</v>
      </c>
      <c r="D746" s="123">
        <v>0.006378098415201938</v>
      </c>
      <c r="E746" s="123">
        <v>1.9225524667613756</v>
      </c>
      <c r="F746" s="84" t="s">
        <v>1906</v>
      </c>
      <c r="G746" s="84" t="b">
        <v>0</v>
      </c>
      <c r="H746" s="84" t="b">
        <v>0</v>
      </c>
      <c r="I746" s="84" t="b">
        <v>0</v>
      </c>
      <c r="J746" s="84" t="b">
        <v>0</v>
      </c>
      <c r="K746" s="84" t="b">
        <v>0</v>
      </c>
      <c r="L746" s="84" t="b">
        <v>0</v>
      </c>
    </row>
    <row r="747" spans="1:12" ht="15">
      <c r="A747" s="84" t="s">
        <v>2743</v>
      </c>
      <c r="B747" s="84" t="s">
        <v>2744</v>
      </c>
      <c r="C747" s="84">
        <v>2</v>
      </c>
      <c r="D747" s="123">
        <v>0.006378098415201938</v>
      </c>
      <c r="E747" s="123">
        <v>2.098643725817057</v>
      </c>
      <c r="F747" s="84" t="s">
        <v>1906</v>
      </c>
      <c r="G747" s="84" t="b">
        <v>0</v>
      </c>
      <c r="H747" s="84" t="b">
        <v>0</v>
      </c>
      <c r="I747" s="84" t="b">
        <v>0</v>
      </c>
      <c r="J747" s="84" t="b">
        <v>0</v>
      </c>
      <c r="K747" s="84" t="b">
        <v>0</v>
      </c>
      <c r="L747" s="84" t="b">
        <v>0</v>
      </c>
    </row>
    <row r="748" spans="1:12" ht="15">
      <c r="A748" s="84" t="s">
        <v>2744</v>
      </c>
      <c r="B748" s="84" t="s">
        <v>2595</v>
      </c>
      <c r="C748" s="84">
        <v>2</v>
      </c>
      <c r="D748" s="123">
        <v>0.006378098415201938</v>
      </c>
      <c r="E748" s="123">
        <v>2.098643725817057</v>
      </c>
      <c r="F748" s="84" t="s">
        <v>1906</v>
      </c>
      <c r="G748" s="84" t="b">
        <v>0</v>
      </c>
      <c r="H748" s="84" t="b">
        <v>0</v>
      </c>
      <c r="I748" s="84" t="b">
        <v>0</v>
      </c>
      <c r="J748" s="84" t="b">
        <v>0</v>
      </c>
      <c r="K748" s="84" t="b">
        <v>0</v>
      </c>
      <c r="L748" s="84" t="b">
        <v>0</v>
      </c>
    </row>
    <row r="749" spans="1:12" ht="15">
      <c r="A749" s="84" t="s">
        <v>2595</v>
      </c>
      <c r="B749" s="84" t="s">
        <v>2745</v>
      </c>
      <c r="C749" s="84">
        <v>2</v>
      </c>
      <c r="D749" s="123">
        <v>0.006378098415201938</v>
      </c>
      <c r="E749" s="123">
        <v>2.098643725817057</v>
      </c>
      <c r="F749" s="84" t="s">
        <v>1906</v>
      </c>
      <c r="G749" s="84" t="b">
        <v>0</v>
      </c>
      <c r="H749" s="84" t="b">
        <v>0</v>
      </c>
      <c r="I749" s="84" t="b">
        <v>0</v>
      </c>
      <c r="J749" s="84" t="b">
        <v>0</v>
      </c>
      <c r="K749" s="84" t="b">
        <v>1</v>
      </c>
      <c r="L749" s="84" t="b">
        <v>0</v>
      </c>
    </row>
    <row r="750" spans="1:12" ht="15">
      <c r="A750" s="84" t="s">
        <v>1994</v>
      </c>
      <c r="B750" s="84" t="s">
        <v>2075</v>
      </c>
      <c r="C750" s="84">
        <v>3</v>
      </c>
      <c r="D750" s="123">
        <v>0.004805336023396152</v>
      </c>
      <c r="E750" s="123">
        <v>1.3921104650113136</v>
      </c>
      <c r="F750" s="84" t="s">
        <v>1907</v>
      </c>
      <c r="G750" s="84" t="b">
        <v>0</v>
      </c>
      <c r="H750" s="84" t="b">
        <v>0</v>
      </c>
      <c r="I750" s="84" t="b">
        <v>0</v>
      </c>
      <c r="J750" s="84" t="b">
        <v>0</v>
      </c>
      <c r="K750" s="84" t="b">
        <v>0</v>
      </c>
      <c r="L750" s="84" t="b">
        <v>0</v>
      </c>
    </row>
    <row r="751" spans="1:12" ht="15">
      <c r="A751" s="84" t="s">
        <v>2075</v>
      </c>
      <c r="B751" s="84" t="s">
        <v>508</v>
      </c>
      <c r="C751" s="84">
        <v>3</v>
      </c>
      <c r="D751" s="123">
        <v>0.004805336023396152</v>
      </c>
      <c r="E751" s="123">
        <v>1.2671717284030137</v>
      </c>
      <c r="F751" s="84" t="s">
        <v>1907</v>
      </c>
      <c r="G751" s="84" t="b">
        <v>0</v>
      </c>
      <c r="H751" s="84" t="b">
        <v>0</v>
      </c>
      <c r="I751" s="84" t="b">
        <v>0</v>
      </c>
      <c r="J751" s="84" t="b">
        <v>0</v>
      </c>
      <c r="K751" s="84" t="b">
        <v>0</v>
      </c>
      <c r="L751" s="84" t="b">
        <v>0</v>
      </c>
    </row>
    <row r="752" spans="1:12" ht="15">
      <c r="A752" s="84" t="s">
        <v>508</v>
      </c>
      <c r="B752" s="84" t="s">
        <v>2076</v>
      </c>
      <c r="C752" s="84">
        <v>3</v>
      </c>
      <c r="D752" s="123">
        <v>0.004805336023396152</v>
      </c>
      <c r="E752" s="123">
        <v>1.2671717284030137</v>
      </c>
      <c r="F752" s="84" t="s">
        <v>1907</v>
      </c>
      <c r="G752" s="84" t="b">
        <v>0</v>
      </c>
      <c r="H752" s="84" t="b">
        <v>0</v>
      </c>
      <c r="I752" s="84" t="b">
        <v>0</v>
      </c>
      <c r="J752" s="84" t="b">
        <v>0</v>
      </c>
      <c r="K752" s="84" t="b">
        <v>0</v>
      </c>
      <c r="L752" s="84" t="b">
        <v>0</v>
      </c>
    </row>
    <row r="753" spans="1:12" ht="15">
      <c r="A753" s="84" t="s">
        <v>2076</v>
      </c>
      <c r="B753" s="84" t="s">
        <v>2077</v>
      </c>
      <c r="C753" s="84">
        <v>3</v>
      </c>
      <c r="D753" s="123">
        <v>0.004805336023396152</v>
      </c>
      <c r="E753" s="123">
        <v>1.3921104650113136</v>
      </c>
      <c r="F753" s="84" t="s">
        <v>1907</v>
      </c>
      <c r="G753" s="84" t="b">
        <v>0</v>
      </c>
      <c r="H753" s="84" t="b">
        <v>0</v>
      </c>
      <c r="I753" s="84" t="b">
        <v>0</v>
      </c>
      <c r="J753" s="84" t="b">
        <v>0</v>
      </c>
      <c r="K753" s="84" t="b">
        <v>0</v>
      </c>
      <c r="L753" s="84" t="b">
        <v>0</v>
      </c>
    </row>
    <row r="754" spans="1:12" ht="15">
      <c r="A754" s="84" t="s">
        <v>2077</v>
      </c>
      <c r="B754" s="84" t="s">
        <v>2078</v>
      </c>
      <c r="C754" s="84">
        <v>3</v>
      </c>
      <c r="D754" s="123">
        <v>0.004805336023396152</v>
      </c>
      <c r="E754" s="123">
        <v>1.3921104650113136</v>
      </c>
      <c r="F754" s="84" t="s">
        <v>1907</v>
      </c>
      <c r="G754" s="84" t="b">
        <v>0</v>
      </c>
      <c r="H754" s="84" t="b">
        <v>0</v>
      </c>
      <c r="I754" s="84" t="b">
        <v>0</v>
      </c>
      <c r="J754" s="84" t="b">
        <v>0</v>
      </c>
      <c r="K754" s="84" t="b">
        <v>0</v>
      </c>
      <c r="L754" s="84" t="b">
        <v>0</v>
      </c>
    </row>
    <row r="755" spans="1:12" ht="15">
      <c r="A755" s="84" t="s">
        <v>2078</v>
      </c>
      <c r="B755" s="84" t="s">
        <v>2079</v>
      </c>
      <c r="C755" s="84">
        <v>3</v>
      </c>
      <c r="D755" s="123">
        <v>0.004805336023396152</v>
      </c>
      <c r="E755" s="123">
        <v>1.3921104650113136</v>
      </c>
      <c r="F755" s="84" t="s">
        <v>1907</v>
      </c>
      <c r="G755" s="84" t="b">
        <v>0</v>
      </c>
      <c r="H755" s="84" t="b">
        <v>0</v>
      </c>
      <c r="I755" s="84" t="b">
        <v>0</v>
      </c>
      <c r="J755" s="84" t="b">
        <v>0</v>
      </c>
      <c r="K755" s="84" t="b">
        <v>0</v>
      </c>
      <c r="L755" s="84" t="b">
        <v>0</v>
      </c>
    </row>
    <row r="756" spans="1:12" ht="15">
      <c r="A756" s="84" t="s">
        <v>2079</v>
      </c>
      <c r="B756" s="84" t="s">
        <v>2080</v>
      </c>
      <c r="C756" s="84">
        <v>3</v>
      </c>
      <c r="D756" s="123">
        <v>0.004805336023396152</v>
      </c>
      <c r="E756" s="123">
        <v>1.3921104650113136</v>
      </c>
      <c r="F756" s="84" t="s">
        <v>1907</v>
      </c>
      <c r="G756" s="84" t="b">
        <v>0</v>
      </c>
      <c r="H756" s="84" t="b">
        <v>0</v>
      </c>
      <c r="I756" s="84" t="b">
        <v>0</v>
      </c>
      <c r="J756" s="84" t="b">
        <v>0</v>
      </c>
      <c r="K756" s="84" t="b">
        <v>0</v>
      </c>
      <c r="L756" s="84" t="b">
        <v>0</v>
      </c>
    </row>
    <row r="757" spans="1:12" ht="15">
      <c r="A757" s="84" t="s">
        <v>2080</v>
      </c>
      <c r="B757" s="84" t="s">
        <v>2081</v>
      </c>
      <c r="C757" s="84">
        <v>3</v>
      </c>
      <c r="D757" s="123">
        <v>0.004805336023396152</v>
      </c>
      <c r="E757" s="123">
        <v>1.3921104650113136</v>
      </c>
      <c r="F757" s="84" t="s">
        <v>1907</v>
      </c>
      <c r="G757" s="84" t="b">
        <v>0</v>
      </c>
      <c r="H757" s="84" t="b">
        <v>0</v>
      </c>
      <c r="I757" s="84" t="b">
        <v>0</v>
      </c>
      <c r="J757" s="84" t="b">
        <v>0</v>
      </c>
      <c r="K757" s="84" t="b">
        <v>0</v>
      </c>
      <c r="L757" s="84" t="b">
        <v>0</v>
      </c>
    </row>
    <row r="758" spans="1:12" ht="15">
      <c r="A758" s="84" t="s">
        <v>2081</v>
      </c>
      <c r="B758" s="84" t="s">
        <v>2082</v>
      </c>
      <c r="C758" s="84">
        <v>3</v>
      </c>
      <c r="D758" s="123">
        <v>0.004805336023396152</v>
      </c>
      <c r="E758" s="123">
        <v>1.3921104650113136</v>
      </c>
      <c r="F758" s="84" t="s">
        <v>1907</v>
      </c>
      <c r="G758" s="84" t="b">
        <v>0</v>
      </c>
      <c r="H758" s="84" t="b">
        <v>0</v>
      </c>
      <c r="I758" s="84" t="b">
        <v>0</v>
      </c>
      <c r="J758" s="84" t="b">
        <v>0</v>
      </c>
      <c r="K758" s="84" t="b">
        <v>0</v>
      </c>
      <c r="L758" s="84" t="b">
        <v>0</v>
      </c>
    </row>
    <row r="759" spans="1:12" ht="15">
      <c r="A759" s="84" t="s">
        <v>2082</v>
      </c>
      <c r="B759" s="84" t="s">
        <v>2579</v>
      </c>
      <c r="C759" s="84">
        <v>3</v>
      </c>
      <c r="D759" s="123">
        <v>0.004805336023396152</v>
      </c>
      <c r="E759" s="123">
        <v>1.3921104650113136</v>
      </c>
      <c r="F759" s="84" t="s">
        <v>1907</v>
      </c>
      <c r="G759" s="84" t="b">
        <v>0</v>
      </c>
      <c r="H759" s="84" t="b">
        <v>0</v>
      </c>
      <c r="I759" s="84" t="b">
        <v>0</v>
      </c>
      <c r="J759" s="84" t="b">
        <v>0</v>
      </c>
      <c r="K759" s="84" t="b">
        <v>0</v>
      </c>
      <c r="L759" s="84" t="b">
        <v>0</v>
      </c>
    </row>
    <row r="760" spans="1:12" ht="15">
      <c r="A760" s="84" t="s">
        <v>2579</v>
      </c>
      <c r="B760" s="84" t="s">
        <v>2499</v>
      </c>
      <c r="C760" s="84">
        <v>3</v>
      </c>
      <c r="D760" s="123">
        <v>0.004805336023396152</v>
      </c>
      <c r="E760" s="123">
        <v>1.3921104650113136</v>
      </c>
      <c r="F760" s="84" t="s">
        <v>1907</v>
      </c>
      <c r="G760" s="84" t="b">
        <v>0</v>
      </c>
      <c r="H760" s="84" t="b">
        <v>0</v>
      </c>
      <c r="I760" s="84" t="b">
        <v>0</v>
      </c>
      <c r="J760" s="84" t="b">
        <v>0</v>
      </c>
      <c r="K760" s="84" t="b">
        <v>0</v>
      </c>
      <c r="L760" s="84" t="b">
        <v>0</v>
      </c>
    </row>
    <row r="761" spans="1:12" ht="15">
      <c r="A761" s="84" t="s">
        <v>2499</v>
      </c>
      <c r="B761" s="84" t="s">
        <v>2580</v>
      </c>
      <c r="C761" s="84">
        <v>3</v>
      </c>
      <c r="D761" s="123">
        <v>0.004805336023396152</v>
      </c>
      <c r="E761" s="123">
        <v>1.3921104650113136</v>
      </c>
      <c r="F761" s="84" t="s">
        <v>1907</v>
      </c>
      <c r="G761" s="84" t="b">
        <v>0</v>
      </c>
      <c r="H761" s="84" t="b">
        <v>0</v>
      </c>
      <c r="I761" s="84" t="b">
        <v>0</v>
      </c>
      <c r="J761" s="84" t="b">
        <v>0</v>
      </c>
      <c r="K761" s="84" t="b">
        <v>0</v>
      </c>
      <c r="L761" s="84" t="b">
        <v>0</v>
      </c>
    </row>
    <row r="762" spans="1:12" ht="15">
      <c r="A762" s="84" t="s">
        <v>2580</v>
      </c>
      <c r="B762" s="84" t="s">
        <v>2581</v>
      </c>
      <c r="C762" s="84">
        <v>3</v>
      </c>
      <c r="D762" s="123">
        <v>0.004805336023396152</v>
      </c>
      <c r="E762" s="123">
        <v>1.3921104650113136</v>
      </c>
      <c r="F762" s="84" t="s">
        <v>1907</v>
      </c>
      <c r="G762" s="84" t="b">
        <v>0</v>
      </c>
      <c r="H762" s="84" t="b">
        <v>0</v>
      </c>
      <c r="I762" s="84" t="b">
        <v>0</v>
      </c>
      <c r="J762" s="84" t="b">
        <v>0</v>
      </c>
      <c r="K762" s="84" t="b">
        <v>0</v>
      </c>
      <c r="L762" s="84" t="b">
        <v>0</v>
      </c>
    </row>
    <row r="763" spans="1:12" ht="15">
      <c r="A763" s="84" t="s">
        <v>241</v>
      </c>
      <c r="B763" s="84" t="s">
        <v>1994</v>
      </c>
      <c r="C763" s="84">
        <v>2</v>
      </c>
      <c r="D763" s="123">
        <v>0.007718717837537979</v>
      </c>
      <c r="E763" s="123">
        <v>1.568201724066995</v>
      </c>
      <c r="F763" s="84" t="s">
        <v>1907</v>
      </c>
      <c r="G763" s="84" t="b">
        <v>0</v>
      </c>
      <c r="H763" s="84" t="b">
        <v>0</v>
      </c>
      <c r="I763" s="84" t="b">
        <v>0</v>
      </c>
      <c r="J763" s="84" t="b">
        <v>0</v>
      </c>
      <c r="K763" s="84" t="b">
        <v>0</v>
      </c>
      <c r="L763" s="84" t="b">
        <v>0</v>
      </c>
    </row>
    <row r="764" spans="1:12" ht="15">
      <c r="A764" s="84" t="s">
        <v>2581</v>
      </c>
      <c r="B764" s="84" t="s">
        <v>2239</v>
      </c>
      <c r="C764" s="84">
        <v>2</v>
      </c>
      <c r="D764" s="123">
        <v>0.007718717837537979</v>
      </c>
      <c r="E764" s="123">
        <v>1.3921104650113136</v>
      </c>
      <c r="F764" s="84" t="s">
        <v>1907</v>
      </c>
      <c r="G764" s="84" t="b">
        <v>0</v>
      </c>
      <c r="H764" s="84" t="b">
        <v>0</v>
      </c>
      <c r="I764" s="84" t="b">
        <v>0</v>
      </c>
      <c r="J764" s="84" t="b">
        <v>0</v>
      </c>
      <c r="K764" s="84" t="b">
        <v>0</v>
      </c>
      <c r="L764" s="84" t="b">
        <v>0</v>
      </c>
    </row>
    <row r="765" spans="1:12" ht="15">
      <c r="A765" s="84" t="s">
        <v>508</v>
      </c>
      <c r="B765" s="84" t="s">
        <v>2084</v>
      </c>
      <c r="C765" s="84">
        <v>4</v>
      </c>
      <c r="D765" s="123">
        <v>0.01090562867930657</v>
      </c>
      <c r="E765" s="123">
        <v>1.1707949192457328</v>
      </c>
      <c r="F765" s="84" t="s">
        <v>1908</v>
      </c>
      <c r="G765" s="84" t="b">
        <v>0</v>
      </c>
      <c r="H765" s="84" t="b">
        <v>0</v>
      </c>
      <c r="I765" s="84" t="b">
        <v>0</v>
      </c>
      <c r="J765" s="84" t="b">
        <v>0</v>
      </c>
      <c r="K765" s="84" t="b">
        <v>0</v>
      </c>
      <c r="L765" s="84" t="b">
        <v>0</v>
      </c>
    </row>
    <row r="766" spans="1:12" ht="15">
      <c r="A766" s="84" t="s">
        <v>2084</v>
      </c>
      <c r="B766" s="84" t="s">
        <v>2057</v>
      </c>
      <c r="C766" s="84">
        <v>4</v>
      </c>
      <c r="D766" s="123">
        <v>0.01090562867930657</v>
      </c>
      <c r="E766" s="123">
        <v>1.6101276130759954</v>
      </c>
      <c r="F766" s="84" t="s">
        <v>1908</v>
      </c>
      <c r="G766" s="84" t="b">
        <v>0</v>
      </c>
      <c r="H766" s="84" t="b">
        <v>0</v>
      </c>
      <c r="I766" s="84" t="b">
        <v>0</v>
      </c>
      <c r="J766" s="84" t="b">
        <v>0</v>
      </c>
      <c r="K766" s="84" t="b">
        <v>0</v>
      </c>
      <c r="L766" s="84" t="b">
        <v>0</v>
      </c>
    </row>
    <row r="767" spans="1:12" ht="15">
      <c r="A767" s="84" t="s">
        <v>2057</v>
      </c>
      <c r="B767" s="84" t="s">
        <v>1993</v>
      </c>
      <c r="C767" s="84">
        <v>4</v>
      </c>
      <c r="D767" s="123">
        <v>0.01090562867930657</v>
      </c>
      <c r="E767" s="123">
        <v>1.6101276130759954</v>
      </c>
      <c r="F767" s="84" t="s">
        <v>1908</v>
      </c>
      <c r="G767" s="84" t="b">
        <v>0</v>
      </c>
      <c r="H767" s="84" t="b">
        <v>0</v>
      </c>
      <c r="I767" s="84" t="b">
        <v>0</v>
      </c>
      <c r="J767" s="84" t="b">
        <v>0</v>
      </c>
      <c r="K767" s="84" t="b">
        <v>0</v>
      </c>
      <c r="L767" s="84" t="b">
        <v>0</v>
      </c>
    </row>
    <row r="768" spans="1:12" ht="15">
      <c r="A768" s="84" t="s">
        <v>1993</v>
      </c>
      <c r="B768" s="84" t="s">
        <v>2085</v>
      </c>
      <c r="C768" s="84">
        <v>4</v>
      </c>
      <c r="D768" s="123">
        <v>0.01090562867930657</v>
      </c>
      <c r="E768" s="123">
        <v>1.6101276130759954</v>
      </c>
      <c r="F768" s="84" t="s">
        <v>1908</v>
      </c>
      <c r="G768" s="84" t="b">
        <v>0</v>
      </c>
      <c r="H768" s="84" t="b">
        <v>0</v>
      </c>
      <c r="I768" s="84" t="b">
        <v>0</v>
      </c>
      <c r="J768" s="84" t="b">
        <v>0</v>
      </c>
      <c r="K768" s="84" t="b">
        <v>0</v>
      </c>
      <c r="L768" s="84" t="b">
        <v>0</v>
      </c>
    </row>
    <row r="769" spans="1:12" ht="15">
      <c r="A769" s="84" t="s">
        <v>2085</v>
      </c>
      <c r="B769" s="84" t="s">
        <v>2086</v>
      </c>
      <c r="C769" s="84">
        <v>4</v>
      </c>
      <c r="D769" s="123">
        <v>0.01090562867930657</v>
      </c>
      <c r="E769" s="123">
        <v>1.6101276130759954</v>
      </c>
      <c r="F769" s="84" t="s">
        <v>1908</v>
      </c>
      <c r="G769" s="84" t="b">
        <v>0</v>
      </c>
      <c r="H769" s="84" t="b">
        <v>0</v>
      </c>
      <c r="I769" s="84" t="b">
        <v>0</v>
      </c>
      <c r="J769" s="84" t="b">
        <v>0</v>
      </c>
      <c r="K769" s="84" t="b">
        <v>0</v>
      </c>
      <c r="L769" s="84" t="b">
        <v>0</v>
      </c>
    </row>
    <row r="770" spans="1:12" ht="15">
      <c r="A770" s="84" t="s">
        <v>2086</v>
      </c>
      <c r="B770" s="84" t="s">
        <v>2087</v>
      </c>
      <c r="C770" s="84">
        <v>4</v>
      </c>
      <c r="D770" s="123">
        <v>0.01090562867930657</v>
      </c>
      <c r="E770" s="123">
        <v>1.6101276130759954</v>
      </c>
      <c r="F770" s="84" t="s">
        <v>1908</v>
      </c>
      <c r="G770" s="84" t="b">
        <v>0</v>
      </c>
      <c r="H770" s="84" t="b">
        <v>0</v>
      </c>
      <c r="I770" s="84" t="b">
        <v>0</v>
      </c>
      <c r="J770" s="84" t="b">
        <v>0</v>
      </c>
      <c r="K770" s="84" t="b">
        <v>0</v>
      </c>
      <c r="L770" s="84" t="b">
        <v>0</v>
      </c>
    </row>
    <row r="771" spans="1:12" ht="15">
      <c r="A771" s="84" t="s">
        <v>2087</v>
      </c>
      <c r="B771" s="84" t="s">
        <v>2060</v>
      </c>
      <c r="C771" s="84">
        <v>4</v>
      </c>
      <c r="D771" s="123">
        <v>0.01090562867930657</v>
      </c>
      <c r="E771" s="123">
        <v>1.434036354020314</v>
      </c>
      <c r="F771" s="84" t="s">
        <v>1908</v>
      </c>
      <c r="G771" s="84" t="b">
        <v>0</v>
      </c>
      <c r="H771" s="84" t="b">
        <v>0</v>
      </c>
      <c r="I771" s="84" t="b">
        <v>0</v>
      </c>
      <c r="J771" s="84" t="b">
        <v>0</v>
      </c>
      <c r="K771" s="84" t="b">
        <v>0</v>
      </c>
      <c r="L771" s="84" t="b">
        <v>0</v>
      </c>
    </row>
    <row r="772" spans="1:12" ht="15">
      <c r="A772" s="84" t="s">
        <v>2060</v>
      </c>
      <c r="B772" s="84" t="s">
        <v>323</v>
      </c>
      <c r="C772" s="84">
        <v>4</v>
      </c>
      <c r="D772" s="123">
        <v>0.01090562867930657</v>
      </c>
      <c r="E772" s="123">
        <v>1.3371263410122578</v>
      </c>
      <c r="F772" s="84" t="s">
        <v>1908</v>
      </c>
      <c r="G772" s="84" t="b">
        <v>0</v>
      </c>
      <c r="H772" s="84" t="b">
        <v>0</v>
      </c>
      <c r="I772" s="84" t="b">
        <v>0</v>
      </c>
      <c r="J772" s="84" t="b">
        <v>0</v>
      </c>
      <c r="K772" s="84" t="b">
        <v>0</v>
      </c>
      <c r="L772" s="84" t="b">
        <v>0</v>
      </c>
    </row>
    <row r="773" spans="1:12" ht="15">
      <c r="A773" s="84" t="s">
        <v>323</v>
      </c>
      <c r="B773" s="84" t="s">
        <v>2562</v>
      </c>
      <c r="C773" s="84">
        <v>4</v>
      </c>
      <c r="D773" s="123">
        <v>0.01090562867930657</v>
      </c>
      <c r="E773" s="123">
        <v>1.513217600067939</v>
      </c>
      <c r="F773" s="84" t="s">
        <v>1908</v>
      </c>
      <c r="G773" s="84" t="b">
        <v>0</v>
      </c>
      <c r="H773" s="84" t="b">
        <v>0</v>
      </c>
      <c r="I773" s="84" t="b">
        <v>0</v>
      </c>
      <c r="J773" s="84" t="b">
        <v>0</v>
      </c>
      <c r="K773" s="84" t="b">
        <v>0</v>
      </c>
      <c r="L773" s="84" t="b">
        <v>0</v>
      </c>
    </row>
    <row r="774" spans="1:12" ht="15">
      <c r="A774" s="84" t="s">
        <v>2562</v>
      </c>
      <c r="B774" s="84" t="s">
        <v>2563</v>
      </c>
      <c r="C774" s="84">
        <v>4</v>
      </c>
      <c r="D774" s="123">
        <v>0.01090562867930657</v>
      </c>
      <c r="E774" s="123">
        <v>1.6101276130759954</v>
      </c>
      <c r="F774" s="84" t="s">
        <v>1908</v>
      </c>
      <c r="G774" s="84" t="b">
        <v>0</v>
      </c>
      <c r="H774" s="84" t="b">
        <v>0</v>
      </c>
      <c r="I774" s="84" t="b">
        <v>0</v>
      </c>
      <c r="J774" s="84" t="b">
        <v>0</v>
      </c>
      <c r="K774" s="84" t="b">
        <v>0</v>
      </c>
      <c r="L774" s="84" t="b">
        <v>0</v>
      </c>
    </row>
    <row r="775" spans="1:12" ht="15">
      <c r="A775" s="84" t="s">
        <v>2563</v>
      </c>
      <c r="B775" s="84" t="s">
        <v>2564</v>
      </c>
      <c r="C775" s="84">
        <v>4</v>
      </c>
      <c r="D775" s="123">
        <v>0.01090562867930657</v>
      </c>
      <c r="E775" s="123">
        <v>1.6101276130759954</v>
      </c>
      <c r="F775" s="84" t="s">
        <v>1908</v>
      </c>
      <c r="G775" s="84" t="b">
        <v>0</v>
      </c>
      <c r="H775" s="84" t="b">
        <v>0</v>
      </c>
      <c r="I775" s="84" t="b">
        <v>0</v>
      </c>
      <c r="J775" s="84" t="b">
        <v>0</v>
      </c>
      <c r="K775" s="84" t="b">
        <v>0</v>
      </c>
      <c r="L775" s="84" t="b">
        <v>0</v>
      </c>
    </row>
    <row r="776" spans="1:12" ht="15">
      <c r="A776" s="84" t="s">
        <v>302</v>
      </c>
      <c r="B776" s="84" t="s">
        <v>508</v>
      </c>
      <c r="C776" s="84">
        <v>3</v>
      </c>
      <c r="D776" s="123">
        <v>0.01032102842276507</v>
      </c>
      <c r="E776" s="123">
        <v>1.087248867795658</v>
      </c>
      <c r="F776" s="84" t="s">
        <v>1908</v>
      </c>
      <c r="G776" s="84" t="b">
        <v>0</v>
      </c>
      <c r="H776" s="84" t="b">
        <v>0</v>
      </c>
      <c r="I776" s="84" t="b">
        <v>0</v>
      </c>
      <c r="J776" s="84" t="b">
        <v>0</v>
      </c>
      <c r="K776" s="84" t="b">
        <v>0</v>
      </c>
      <c r="L776" s="84" t="b">
        <v>0</v>
      </c>
    </row>
    <row r="777" spans="1:12" ht="15">
      <c r="A777" s="84" t="s">
        <v>2076</v>
      </c>
      <c r="B777" s="84" t="s">
        <v>2077</v>
      </c>
      <c r="C777" s="84">
        <v>2</v>
      </c>
      <c r="D777" s="123">
        <v>0.008893157147241641</v>
      </c>
      <c r="E777" s="123">
        <v>1.9111576087399766</v>
      </c>
      <c r="F777" s="84" t="s">
        <v>1908</v>
      </c>
      <c r="G777" s="84" t="b">
        <v>0</v>
      </c>
      <c r="H777" s="84" t="b">
        <v>0</v>
      </c>
      <c r="I777" s="84" t="b">
        <v>0</v>
      </c>
      <c r="J777" s="84" t="b">
        <v>0</v>
      </c>
      <c r="K777" s="84" t="b">
        <v>0</v>
      </c>
      <c r="L777" s="84" t="b">
        <v>0</v>
      </c>
    </row>
    <row r="778" spans="1:12" ht="15">
      <c r="A778" s="84" t="s">
        <v>510</v>
      </c>
      <c r="B778" s="84" t="s">
        <v>2017</v>
      </c>
      <c r="C778" s="84">
        <v>4</v>
      </c>
      <c r="D778" s="123">
        <v>0.011369714533486789</v>
      </c>
      <c r="E778" s="123">
        <v>1.1139433523068367</v>
      </c>
      <c r="F778" s="84" t="s">
        <v>1909</v>
      </c>
      <c r="G778" s="84" t="b">
        <v>0</v>
      </c>
      <c r="H778" s="84" t="b">
        <v>0</v>
      </c>
      <c r="I778" s="84" t="b">
        <v>0</v>
      </c>
      <c r="J778" s="84" t="b">
        <v>0</v>
      </c>
      <c r="K778" s="84" t="b">
        <v>0</v>
      </c>
      <c r="L778" s="84" t="b">
        <v>0</v>
      </c>
    </row>
    <row r="779" spans="1:12" ht="15">
      <c r="A779" s="84" t="s">
        <v>2017</v>
      </c>
      <c r="B779" s="84" t="s">
        <v>2091</v>
      </c>
      <c r="C779" s="84">
        <v>4</v>
      </c>
      <c r="D779" s="123">
        <v>0.011369714533486789</v>
      </c>
      <c r="E779" s="123">
        <v>1.5118833609788744</v>
      </c>
      <c r="F779" s="84" t="s">
        <v>1909</v>
      </c>
      <c r="G779" s="84" t="b">
        <v>0</v>
      </c>
      <c r="H779" s="84" t="b">
        <v>0</v>
      </c>
      <c r="I779" s="84" t="b">
        <v>0</v>
      </c>
      <c r="J779" s="84" t="b">
        <v>0</v>
      </c>
      <c r="K779" s="84" t="b">
        <v>0</v>
      </c>
      <c r="L779" s="84" t="b">
        <v>0</v>
      </c>
    </row>
    <row r="780" spans="1:12" ht="15">
      <c r="A780" s="84" t="s">
        <v>2091</v>
      </c>
      <c r="B780" s="84" t="s">
        <v>2092</v>
      </c>
      <c r="C780" s="84">
        <v>4</v>
      </c>
      <c r="D780" s="123">
        <v>0.011369714533486789</v>
      </c>
      <c r="E780" s="123">
        <v>1.5118833609788744</v>
      </c>
      <c r="F780" s="84" t="s">
        <v>1909</v>
      </c>
      <c r="G780" s="84" t="b">
        <v>0</v>
      </c>
      <c r="H780" s="84" t="b">
        <v>0</v>
      </c>
      <c r="I780" s="84" t="b">
        <v>0</v>
      </c>
      <c r="J780" s="84" t="b">
        <v>0</v>
      </c>
      <c r="K780" s="84" t="b">
        <v>0</v>
      </c>
      <c r="L780" s="84" t="b">
        <v>0</v>
      </c>
    </row>
    <row r="781" spans="1:12" ht="15">
      <c r="A781" s="84" t="s">
        <v>2092</v>
      </c>
      <c r="B781" s="84" t="s">
        <v>2093</v>
      </c>
      <c r="C781" s="84">
        <v>4</v>
      </c>
      <c r="D781" s="123">
        <v>0.011369714533486789</v>
      </c>
      <c r="E781" s="123">
        <v>1.5118833609788744</v>
      </c>
      <c r="F781" s="84" t="s">
        <v>1909</v>
      </c>
      <c r="G781" s="84" t="b">
        <v>0</v>
      </c>
      <c r="H781" s="84" t="b">
        <v>0</v>
      </c>
      <c r="I781" s="84" t="b">
        <v>0</v>
      </c>
      <c r="J781" s="84" t="b">
        <v>0</v>
      </c>
      <c r="K781" s="84" t="b">
        <v>0</v>
      </c>
      <c r="L781" s="84" t="b">
        <v>0</v>
      </c>
    </row>
    <row r="782" spans="1:12" ht="15">
      <c r="A782" s="84" t="s">
        <v>2093</v>
      </c>
      <c r="B782" s="84" t="s">
        <v>2513</v>
      </c>
      <c r="C782" s="84">
        <v>4</v>
      </c>
      <c r="D782" s="123">
        <v>0.011369714533486789</v>
      </c>
      <c r="E782" s="123">
        <v>1.5118833609788744</v>
      </c>
      <c r="F782" s="84" t="s">
        <v>1909</v>
      </c>
      <c r="G782" s="84" t="b">
        <v>0</v>
      </c>
      <c r="H782" s="84" t="b">
        <v>0</v>
      </c>
      <c r="I782" s="84" t="b">
        <v>0</v>
      </c>
      <c r="J782" s="84" t="b">
        <v>0</v>
      </c>
      <c r="K782" s="84" t="b">
        <v>0</v>
      </c>
      <c r="L782" s="84" t="b">
        <v>0</v>
      </c>
    </row>
    <row r="783" spans="1:12" ht="15">
      <c r="A783" s="84" t="s">
        <v>2510</v>
      </c>
      <c r="B783" s="84" t="s">
        <v>2611</v>
      </c>
      <c r="C783" s="84">
        <v>3</v>
      </c>
      <c r="D783" s="123">
        <v>0.01120454454172152</v>
      </c>
      <c r="E783" s="123">
        <v>1.6368220975871743</v>
      </c>
      <c r="F783" s="84" t="s">
        <v>1909</v>
      </c>
      <c r="G783" s="84" t="b">
        <v>0</v>
      </c>
      <c r="H783" s="84" t="b">
        <v>0</v>
      </c>
      <c r="I783" s="84" t="b">
        <v>0</v>
      </c>
      <c r="J783" s="84" t="b">
        <v>0</v>
      </c>
      <c r="K783" s="84" t="b">
        <v>0</v>
      </c>
      <c r="L783" s="84" t="b">
        <v>0</v>
      </c>
    </row>
    <row r="784" spans="1:12" ht="15">
      <c r="A784" s="84" t="s">
        <v>2611</v>
      </c>
      <c r="B784" s="84" t="s">
        <v>2089</v>
      </c>
      <c r="C784" s="84">
        <v>3</v>
      </c>
      <c r="D784" s="123">
        <v>0.01120454454172152</v>
      </c>
      <c r="E784" s="123">
        <v>1.335792101923193</v>
      </c>
      <c r="F784" s="84" t="s">
        <v>1909</v>
      </c>
      <c r="G784" s="84" t="b">
        <v>0</v>
      </c>
      <c r="H784" s="84" t="b">
        <v>0</v>
      </c>
      <c r="I784" s="84" t="b">
        <v>0</v>
      </c>
      <c r="J784" s="84" t="b">
        <v>0</v>
      </c>
      <c r="K784" s="84" t="b">
        <v>0</v>
      </c>
      <c r="L784" s="84" t="b">
        <v>0</v>
      </c>
    </row>
    <row r="785" spans="1:12" ht="15">
      <c r="A785" s="84" t="s">
        <v>2089</v>
      </c>
      <c r="B785" s="84" t="s">
        <v>2090</v>
      </c>
      <c r="C785" s="84">
        <v>3</v>
      </c>
      <c r="D785" s="123">
        <v>0.01120454454172152</v>
      </c>
      <c r="E785" s="123">
        <v>1.2108533653148932</v>
      </c>
      <c r="F785" s="84" t="s">
        <v>1909</v>
      </c>
      <c r="G785" s="84" t="b">
        <v>0</v>
      </c>
      <c r="H785" s="84" t="b">
        <v>0</v>
      </c>
      <c r="I785" s="84" t="b">
        <v>0</v>
      </c>
      <c r="J785" s="84" t="b">
        <v>0</v>
      </c>
      <c r="K785" s="84" t="b">
        <v>0</v>
      </c>
      <c r="L785" s="84" t="b">
        <v>0</v>
      </c>
    </row>
    <row r="786" spans="1:12" ht="15">
      <c r="A786" s="84" t="s">
        <v>2090</v>
      </c>
      <c r="B786" s="84" t="s">
        <v>508</v>
      </c>
      <c r="C786" s="84">
        <v>3</v>
      </c>
      <c r="D786" s="123">
        <v>0.01120454454172152</v>
      </c>
      <c r="E786" s="123">
        <v>1.0347621062592118</v>
      </c>
      <c r="F786" s="84" t="s">
        <v>1909</v>
      </c>
      <c r="G786" s="84" t="b">
        <v>0</v>
      </c>
      <c r="H786" s="84" t="b">
        <v>0</v>
      </c>
      <c r="I786" s="84" t="b">
        <v>0</v>
      </c>
      <c r="J786" s="84" t="b">
        <v>0</v>
      </c>
      <c r="K786" s="84" t="b">
        <v>0</v>
      </c>
      <c r="L786" s="84" t="b">
        <v>0</v>
      </c>
    </row>
    <row r="787" spans="1:12" ht="15">
      <c r="A787" s="84" t="s">
        <v>508</v>
      </c>
      <c r="B787" s="84" t="s">
        <v>280</v>
      </c>
      <c r="C787" s="84">
        <v>3</v>
      </c>
      <c r="D787" s="123">
        <v>0.01120454454172152</v>
      </c>
      <c r="E787" s="123">
        <v>1.1597008428675117</v>
      </c>
      <c r="F787" s="84" t="s">
        <v>1909</v>
      </c>
      <c r="G787" s="84" t="b">
        <v>0</v>
      </c>
      <c r="H787" s="84" t="b">
        <v>0</v>
      </c>
      <c r="I787" s="84" t="b">
        <v>0</v>
      </c>
      <c r="J787" s="84" t="b">
        <v>0</v>
      </c>
      <c r="K787" s="84" t="b">
        <v>0</v>
      </c>
      <c r="L787" s="84" t="b">
        <v>0</v>
      </c>
    </row>
    <row r="788" spans="1:12" ht="15">
      <c r="A788" s="84" t="s">
        <v>280</v>
      </c>
      <c r="B788" s="84" t="s">
        <v>2612</v>
      </c>
      <c r="C788" s="84">
        <v>3</v>
      </c>
      <c r="D788" s="123">
        <v>0.01120454454172152</v>
      </c>
      <c r="E788" s="123">
        <v>1.414973347970818</v>
      </c>
      <c r="F788" s="84" t="s">
        <v>1909</v>
      </c>
      <c r="G788" s="84" t="b">
        <v>0</v>
      </c>
      <c r="H788" s="84" t="b">
        <v>0</v>
      </c>
      <c r="I788" s="84" t="b">
        <v>0</v>
      </c>
      <c r="J788" s="84" t="b">
        <v>0</v>
      </c>
      <c r="K788" s="84" t="b">
        <v>0</v>
      </c>
      <c r="L788" s="84" t="b">
        <v>0</v>
      </c>
    </row>
    <row r="789" spans="1:12" ht="15">
      <c r="A789" s="84" t="s">
        <v>2612</v>
      </c>
      <c r="B789" s="84" t="s">
        <v>2613</v>
      </c>
      <c r="C789" s="84">
        <v>3</v>
      </c>
      <c r="D789" s="123">
        <v>0.01120454454172152</v>
      </c>
      <c r="E789" s="123">
        <v>1.6368220975871743</v>
      </c>
      <c r="F789" s="84" t="s">
        <v>1909</v>
      </c>
      <c r="G789" s="84" t="b">
        <v>0</v>
      </c>
      <c r="H789" s="84" t="b">
        <v>0</v>
      </c>
      <c r="I789" s="84" t="b">
        <v>0</v>
      </c>
      <c r="J789" s="84" t="b">
        <v>0</v>
      </c>
      <c r="K789" s="84" t="b">
        <v>0</v>
      </c>
      <c r="L789" s="84" t="b">
        <v>0</v>
      </c>
    </row>
    <row r="790" spans="1:12" ht="15">
      <c r="A790" s="84" t="s">
        <v>2613</v>
      </c>
      <c r="B790" s="84" t="s">
        <v>2089</v>
      </c>
      <c r="C790" s="84">
        <v>3</v>
      </c>
      <c r="D790" s="123">
        <v>0.01120454454172152</v>
      </c>
      <c r="E790" s="123">
        <v>1.335792101923193</v>
      </c>
      <c r="F790" s="84" t="s">
        <v>1909</v>
      </c>
      <c r="G790" s="84" t="b">
        <v>0</v>
      </c>
      <c r="H790" s="84" t="b">
        <v>0</v>
      </c>
      <c r="I790" s="84" t="b">
        <v>0</v>
      </c>
      <c r="J790" s="84" t="b">
        <v>0</v>
      </c>
      <c r="K790" s="84" t="b">
        <v>0</v>
      </c>
      <c r="L790" s="84" t="b">
        <v>0</v>
      </c>
    </row>
    <row r="791" spans="1:12" ht="15">
      <c r="A791" s="84" t="s">
        <v>2089</v>
      </c>
      <c r="B791" s="84" t="s">
        <v>2614</v>
      </c>
      <c r="C791" s="84">
        <v>3</v>
      </c>
      <c r="D791" s="123">
        <v>0.01120454454172152</v>
      </c>
      <c r="E791" s="123">
        <v>1.335792101923193</v>
      </c>
      <c r="F791" s="84" t="s">
        <v>1909</v>
      </c>
      <c r="G791" s="84" t="b">
        <v>0</v>
      </c>
      <c r="H791" s="84" t="b">
        <v>0</v>
      </c>
      <c r="I791" s="84" t="b">
        <v>0</v>
      </c>
      <c r="J791" s="84" t="b">
        <v>0</v>
      </c>
      <c r="K791" s="84" t="b">
        <v>0</v>
      </c>
      <c r="L791" s="84" t="b">
        <v>0</v>
      </c>
    </row>
    <row r="792" spans="1:12" ht="15">
      <c r="A792" s="84" t="s">
        <v>2513</v>
      </c>
      <c r="B792" s="84" t="s">
        <v>2533</v>
      </c>
      <c r="C792" s="84">
        <v>3</v>
      </c>
      <c r="D792" s="123">
        <v>0.01120454454172152</v>
      </c>
      <c r="E792" s="123">
        <v>1.5118833609788744</v>
      </c>
      <c r="F792" s="84" t="s">
        <v>1909</v>
      </c>
      <c r="G792" s="84" t="b">
        <v>0</v>
      </c>
      <c r="H792" s="84" t="b">
        <v>0</v>
      </c>
      <c r="I792" s="84" t="b">
        <v>0</v>
      </c>
      <c r="J792" s="84" t="b">
        <v>1</v>
      </c>
      <c r="K792" s="84" t="b">
        <v>0</v>
      </c>
      <c r="L792" s="84" t="b">
        <v>0</v>
      </c>
    </row>
    <row r="793" spans="1:12" ht="15">
      <c r="A793" s="84" t="s">
        <v>2533</v>
      </c>
      <c r="B793" s="84" t="s">
        <v>508</v>
      </c>
      <c r="C793" s="84">
        <v>3</v>
      </c>
      <c r="D793" s="123">
        <v>0.01120454454172152</v>
      </c>
      <c r="E793" s="123">
        <v>1.1597008428675117</v>
      </c>
      <c r="F793" s="84" t="s">
        <v>1909</v>
      </c>
      <c r="G793" s="84" t="b">
        <v>1</v>
      </c>
      <c r="H793" s="84" t="b">
        <v>0</v>
      </c>
      <c r="I793" s="84" t="b">
        <v>0</v>
      </c>
      <c r="J793" s="84" t="b">
        <v>0</v>
      </c>
      <c r="K793" s="84" t="b">
        <v>0</v>
      </c>
      <c r="L793" s="84" t="b">
        <v>0</v>
      </c>
    </row>
    <row r="794" spans="1:12" ht="15">
      <c r="A794" s="84" t="s">
        <v>508</v>
      </c>
      <c r="B794" s="84" t="s">
        <v>2622</v>
      </c>
      <c r="C794" s="84">
        <v>3</v>
      </c>
      <c r="D794" s="123">
        <v>0.01120454454172152</v>
      </c>
      <c r="E794" s="123">
        <v>1.1597008428675117</v>
      </c>
      <c r="F794" s="84" t="s">
        <v>1909</v>
      </c>
      <c r="G794" s="84" t="b">
        <v>0</v>
      </c>
      <c r="H794" s="84" t="b">
        <v>0</v>
      </c>
      <c r="I794" s="84" t="b">
        <v>0</v>
      </c>
      <c r="J794" s="84" t="b">
        <v>0</v>
      </c>
      <c r="K794" s="84" t="b">
        <v>1</v>
      </c>
      <c r="L794" s="84" t="b">
        <v>0</v>
      </c>
    </row>
    <row r="795" spans="1:12" ht="15">
      <c r="A795" s="84" t="s">
        <v>2628</v>
      </c>
      <c r="B795" s="84" t="s">
        <v>2097</v>
      </c>
      <c r="C795" s="84">
        <v>3</v>
      </c>
      <c r="D795" s="123">
        <v>0.01120454454172152</v>
      </c>
      <c r="E795" s="123">
        <v>1.6368220975871743</v>
      </c>
      <c r="F795" s="84" t="s">
        <v>1909</v>
      </c>
      <c r="G795" s="84" t="b">
        <v>0</v>
      </c>
      <c r="H795" s="84" t="b">
        <v>0</v>
      </c>
      <c r="I795" s="84" t="b">
        <v>0</v>
      </c>
      <c r="J795" s="84" t="b">
        <v>0</v>
      </c>
      <c r="K795" s="84" t="b">
        <v>0</v>
      </c>
      <c r="L795" s="84" t="b">
        <v>0</v>
      </c>
    </row>
    <row r="796" spans="1:12" ht="15">
      <c r="A796" s="84" t="s">
        <v>2097</v>
      </c>
      <c r="B796" s="84" t="s">
        <v>2569</v>
      </c>
      <c r="C796" s="84">
        <v>3</v>
      </c>
      <c r="D796" s="123">
        <v>0.01120454454172152</v>
      </c>
      <c r="E796" s="123">
        <v>1.6368220975871743</v>
      </c>
      <c r="F796" s="84" t="s">
        <v>1909</v>
      </c>
      <c r="G796" s="84" t="b">
        <v>0</v>
      </c>
      <c r="H796" s="84" t="b">
        <v>0</v>
      </c>
      <c r="I796" s="84" t="b">
        <v>0</v>
      </c>
      <c r="J796" s="84" t="b">
        <v>0</v>
      </c>
      <c r="K796" s="84" t="b">
        <v>0</v>
      </c>
      <c r="L796" s="84" t="b">
        <v>0</v>
      </c>
    </row>
    <row r="797" spans="1:12" ht="15">
      <c r="A797" s="84" t="s">
        <v>2569</v>
      </c>
      <c r="B797" s="84" t="s">
        <v>510</v>
      </c>
      <c r="C797" s="84">
        <v>3</v>
      </c>
      <c r="D797" s="123">
        <v>0.01120454454172152</v>
      </c>
      <c r="E797" s="123">
        <v>1.2108533653148932</v>
      </c>
      <c r="F797" s="84" t="s">
        <v>1909</v>
      </c>
      <c r="G797" s="84" t="b">
        <v>0</v>
      </c>
      <c r="H797" s="84" t="b">
        <v>0</v>
      </c>
      <c r="I797" s="84" t="b">
        <v>0</v>
      </c>
      <c r="J797" s="84" t="b">
        <v>0</v>
      </c>
      <c r="K797" s="84" t="b">
        <v>0</v>
      </c>
      <c r="L797" s="84" t="b">
        <v>0</v>
      </c>
    </row>
    <row r="798" spans="1:12" ht="15">
      <c r="A798" s="84" t="s">
        <v>280</v>
      </c>
      <c r="B798" s="84" t="s">
        <v>2510</v>
      </c>
      <c r="C798" s="84">
        <v>2</v>
      </c>
      <c r="D798" s="123">
        <v>0.00998528577622884</v>
      </c>
      <c r="E798" s="123">
        <v>1.414973347970818</v>
      </c>
      <c r="F798" s="84" t="s">
        <v>1909</v>
      </c>
      <c r="G798" s="84" t="b">
        <v>0</v>
      </c>
      <c r="H798" s="84" t="b">
        <v>0</v>
      </c>
      <c r="I798" s="84" t="b">
        <v>0</v>
      </c>
      <c r="J798" s="84" t="b">
        <v>0</v>
      </c>
      <c r="K798" s="84" t="b">
        <v>0</v>
      </c>
      <c r="L798" s="84" t="b">
        <v>0</v>
      </c>
    </row>
    <row r="799" spans="1:12" ht="15">
      <c r="A799" s="84" t="s">
        <v>2622</v>
      </c>
      <c r="B799" s="84" t="s">
        <v>2692</v>
      </c>
      <c r="C799" s="84">
        <v>2</v>
      </c>
      <c r="D799" s="123">
        <v>0.00998528577622884</v>
      </c>
      <c r="E799" s="123">
        <v>1.6368220975871743</v>
      </c>
      <c r="F799" s="84" t="s">
        <v>1909</v>
      </c>
      <c r="G799" s="84" t="b">
        <v>0</v>
      </c>
      <c r="H799" s="84" t="b">
        <v>1</v>
      </c>
      <c r="I799" s="84" t="b">
        <v>0</v>
      </c>
      <c r="J799" s="84" t="b">
        <v>0</v>
      </c>
      <c r="K799" s="84" t="b">
        <v>0</v>
      </c>
      <c r="L799" s="84" t="b">
        <v>0</v>
      </c>
    </row>
    <row r="800" spans="1:12" ht="15">
      <c r="A800" s="84" t="s">
        <v>2692</v>
      </c>
      <c r="B800" s="84" t="s">
        <v>2628</v>
      </c>
      <c r="C800" s="84">
        <v>2</v>
      </c>
      <c r="D800" s="123">
        <v>0.00998528577622884</v>
      </c>
      <c r="E800" s="123">
        <v>1.6368220975871743</v>
      </c>
      <c r="F800" s="84" t="s">
        <v>1909</v>
      </c>
      <c r="G800" s="84" t="b">
        <v>0</v>
      </c>
      <c r="H800" s="84" t="b">
        <v>0</v>
      </c>
      <c r="I800" s="84" t="b">
        <v>0</v>
      </c>
      <c r="J800" s="84" t="b">
        <v>0</v>
      </c>
      <c r="K800" s="84" t="b">
        <v>0</v>
      </c>
      <c r="L800" s="84" t="b">
        <v>0</v>
      </c>
    </row>
    <row r="801" spans="1:12" ht="15">
      <c r="A801" s="84" t="s">
        <v>510</v>
      </c>
      <c r="B801" s="84" t="s">
        <v>2026</v>
      </c>
      <c r="C801" s="84">
        <v>2</v>
      </c>
      <c r="D801" s="123">
        <v>0.00998528577622884</v>
      </c>
      <c r="E801" s="123">
        <v>1.1139433523068367</v>
      </c>
      <c r="F801" s="84" t="s">
        <v>1909</v>
      </c>
      <c r="G801" s="84" t="b">
        <v>0</v>
      </c>
      <c r="H801" s="84" t="b">
        <v>0</v>
      </c>
      <c r="I801" s="84" t="b">
        <v>0</v>
      </c>
      <c r="J801" s="84" t="b">
        <v>0</v>
      </c>
      <c r="K801" s="84" t="b">
        <v>0</v>
      </c>
      <c r="L801" s="84" t="b">
        <v>0</v>
      </c>
    </row>
    <row r="802" spans="1:12" ht="15">
      <c r="A802" s="84" t="s">
        <v>2026</v>
      </c>
      <c r="B802" s="84" t="s">
        <v>292</v>
      </c>
      <c r="C802" s="84">
        <v>2</v>
      </c>
      <c r="D802" s="123">
        <v>0.00998528577622884</v>
      </c>
      <c r="E802" s="123">
        <v>1.6368220975871743</v>
      </c>
      <c r="F802" s="84" t="s">
        <v>1909</v>
      </c>
      <c r="G802" s="84" t="b">
        <v>0</v>
      </c>
      <c r="H802" s="84" t="b">
        <v>0</v>
      </c>
      <c r="I802" s="84" t="b">
        <v>0</v>
      </c>
      <c r="J802" s="84" t="b">
        <v>0</v>
      </c>
      <c r="K802" s="84" t="b">
        <v>0</v>
      </c>
      <c r="L802" s="84" t="b">
        <v>0</v>
      </c>
    </row>
    <row r="803" spans="1:12" ht="15">
      <c r="A803" s="84" t="s">
        <v>2623</v>
      </c>
      <c r="B803" s="84" t="s">
        <v>2624</v>
      </c>
      <c r="C803" s="84">
        <v>2</v>
      </c>
      <c r="D803" s="123">
        <v>0.00998528577622884</v>
      </c>
      <c r="E803" s="123">
        <v>1.8129133566428555</v>
      </c>
      <c r="F803" s="84" t="s">
        <v>1909</v>
      </c>
      <c r="G803" s="84" t="b">
        <v>0</v>
      </c>
      <c r="H803" s="84" t="b">
        <v>0</v>
      </c>
      <c r="I803" s="84" t="b">
        <v>0</v>
      </c>
      <c r="J803" s="84" t="b">
        <v>0</v>
      </c>
      <c r="K803" s="84" t="b">
        <v>0</v>
      </c>
      <c r="L803" s="84" t="b">
        <v>0</v>
      </c>
    </row>
    <row r="804" spans="1:12" ht="15">
      <c r="A804" s="84" t="s">
        <v>2624</v>
      </c>
      <c r="B804" s="84" t="s">
        <v>2625</v>
      </c>
      <c r="C804" s="84">
        <v>2</v>
      </c>
      <c r="D804" s="123">
        <v>0.00998528577622884</v>
      </c>
      <c r="E804" s="123">
        <v>1.8129133566428555</v>
      </c>
      <c r="F804" s="84" t="s">
        <v>1909</v>
      </c>
      <c r="G804" s="84" t="b">
        <v>0</v>
      </c>
      <c r="H804" s="84" t="b">
        <v>0</v>
      </c>
      <c r="I804" s="84" t="b">
        <v>0</v>
      </c>
      <c r="J804" s="84" t="b">
        <v>0</v>
      </c>
      <c r="K804" s="84" t="b">
        <v>0</v>
      </c>
      <c r="L804" s="84" t="b">
        <v>0</v>
      </c>
    </row>
    <row r="805" spans="1:12" ht="15">
      <c r="A805" s="84" t="s">
        <v>2625</v>
      </c>
      <c r="B805" s="84" t="s">
        <v>2626</v>
      </c>
      <c r="C805" s="84">
        <v>2</v>
      </c>
      <c r="D805" s="123">
        <v>0.00998528577622884</v>
      </c>
      <c r="E805" s="123">
        <v>1.8129133566428555</v>
      </c>
      <c r="F805" s="84" t="s">
        <v>1909</v>
      </c>
      <c r="G805" s="84" t="b">
        <v>0</v>
      </c>
      <c r="H805" s="84" t="b">
        <v>0</v>
      </c>
      <c r="I805" s="84" t="b">
        <v>0</v>
      </c>
      <c r="J805" s="84" t="b">
        <v>0</v>
      </c>
      <c r="K805" s="84" t="b">
        <v>0</v>
      </c>
      <c r="L805" s="84" t="b">
        <v>0</v>
      </c>
    </row>
    <row r="806" spans="1:12" ht="15">
      <c r="A806" s="84" t="s">
        <v>2626</v>
      </c>
      <c r="B806" s="84" t="s">
        <v>2627</v>
      </c>
      <c r="C806" s="84">
        <v>2</v>
      </c>
      <c r="D806" s="123">
        <v>0.00998528577622884</v>
      </c>
      <c r="E806" s="123">
        <v>1.8129133566428555</v>
      </c>
      <c r="F806" s="84" t="s">
        <v>1909</v>
      </c>
      <c r="G806" s="84" t="b">
        <v>0</v>
      </c>
      <c r="H806" s="84" t="b">
        <v>0</v>
      </c>
      <c r="I806" s="84" t="b">
        <v>0</v>
      </c>
      <c r="J806" s="84" t="b">
        <v>0</v>
      </c>
      <c r="K806" s="84" t="b">
        <v>0</v>
      </c>
      <c r="L806" s="84" t="b">
        <v>0</v>
      </c>
    </row>
    <row r="807" spans="1:12" ht="15">
      <c r="A807" s="84" t="s">
        <v>2627</v>
      </c>
      <c r="B807" s="84" t="s">
        <v>510</v>
      </c>
      <c r="C807" s="84">
        <v>2</v>
      </c>
      <c r="D807" s="123">
        <v>0.00998528577622884</v>
      </c>
      <c r="E807" s="123">
        <v>1.2108533653148932</v>
      </c>
      <c r="F807" s="84" t="s">
        <v>1909</v>
      </c>
      <c r="G807" s="84" t="b">
        <v>0</v>
      </c>
      <c r="H807" s="84" t="b">
        <v>0</v>
      </c>
      <c r="I807" s="84" t="b">
        <v>0</v>
      </c>
      <c r="J807" s="84" t="b">
        <v>0</v>
      </c>
      <c r="K807" s="84" t="b">
        <v>0</v>
      </c>
      <c r="L807" s="84" t="b">
        <v>0</v>
      </c>
    </row>
    <row r="808" spans="1:12" ht="15">
      <c r="A808" s="84" t="s">
        <v>510</v>
      </c>
      <c r="B808" s="84" t="s">
        <v>2556</v>
      </c>
      <c r="C808" s="84">
        <v>2</v>
      </c>
      <c r="D808" s="123">
        <v>0.00998528577622884</v>
      </c>
      <c r="E808" s="123">
        <v>1.1139433523068367</v>
      </c>
      <c r="F808" s="84" t="s">
        <v>1909</v>
      </c>
      <c r="G808" s="84" t="b">
        <v>0</v>
      </c>
      <c r="H808" s="84" t="b">
        <v>0</v>
      </c>
      <c r="I808" s="84" t="b">
        <v>0</v>
      </c>
      <c r="J808" s="84" t="b">
        <v>0</v>
      </c>
      <c r="K808" s="84" t="b">
        <v>0</v>
      </c>
      <c r="L808" s="84" t="b">
        <v>0</v>
      </c>
    </row>
    <row r="809" spans="1:12" ht="15">
      <c r="A809" s="84" t="s">
        <v>2556</v>
      </c>
      <c r="B809" s="84" t="s">
        <v>1994</v>
      </c>
      <c r="C809" s="84">
        <v>2</v>
      </c>
      <c r="D809" s="123">
        <v>0.00998528577622884</v>
      </c>
      <c r="E809" s="123">
        <v>1.8129133566428555</v>
      </c>
      <c r="F809" s="84" t="s">
        <v>1909</v>
      </c>
      <c r="G809" s="84" t="b">
        <v>0</v>
      </c>
      <c r="H809" s="84" t="b">
        <v>0</v>
      </c>
      <c r="I809" s="84" t="b">
        <v>0</v>
      </c>
      <c r="J809" s="84" t="b">
        <v>0</v>
      </c>
      <c r="K809" s="84" t="b">
        <v>0</v>
      </c>
      <c r="L809" s="84" t="b">
        <v>0</v>
      </c>
    </row>
    <row r="810" spans="1:12" ht="15">
      <c r="A810" s="84" t="s">
        <v>2095</v>
      </c>
      <c r="B810" s="84" t="s">
        <v>1994</v>
      </c>
      <c r="C810" s="84">
        <v>3</v>
      </c>
      <c r="D810" s="123">
        <v>0</v>
      </c>
      <c r="E810" s="123">
        <v>1.066946789630613</v>
      </c>
      <c r="F810" s="84" t="s">
        <v>1910</v>
      </c>
      <c r="G810" s="84" t="b">
        <v>0</v>
      </c>
      <c r="H810" s="84" t="b">
        <v>0</v>
      </c>
      <c r="I810" s="84" t="b">
        <v>0</v>
      </c>
      <c r="J810" s="84" t="b">
        <v>0</v>
      </c>
      <c r="K810" s="84" t="b">
        <v>0</v>
      </c>
      <c r="L810" s="84" t="b">
        <v>0</v>
      </c>
    </row>
    <row r="811" spans="1:12" ht="15">
      <c r="A811" s="84" t="s">
        <v>1994</v>
      </c>
      <c r="B811" s="84" t="s">
        <v>292</v>
      </c>
      <c r="C811" s="84">
        <v>3</v>
      </c>
      <c r="D811" s="123">
        <v>0</v>
      </c>
      <c r="E811" s="123">
        <v>1.066946789630613</v>
      </c>
      <c r="F811" s="84" t="s">
        <v>1910</v>
      </c>
      <c r="G811" s="84" t="b">
        <v>0</v>
      </c>
      <c r="H811" s="84" t="b">
        <v>0</v>
      </c>
      <c r="I811" s="84" t="b">
        <v>0</v>
      </c>
      <c r="J811" s="84" t="b">
        <v>0</v>
      </c>
      <c r="K811" s="84" t="b">
        <v>0</v>
      </c>
      <c r="L811" s="84" t="b">
        <v>0</v>
      </c>
    </row>
    <row r="812" spans="1:12" ht="15">
      <c r="A812" s="84" t="s">
        <v>292</v>
      </c>
      <c r="B812" s="84" t="s">
        <v>2096</v>
      </c>
      <c r="C812" s="84">
        <v>3</v>
      </c>
      <c r="D812" s="123">
        <v>0</v>
      </c>
      <c r="E812" s="123">
        <v>1.066946789630613</v>
      </c>
      <c r="F812" s="84" t="s">
        <v>1910</v>
      </c>
      <c r="G812" s="84" t="b">
        <v>0</v>
      </c>
      <c r="H812" s="84" t="b">
        <v>0</v>
      </c>
      <c r="I812" s="84" t="b">
        <v>0</v>
      </c>
      <c r="J812" s="84" t="b">
        <v>0</v>
      </c>
      <c r="K812" s="84" t="b">
        <v>0</v>
      </c>
      <c r="L812" s="84" t="b">
        <v>0</v>
      </c>
    </row>
    <row r="813" spans="1:12" ht="15">
      <c r="A813" s="84" t="s">
        <v>2096</v>
      </c>
      <c r="B813" s="84" t="s">
        <v>2097</v>
      </c>
      <c r="C813" s="84">
        <v>3</v>
      </c>
      <c r="D813" s="123">
        <v>0</v>
      </c>
      <c r="E813" s="123">
        <v>1.066946789630613</v>
      </c>
      <c r="F813" s="84" t="s">
        <v>1910</v>
      </c>
      <c r="G813" s="84" t="b">
        <v>0</v>
      </c>
      <c r="H813" s="84" t="b">
        <v>0</v>
      </c>
      <c r="I813" s="84" t="b">
        <v>0</v>
      </c>
      <c r="J813" s="84" t="b">
        <v>0</v>
      </c>
      <c r="K813" s="84" t="b">
        <v>0</v>
      </c>
      <c r="L813" s="84" t="b">
        <v>0</v>
      </c>
    </row>
    <row r="814" spans="1:12" ht="15">
      <c r="A814" s="84" t="s">
        <v>2097</v>
      </c>
      <c r="B814" s="84" t="s">
        <v>317</v>
      </c>
      <c r="C814" s="84">
        <v>3</v>
      </c>
      <c r="D814" s="123">
        <v>0</v>
      </c>
      <c r="E814" s="123">
        <v>1.066946789630613</v>
      </c>
      <c r="F814" s="84" t="s">
        <v>1910</v>
      </c>
      <c r="G814" s="84" t="b">
        <v>0</v>
      </c>
      <c r="H814" s="84" t="b">
        <v>0</v>
      </c>
      <c r="I814" s="84" t="b">
        <v>0</v>
      </c>
      <c r="J814" s="84" t="b">
        <v>0</v>
      </c>
      <c r="K814" s="84" t="b">
        <v>0</v>
      </c>
      <c r="L814" s="84" t="b">
        <v>0</v>
      </c>
    </row>
    <row r="815" spans="1:12" ht="15">
      <c r="A815" s="84" t="s">
        <v>317</v>
      </c>
      <c r="B815" s="84" t="s">
        <v>257</v>
      </c>
      <c r="C815" s="84">
        <v>3</v>
      </c>
      <c r="D815" s="123">
        <v>0</v>
      </c>
      <c r="E815" s="123">
        <v>1.066946789630613</v>
      </c>
      <c r="F815" s="84" t="s">
        <v>1910</v>
      </c>
      <c r="G815" s="84" t="b">
        <v>0</v>
      </c>
      <c r="H815" s="84" t="b">
        <v>0</v>
      </c>
      <c r="I815" s="84" t="b">
        <v>0</v>
      </c>
      <c r="J815" s="84" t="b">
        <v>0</v>
      </c>
      <c r="K815" s="84" t="b">
        <v>0</v>
      </c>
      <c r="L815" s="84" t="b">
        <v>0</v>
      </c>
    </row>
    <row r="816" spans="1:12" ht="15">
      <c r="A816" s="84" t="s">
        <v>257</v>
      </c>
      <c r="B816" s="84" t="s">
        <v>258</v>
      </c>
      <c r="C816" s="84">
        <v>3</v>
      </c>
      <c r="D816" s="123">
        <v>0</v>
      </c>
      <c r="E816" s="123">
        <v>1.066946789630613</v>
      </c>
      <c r="F816" s="84" t="s">
        <v>1910</v>
      </c>
      <c r="G816" s="84" t="b">
        <v>0</v>
      </c>
      <c r="H816" s="84" t="b">
        <v>0</v>
      </c>
      <c r="I816" s="84" t="b">
        <v>0</v>
      </c>
      <c r="J816" s="84" t="b">
        <v>0</v>
      </c>
      <c r="K816" s="84" t="b">
        <v>0</v>
      </c>
      <c r="L816" s="84" t="b">
        <v>0</v>
      </c>
    </row>
    <row r="817" spans="1:12" ht="15">
      <c r="A817" s="84" t="s">
        <v>258</v>
      </c>
      <c r="B817" s="84" t="s">
        <v>316</v>
      </c>
      <c r="C817" s="84">
        <v>3</v>
      </c>
      <c r="D817" s="123">
        <v>0</v>
      </c>
      <c r="E817" s="123">
        <v>1.066946789630613</v>
      </c>
      <c r="F817" s="84" t="s">
        <v>1910</v>
      </c>
      <c r="G817" s="84" t="b">
        <v>0</v>
      </c>
      <c r="H817" s="84" t="b">
        <v>0</v>
      </c>
      <c r="I817" s="84" t="b">
        <v>0</v>
      </c>
      <c r="J817" s="84" t="b">
        <v>0</v>
      </c>
      <c r="K817" s="84" t="b">
        <v>0</v>
      </c>
      <c r="L817" s="84" t="b">
        <v>0</v>
      </c>
    </row>
    <row r="818" spans="1:12" ht="15">
      <c r="A818" s="84" t="s">
        <v>316</v>
      </c>
      <c r="B818" s="84" t="s">
        <v>2098</v>
      </c>
      <c r="C818" s="84">
        <v>3</v>
      </c>
      <c r="D818" s="123">
        <v>0</v>
      </c>
      <c r="E818" s="123">
        <v>1.066946789630613</v>
      </c>
      <c r="F818" s="84" t="s">
        <v>1910</v>
      </c>
      <c r="G818" s="84" t="b">
        <v>0</v>
      </c>
      <c r="H818" s="84" t="b">
        <v>0</v>
      </c>
      <c r="I818" s="84" t="b">
        <v>0</v>
      </c>
      <c r="J818" s="84" t="b">
        <v>0</v>
      </c>
      <c r="K818" s="84" t="b">
        <v>0</v>
      </c>
      <c r="L818" s="84" t="b">
        <v>0</v>
      </c>
    </row>
    <row r="819" spans="1:12" ht="15">
      <c r="A819" s="84" t="s">
        <v>256</v>
      </c>
      <c r="B819" s="84" t="s">
        <v>2095</v>
      </c>
      <c r="C819" s="84">
        <v>2</v>
      </c>
      <c r="D819" s="123">
        <v>0.009267961002930591</v>
      </c>
      <c r="E819" s="123">
        <v>1.2430380486862944</v>
      </c>
      <c r="F819" s="84" t="s">
        <v>1910</v>
      </c>
      <c r="G819" s="84" t="b">
        <v>0</v>
      </c>
      <c r="H819" s="84" t="b">
        <v>0</v>
      </c>
      <c r="I819" s="84" t="b">
        <v>0</v>
      </c>
      <c r="J819" s="84" t="b">
        <v>0</v>
      </c>
      <c r="K819" s="84" t="b">
        <v>0</v>
      </c>
      <c r="L819" s="84" t="b">
        <v>0</v>
      </c>
    </row>
    <row r="820" spans="1:12" ht="15">
      <c r="A820" s="84" t="s">
        <v>2076</v>
      </c>
      <c r="B820" s="84" t="s">
        <v>2077</v>
      </c>
      <c r="C820" s="84">
        <v>4</v>
      </c>
      <c r="D820" s="123">
        <v>0</v>
      </c>
      <c r="E820" s="123">
        <v>0.9890046156985368</v>
      </c>
      <c r="F820" s="84" t="s">
        <v>1911</v>
      </c>
      <c r="G820" s="84" t="b">
        <v>0</v>
      </c>
      <c r="H820" s="84" t="b">
        <v>0</v>
      </c>
      <c r="I820" s="84" t="b">
        <v>0</v>
      </c>
      <c r="J820" s="84" t="b">
        <v>0</v>
      </c>
      <c r="K820" s="84" t="b">
        <v>0</v>
      </c>
      <c r="L820" s="84" t="b">
        <v>0</v>
      </c>
    </row>
    <row r="821" spans="1:12" ht="15">
      <c r="A821" s="84" t="s">
        <v>2077</v>
      </c>
      <c r="B821" s="84" t="s">
        <v>2100</v>
      </c>
      <c r="C821" s="84">
        <v>4</v>
      </c>
      <c r="D821" s="123">
        <v>0</v>
      </c>
      <c r="E821" s="123">
        <v>0.9890046156985368</v>
      </c>
      <c r="F821" s="84" t="s">
        <v>1911</v>
      </c>
      <c r="G821" s="84" t="b">
        <v>0</v>
      </c>
      <c r="H821" s="84" t="b">
        <v>0</v>
      </c>
      <c r="I821" s="84" t="b">
        <v>0</v>
      </c>
      <c r="J821" s="84" t="b">
        <v>0</v>
      </c>
      <c r="K821" s="84" t="b">
        <v>0</v>
      </c>
      <c r="L821" s="84" t="b">
        <v>0</v>
      </c>
    </row>
    <row r="822" spans="1:12" ht="15">
      <c r="A822" s="84" t="s">
        <v>2100</v>
      </c>
      <c r="B822" s="84" t="s">
        <v>2101</v>
      </c>
      <c r="C822" s="84">
        <v>4</v>
      </c>
      <c r="D822" s="123">
        <v>0</v>
      </c>
      <c r="E822" s="123">
        <v>0.9890046156985368</v>
      </c>
      <c r="F822" s="84" t="s">
        <v>1911</v>
      </c>
      <c r="G822" s="84" t="b">
        <v>0</v>
      </c>
      <c r="H822" s="84" t="b">
        <v>0</v>
      </c>
      <c r="I822" s="84" t="b">
        <v>0</v>
      </c>
      <c r="J822" s="84" t="b">
        <v>0</v>
      </c>
      <c r="K822" s="84" t="b">
        <v>0</v>
      </c>
      <c r="L822" s="84" t="b">
        <v>0</v>
      </c>
    </row>
    <row r="823" spans="1:12" ht="15">
      <c r="A823" s="84" t="s">
        <v>2101</v>
      </c>
      <c r="B823" s="84" t="s">
        <v>508</v>
      </c>
      <c r="C823" s="84">
        <v>4</v>
      </c>
      <c r="D823" s="123">
        <v>0</v>
      </c>
      <c r="E823" s="123">
        <v>0.9890046156985368</v>
      </c>
      <c r="F823" s="84" t="s">
        <v>1911</v>
      </c>
      <c r="G823" s="84" t="b">
        <v>0</v>
      </c>
      <c r="H823" s="84" t="b">
        <v>0</v>
      </c>
      <c r="I823" s="84" t="b">
        <v>0</v>
      </c>
      <c r="J823" s="84" t="b">
        <v>0</v>
      </c>
      <c r="K823" s="84" t="b">
        <v>0</v>
      </c>
      <c r="L823" s="84" t="b">
        <v>0</v>
      </c>
    </row>
    <row r="824" spans="1:12" ht="15">
      <c r="A824" s="84" t="s">
        <v>508</v>
      </c>
      <c r="B824" s="84" t="s">
        <v>1994</v>
      </c>
      <c r="C824" s="84">
        <v>4</v>
      </c>
      <c r="D824" s="123">
        <v>0</v>
      </c>
      <c r="E824" s="123">
        <v>0.9890046156985368</v>
      </c>
      <c r="F824" s="84" t="s">
        <v>1911</v>
      </c>
      <c r="G824" s="84" t="b">
        <v>0</v>
      </c>
      <c r="H824" s="84" t="b">
        <v>0</v>
      </c>
      <c r="I824" s="84" t="b">
        <v>0</v>
      </c>
      <c r="J824" s="84" t="b">
        <v>0</v>
      </c>
      <c r="K824" s="84" t="b">
        <v>0</v>
      </c>
      <c r="L824" s="84" t="b">
        <v>0</v>
      </c>
    </row>
    <row r="825" spans="1:12" ht="15">
      <c r="A825" s="84" t="s">
        <v>1994</v>
      </c>
      <c r="B825" s="84" t="s">
        <v>2102</v>
      </c>
      <c r="C825" s="84">
        <v>4</v>
      </c>
      <c r="D825" s="123">
        <v>0</v>
      </c>
      <c r="E825" s="123">
        <v>0.9890046156985368</v>
      </c>
      <c r="F825" s="84" t="s">
        <v>1911</v>
      </c>
      <c r="G825" s="84" t="b">
        <v>0</v>
      </c>
      <c r="H825" s="84" t="b">
        <v>0</v>
      </c>
      <c r="I825" s="84" t="b">
        <v>0</v>
      </c>
      <c r="J825" s="84" t="b">
        <v>0</v>
      </c>
      <c r="K825" s="84" t="b">
        <v>0</v>
      </c>
      <c r="L825" s="84" t="b">
        <v>0</v>
      </c>
    </row>
    <row r="826" spans="1:12" ht="15">
      <c r="A826" s="84" t="s">
        <v>2102</v>
      </c>
      <c r="B826" s="84" t="s">
        <v>2103</v>
      </c>
      <c r="C826" s="84">
        <v>4</v>
      </c>
      <c r="D826" s="123">
        <v>0</v>
      </c>
      <c r="E826" s="123">
        <v>0.9890046156985368</v>
      </c>
      <c r="F826" s="84" t="s">
        <v>1911</v>
      </c>
      <c r="G826" s="84" t="b">
        <v>0</v>
      </c>
      <c r="H826" s="84" t="b">
        <v>0</v>
      </c>
      <c r="I826" s="84" t="b">
        <v>0</v>
      </c>
      <c r="J826" s="84" t="b">
        <v>0</v>
      </c>
      <c r="K826" s="84" t="b">
        <v>0</v>
      </c>
      <c r="L826" s="84" t="b">
        <v>0</v>
      </c>
    </row>
    <row r="827" spans="1:12" ht="15">
      <c r="A827" s="84" t="s">
        <v>2103</v>
      </c>
      <c r="B827" s="84" t="s">
        <v>510</v>
      </c>
      <c r="C827" s="84">
        <v>4</v>
      </c>
      <c r="D827" s="123">
        <v>0</v>
      </c>
      <c r="E827" s="123">
        <v>0.9890046156985368</v>
      </c>
      <c r="F827" s="84" t="s">
        <v>1911</v>
      </c>
      <c r="G827" s="84" t="b">
        <v>0</v>
      </c>
      <c r="H827" s="84" t="b">
        <v>0</v>
      </c>
      <c r="I827" s="84" t="b">
        <v>0</v>
      </c>
      <c r="J827" s="84" t="b">
        <v>0</v>
      </c>
      <c r="K827" s="84" t="b">
        <v>0</v>
      </c>
      <c r="L827" s="84" t="b">
        <v>0</v>
      </c>
    </row>
    <row r="828" spans="1:12" ht="15">
      <c r="A828" s="84" t="s">
        <v>262</v>
      </c>
      <c r="B828" s="84" t="s">
        <v>2076</v>
      </c>
      <c r="C828" s="84">
        <v>3</v>
      </c>
      <c r="D828" s="123">
        <v>0.00871665604243953</v>
      </c>
      <c r="E828" s="123">
        <v>1.1139433523068367</v>
      </c>
      <c r="F828" s="84" t="s">
        <v>1911</v>
      </c>
      <c r="G828" s="84" t="b">
        <v>0</v>
      </c>
      <c r="H828" s="84" t="b">
        <v>0</v>
      </c>
      <c r="I828" s="84" t="b">
        <v>0</v>
      </c>
      <c r="J828" s="84" t="b">
        <v>0</v>
      </c>
      <c r="K828" s="84" t="b">
        <v>0</v>
      </c>
      <c r="L828" s="84" t="b">
        <v>0</v>
      </c>
    </row>
    <row r="829" spans="1:12" ht="15">
      <c r="A829" s="84" t="s">
        <v>510</v>
      </c>
      <c r="B829" s="84" t="s">
        <v>2641</v>
      </c>
      <c r="C829" s="84">
        <v>3</v>
      </c>
      <c r="D829" s="123">
        <v>0.00871665604243953</v>
      </c>
      <c r="E829" s="123">
        <v>0.9890046156985368</v>
      </c>
      <c r="F829" s="84" t="s">
        <v>1911</v>
      </c>
      <c r="G829" s="84" t="b">
        <v>0</v>
      </c>
      <c r="H829" s="84" t="b">
        <v>0</v>
      </c>
      <c r="I829" s="84" t="b">
        <v>0</v>
      </c>
      <c r="J829" s="84" t="b">
        <v>0</v>
      </c>
      <c r="K829" s="84" t="b">
        <v>0</v>
      </c>
      <c r="L829" s="84" t="b">
        <v>0</v>
      </c>
    </row>
    <row r="830" spans="1:12" ht="15">
      <c r="A830" s="84" t="s">
        <v>2727</v>
      </c>
      <c r="B830" s="84" t="s">
        <v>2728</v>
      </c>
      <c r="C830" s="84">
        <v>2</v>
      </c>
      <c r="D830" s="123">
        <v>0</v>
      </c>
      <c r="E830" s="123">
        <v>0.9777236052888478</v>
      </c>
      <c r="F830" s="84" t="s">
        <v>1915</v>
      </c>
      <c r="G830" s="84" t="b">
        <v>0</v>
      </c>
      <c r="H830" s="84" t="b">
        <v>0</v>
      </c>
      <c r="I830" s="84" t="b">
        <v>0</v>
      </c>
      <c r="J830" s="84" t="b">
        <v>0</v>
      </c>
      <c r="K830" s="84" t="b">
        <v>0</v>
      </c>
      <c r="L830" s="84" t="b">
        <v>0</v>
      </c>
    </row>
    <row r="831" spans="1:12" ht="15">
      <c r="A831" s="84" t="s">
        <v>2728</v>
      </c>
      <c r="B831" s="84" t="s">
        <v>2519</v>
      </c>
      <c r="C831" s="84">
        <v>2</v>
      </c>
      <c r="D831" s="123">
        <v>0</v>
      </c>
      <c r="E831" s="123">
        <v>0.9777236052888478</v>
      </c>
      <c r="F831" s="84" t="s">
        <v>1915</v>
      </c>
      <c r="G831" s="84" t="b">
        <v>0</v>
      </c>
      <c r="H831" s="84" t="b">
        <v>0</v>
      </c>
      <c r="I831" s="84" t="b">
        <v>0</v>
      </c>
      <c r="J831" s="84" t="b">
        <v>0</v>
      </c>
      <c r="K831" s="84" t="b">
        <v>0</v>
      </c>
      <c r="L831" s="84" t="b">
        <v>0</v>
      </c>
    </row>
    <row r="832" spans="1:12" ht="15">
      <c r="A832" s="84" t="s">
        <v>2519</v>
      </c>
      <c r="B832" s="84" t="s">
        <v>2052</v>
      </c>
      <c r="C832" s="84">
        <v>2</v>
      </c>
      <c r="D832" s="123">
        <v>0</v>
      </c>
      <c r="E832" s="123">
        <v>0.9777236052888478</v>
      </c>
      <c r="F832" s="84" t="s">
        <v>1915</v>
      </c>
      <c r="G832" s="84" t="b">
        <v>0</v>
      </c>
      <c r="H832" s="84" t="b">
        <v>0</v>
      </c>
      <c r="I832" s="84" t="b">
        <v>0</v>
      </c>
      <c r="J832" s="84" t="b">
        <v>0</v>
      </c>
      <c r="K832" s="84" t="b">
        <v>0</v>
      </c>
      <c r="L832" s="84" t="b">
        <v>0</v>
      </c>
    </row>
    <row r="833" spans="1:12" ht="15">
      <c r="A833" s="84" t="s">
        <v>2052</v>
      </c>
      <c r="B833" s="84" t="s">
        <v>2053</v>
      </c>
      <c r="C833" s="84">
        <v>2</v>
      </c>
      <c r="D833" s="123">
        <v>0</v>
      </c>
      <c r="E833" s="123">
        <v>0.9777236052888478</v>
      </c>
      <c r="F833" s="84" t="s">
        <v>1915</v>
      </c>
      <c r="G833" s="84" t="b">
        <v>0</v>
      </c>
      <c r="H833" s="84" t="b">
        <v>0</v>
      </c>
      <c r="I833" s="84" t="b">
        <v>0</v>
      </c>
      <c r="J833" s="84" t="b">
        <v>0</v>
      </c>
      <c r="K833" s="84" t="b">
        <v>0</v>
      </c>
      <c r="L833" s="84" t="b">
        <v>0</v>
      </c>
    </row>
    <row r="834" spans="1:12" ht="15">
      <c r="A834" s="84" t="s">
        <v>2053</v>
      </c>
      <c r="B834" s="84" t="s">
        <v>2496</v>
      </c>
      <c r="C834" s="84">
        <v>2</v>
      </c>
      <c r="D834" s="123">
        <v>0</v>
      </c>
      <c r="E834" s="123">
        <v>0.9777236052888478</v>
      </c>
      <c r="F834" s="84" t="s">
        <v>1915</v>
      </c>
      <c r="G834" s="84" t="b">
        <v>0</v>
      </c>
      <c r="H834" s="84" t="b">
        <v>0</v>
      </c>
      <c r="I834" s="84" t="b">
        <v>0</v>
      </c>
      <c r="J834" s="84" t="b">
        <v>1</v>
      </c>
      <c r="K834" s="84" t="b">
        <v>0</v>
      </c>
      <c r="L834" s="84" t="b">
        <v>0</v>
      </c>
    </row>
    <row r="835" spans="1:12" ht="15">
      <c r="A835" s="84" t="s">
        <v>2496</v>
      </c>
      <c r="B835" s="84" t="s">
        <v>2497</v>
      </c>
      <c r="C835" s="84">
        <v>2</v>
      </c>
      <c r="D835" s="123">
        <v>0</v>
      </c>
      <c r="E835" s="123">
        <v>0.9777236052888478</v>
      </c>
      <c r="F835" s="84" t="s">
        <v>1915</v>
      </c>
      <c r="G835" s="84" t="b">
        <v>1</v>
      </c>
      <c r="H835" s="84" t="b">
        <v>0</v>
      </c>
      <c r="I835" s="84" t="b">
        <v>0</v>
      </c>
      <c r="J835" s="84" t="b">
        <v>0</v>
      </c>
      <c r="K835" s="84" t="b">
        <v>0</v>
      </c>
      <c r="L835" s="84" t="b">
        <v>0</v>
      </c>
    </row>
    <row r="836" spans="1:12" ht="15">
      <c r="A836" s="84" t="s">
        <v>2497</v>
      </c>
      <c r="B836" s="84" t="s">
        <v>2498</v>
      </c>
      <c r="C836" s="84">
        <v>2</v>
      </c>
      <c r="D836" s="123">
        <v>0</v>
      </c>
      <c r="E836" s="123">
        <v>0.9777236052888478</v>
      </c>
      <c r="F836" s="84" t="s">
        <v>1915</v>
      </c>
      <c r="G836" s="84" t="b">
        <v>0</v>
      </c>
      <c r="H836" s="84" t="b">
        <v>0</v>
      </c>
      <c r="I836" s="84" t="b">
        <v>0</v>
      </c>
      <c r="J836" s="84" t="b">
        <v>0</v>
      </c>
      <c r="K836" s="84" t="b">
        <v>0</v>
      </c>
      <c r="L836" s="84" t="b">
        <v>0</v>
      </c>
    </row>
    <row r="837" spans="1:12" ht="15">
      <c r="A837" s="84" t="s">
        <v>2498</v>
      </c>
      <c r="B837" s="84" t="s">
        <v>510</v>
      </c>
      <c r="C837" s="84">
        <v>2</v>
      </c>
      <c r="D837" s="123">
        <v>0</v>
      </c>
      <c r="E837" s="123">
        <v>0.9777236052888478</v>
      </c>
      <c r="F837" s="84" t="s">
        <v>1915</v>
      </c>
      <c r="G837" s="84" t="b">
        <v>0</v>
      </c>
      <c r="H837" s="84" t="b">
        <v>0</v>
      </c>
      <c r="I837" s="84" t="b">
        <v>0</v>
      </c>
      <c r="J837" s="84" t="b">
        <v>0</v>
      </c>
      <c r="K837" s="84" t="b">
        <v>0</v>
      </c>
      <c r="L837" s="84" t="b">
        <v>0</v>
      </c>
    </row>
    <row r="838" spans="1:12" ht="15">
      <c r="A838" s="84" t="s">
        <v>510</v>
      </c>
      <c r="B838" s="84" t="s">
        <v>508</v>
      </c>
      <c r="C838" s="84">
        <v>2</v>
      </c>
      <c r="D838" s="123">
        <v>0</v>
      </c>
      <c r="E838" s="123">
        <v>0.9777236052888478</v>
      </c>
      <c r="F838" s="84" t="s">
        <v>1915</v>
      </c>
      <c r="G838" s="84" t="b">
        <v>0</v>
      </c>
      <c r="H838" s="84" t="b">
        <v>0</v>
      </c>
      <c r="I838" s="84" t="b">
        <v>0</v>
      </c>
      <c r="J838" s="84" t="b">
        <v>0</v>
      </c>
      <c r="K838" s="84" t="b">
        <v>0</v>
      </c>
      <c r="L838" s="84" t="b">
        <v>0</v>
      </c>
    </row>
    <row r="839" spans="1:12" ht="15">
      <c r="A839" s="84" t="s">
        <v>2732</v>
      </c>
      <c r="B839" s="84" t="s">
        <v>2733</v>
      </c>
      <c r="C839" s="84">
        <v>2</v>
      </c>
      <c r="D839" s="123">
        <v>0</v>
      </c>
      <c r="E839" s="123">
        <v>1.290034611362518</v>
      </c>
      <c r="F839" s="84" t="s">
        <v>1916</v>
      </c>
      <c r="G839" s="84" t="b">
        <v>0</v>
      </c>
      <c r="H839" s="84" t="b">
        <v>0</v>
      </c>
      <c r="I839" s="84" t="b">
        <v>0</v>
      </c>
      <c r="J839" s="84" t="b">
        <v>0</v>
      </c>
      <c r="K839" s="84" t="b">
        <v>0</v>
      </c>
      <c r="L839" s="84" t="b">
        <v>0</v>
      </c>
    </row>
    <row r="840" spans="1:12" ht="15">
      <c r="A840" s="84" t="s">
        <v>2733</v>
      </c>
      <c r="B840" s="84" t="s">
        <v>2649</v>
      </c>
      <c r="C840" s="84">
        <v>2</v>
      </c>
      <c r="D840" s="123">
        <v>0</v>
      </c>
      <c r="E840" s="123">
        <v>1.1139433523068367</v>
      </c>
      <c r="F840" s="84" t="s">
        <v>1916</v>
      </c>
      <c r="G840" s="84" t="b">
        <v>0</v>
      </c>
      <c r="H840" s="84" t="b">
        <v>0</v>
      </c>
      <c r="I840" s="84" t="b">
        <v>0</v>
      </c>
      <c r="J840" s="84" t="b">
        <v>0</v>
      </c>
      <c r="K840" s="84" t="b">
        <v>0</v>
      </c>
      <c r="L840" s="84" t="b">
        <v>0</v>
      </c>
    </row>
    <row r="841" spans="1:12" ht="15">
      <c r="A841" s="84" t="s">
        <v>2649</v>
      </c>
      <c r="B841" s="84" t="s">
        <v>2734</v>
      </c>
      <c r="C841" s="84">
        <v>2</v>
      </c>
      <c r="D841" s="123">
        <v>0</v>
      </c>
      <c r="E841" s="123">
        <v>1.1139433523068367</v>
      </c>
      <c r="F841" s="84" t="s">
        <v>1916</v>
      </c>
      <c r="G841" s="84" t="b">
        <v>0</v>
      </c>
      <c r="H841" s="84" t="b">
        <v>0</v>
      </c>
      <c r="I841" s="84" t="b">
        <v>0</v>
      </c>
      <c r="J841" s="84" t="b">
        <v>0</v>
      </c>
      <c r="K841" s="84" t="b">
        <v>0</v>
      </c>
      <c r="L841" s="84" t="b">
        <v>0</v>
      </c>
    </row>
    <row r="842" spans="1:12" ht="15">
      <c r="A842" s="84" t="s">
        <v>2734</v>
      </c>
      <c r="B842" s="84" t="s">
        <v>2735</v>
      </c>
      <c r="C842" s="84">
        <v>2</v>
      </c>
      <c r="D842" s="123">
        <v>0</v>
      </c>
      <c r="E842" s="123">
        <v>1.290034611362518</v>
      </c>
      <c r="F842" s="84" t="s">
        <v>1916</v>
      </c>
      <c r="G842" s="84" t="b">
        <v>0</v>
      </c>
      <c r="H842" s="84" t="b">
        <v>0</v>
      </c>
      <c r="I842" s="84" t="b">
        <v>0</v>
      </c>
      <c r="J842" s="84" t="b">
        <v>0</v>
      </c>
      <c r="K842" s="84" t="b">
        <v>0</v>
      </c>
      <c r="L842" s="84" t="b">
        <v>0</v>
      </c>
    </row>
    <row r="843" spans="1:12" ht="15">
      <c r="A843" s="84" t="s">
        <v>2735</v>
      </c>
      <c r="B843" s="84" t="s">
        <v>2736</v>
      </c>
      <c r="C843" s="84">
        <v>2</v>
      </c>
      <c r="D843" s="123">
        <v>0</v>
      </c>
      <c r="E843" s="123">
        <v>1.290034611362518</v>
      </c>
      <c r="F843" s="84" t="s">
        <v>1916</v>
      </c>
      <c r="G843" s="84" t="b">
        <v>0</v>
      </c>
      <c r="H843" s="84" t="b">
        <v>0</v>
      </c>
      <c r="I843" s="84" t="b">
        <v>0</v>
      </c>
      <c r="J843" s="84" t="b">
        <v>0</v>
      </c>
      <c r="K843" s="84" t="b">
        <v>0</v>
      </c>
      <c r="L843" s="84" t="b">
        <v>0</v>
      </c>
    </row>
    <row r="844" spans="1:12" ht="15">
      <c r="A844" s="84" t="s">
        <v>2736</v>
      </c>
      <c r="B844" s="84" t="s">
        <v>2554</v>
      </c>
      <c r="C844" s="84">
        <v>2</v>
      </c>
      <c r="D844" s="123">
        <v>0</v>
      </c>
      <c r="E844" s="123">
        <v>1.1139433523068367</v>
      </c>
      <c r="F844" s="84" t="s">
        <v>1916</v>
      </c>
      <c r="G844" s="84" t="b">
        <v>0</v>
      </c>
      <c r="H844" s="84" t="b">
        <v>0</v>
      </c>
      <c r="I844" s="84" t="b">
        <v>0</v>
      </c>
      <c r="J844" s="84" t="b">
        <v>0</v>
      </c>
      <c r="K844" s="84" t="b">
        <v>0</v>
      </c>
      <c r="L844" s="84" t="b">
        <v>0</v>
      </c>
    </row>
    <row r="845" spans="1:12" ht="15">
      <c r="A845" s="84" t="s">
        <v>2554</v>
      </c>
      <c r="B845" s="84" t="s">
        <v>2737</v>
      </c>
      <c r="C845" s="84">
        <v>2</v>
      </c>
      <c r="D845" s="123">
        <v>0</v>
      </c>
      <c r="E845" s="123">
        <v>1.1139433523068367</v>
      </c>
      <c r="F845" s="84" t="s">
        <v>1916</v>
      </c>
      <c r="G845" s="84" t="b">
        <v>0</v>
      </c>
      <c r="H845" s="84" t="b">
        <v>0</v>
      </c>
      <c r="I845" s="84" t="b">
        <v>0</v>
      </c>
      <c r="J845" s="84" t="b">
        <v>0</v>
      </c>
      <c r="K845" s="84" t="b">
        <v>0</v>
      </c>
      <c r="L845" s="84" t="b">
        <v>0</v>
      </c>
    </row>
    <row r="846" spans="1:12" ht="15">
      <c r="A846" s="84" t="s">
        <v>2737</v>
      </c>
      <c r="B846" s="84" t="s">
        <v>2738</v>
      </c>
      <c r="C846" s="84">
        <v>2</v>
      </c>
      <c r="D846" s="123">
        <v>0</v>
      </c>
      <c r="E846" s="123">
        <v>1.290034611362518</v>
      </c>
      <c r="F846" s="84" t="s">
        <v>1916</v>
      </c>
      <c r="G846" s="84" t="b">
        <v>0</v>
      </c>
      <c r="H846" s="84" t="b">
        <v>0</v>
      </c>
      <c r="I846" s="84" t="b">
        <v>0</v>
      </c>
      <c r="J846" s="84" t="b">
        <v>0</v>
      </c>
      <c r="K846" s="84" t="b">
        <v>0</v>
      </c>
      <c r="L846" s="84" t="b">
        <v>0</v>
      </c>
    </row>
    <row r="847" spans="1:12" ht="15">
      <c r="A847" s="84" t="s">
        <v>2738</v>
      </c>
      <c r="B847" s="84" t="s">
        <v>2739</v>
      </c>
      <c r="C847" s="84">
        <v>2</v>
      </c>
      <c r="D847" s="123">
        <v>0</v>
      </c>
      <c r="E847" s="123">
        <v>1.290034611362518</v>
      </c>
      <c r="F847" s="84" t="s">
        <v>1916</v>
      </c>
      <c r="G847" s="84" t="b">
        <v>0</v>
      </c>
      <c r="H847" s="84" t="b">
        <v>0</v>
      </c>
      <c r="I847" s="84" t="b">
        <v>0</v>
      </c>
      <c r="J847" s="84" t="b">
        <v>0</v>
      </c>
      <c r="K847" s="84" t="b">
        <v>0</v>
      </c>
      <c r="L847" s="84" t="b">
        <v>0</v>
      </c>
    </row>
    <row r="848" spans="1:12" ht="15">
      <c r="A848" s="84" t="s">
        <v>2739</v>
      </c>
      <c r="B848" s="84" t="s">
        <v>508</v>
      </c>
      <c r="C848" s="84">
        <v>2</v>
      </c>
      <c r="D848" s="123">
        <v>0</v>
      </c>
      <c r="E848" s="123">
        <v>1.290034611362518</v>
      </c>
      <c r="F848" s="84" t="s">
        <v>1916</v>
      </c>
      <c r="G848" s="84" t="b">
        <v>0</v>
      </c>
      <c r="H848" s="84" t="b">
        <v>0</v>
      </c>
      <c r="I848" s="84" t="b">
        <v>0</v>
      </c>
      <c r="J848" s="84" t="b">
        <v>0</v>
      </c>
      <c r="K848" s="84" t="b">
        <v>0</v>
      </c>
      <c r="L848" s="84" t="b">
        <v>0</v>
      </c>
    </row>
    <row r="849" spans="1:12" ht="15">
      <c r="A849" s="84" t="s">
        <v>508</v>
      </c>
      <c r="B849" s="84" t="s">
        <v>2650</v>
      </c>
      <c r="C849" s="84">
        <v>2</v>
      </c>
      <c r="D849" s="123">
        <v>0</v>
      </c>
      <c r="E849" s="123">
        <v>1.290034611362518</v>
      </c>
      <c r="F849" s="84" t="s">
        <v>1916</v>
      </c>
      <c r="G849" s="84" t="b">
        <v>0</v>
      </c>
      <c r="H849" s="84" t="b">
        <v>0</v>
      </c>
      <c r="I849" s="84" t="b">
        <v>0</v>
      </c>
      <c r="J849" s="84" t="b">
        <v>0</v>
      </c>
      <c r="K849" s="84" t="b">
        <v>0</v>
      </c>
      <c r="L849" s="84" t="b">
        <v>0</v>
      </c>
    </row>
    <row r="850" spans="1:12" ht="15">
      <c r="A850" s="84" t="s">
        <v>2764</v>
      </c>
      <c r="B850" s="84" t="s">
        <v>2765</v>
      </c>
      <c r="C850" s="84">
        <v>2</v>
      </c>
      <c r="D850" s="123">
        <v>0.010034333188799373</v>
      </c>
      <c r="E850" s="123">
        <v>1.4471580313422192</v>
      </c>
      <c r="F850" s="84" t="s">
        <v>1917</v>
      </c>
      <c r="G850" s="84" t="b">
        <v>0</v>
      </c>
      <c r="H850" s="84" t="b">
        <v>0</v>
      </c>
      <c r="I850" s="84" t="b">
        <v>0</v>
      </c>
      <c r="J850" s="84" t="b">
        <v>0</v>
      </c>
      <c r="K850" s="84" t="b">
        <v>0</v>
      </c>
      <c r="L850" s="84" t="b">
        <v>0</v>
      </c>
    </row>
    <row r="851" spans="1:12" ht="15">
      <c r="A851" s="84" t="s">
        <v>1994</v>
      </c>
      <c r="B851" s="84" t="s">
        <v>508</v>
      </c>
      <c r="C851" s="84">
        <v>2</v>
      </c>
      <c r="D851" s="123">
        <v>0.010034333188799373</v>
      </c>
      <c r="E851" s="123">
        <v>1.146128035678238</v>
      </c>
      <c r="F851" s="84" t="s">
        <v>1917</v>
      </c>
      <c r="G851" s="84" t="b">
        <v>0</v>
      </c>
      <c r="H851" s="84" t="b">
        <v>0</v>
      </c>
      <c r="I851" s="84" t="b">
        <v>0</v>
      </c>
      <c r="J851" s="84" t="b">
        <v>0</v>
      </c>
      <c r="K851" s="84" t="b">
        <v>0</v>
      </c>
      <c r="L851" s="84" t="b">
        <v>0</v>
      </c>
    </row>
    <row r="852" spans="1:12" ht="15">
      <c r="A852" s="84" t="s">
        <v>508</v>
      </c>
      <c r="B852" s="84" t="s">
        <v>2515</v>
      </c>
      <c r="C852" s="84">
        <v>2</v>
      </c>
      <c r="D852" s="123">
        <v>0.010034333188799373</v>
      </c>
      <c r="E852" s="123">
        <v>1.146128035678238</v>
      </c>
      <c r="F852" s="84" t="s">
        <v>1917</v>
      </c>
      <c r="G852" s="84" t="b">
        <v>0</v>
      </c>
      <c r="H852" s="84" t="b">
        <v>0</v>
      </c>
      <c r="I852" s="84" t="b">
        <v>0</v>
      </c>
      <c r="J852" s="84" t="b">
        <v>0</v>
      </c>
      <c r="K852" s="84" t="b">
        <v>0</v>
      </c>
      <c r="L852" s="84" t="b">
        <v>0</v>
      </c>
    </row>
    <row r="853" spans="1:12" ht="15">
      <c r="A853" s="84" t="s">
        <v>2515</v>
      </c>
      <c r="B853" s="84" t="s">
        <v>2766</v>
      </c>
      <c r="C853" s="84">
        <v>2</v>
      </c>
      <c r="D853" s="123">
        <v>0.010034333188799373</v>
      </c>
      <c r="E853" s="123">
        <v>1.4471580313422192</v>
      </c>
      <c r="F853" s="84" t="s">
        <v>1917</v>
      </c>
      <c r="G853" s="84" t="b">
        <v>0</v>
      </c>
      <c r="H853" s="84" t="b">
        <v>0</v>
      </c>
      <c r="I853" s="84" t="b">
        <v>0</v>
      </c>
      <c r="J853" s="84" t="b">
        <v>0</v>
      </c>
      <c r="K853" s="84" t="b">
        <v>0</v>
      </c>
      <c r="L853" s="84" t="b">
        <v>0</v>
      </c>
    </row>
    <row r="854" spans="1:12" ht="15">
      <c r="A854" s="84" t="s">
        <v>2766</v>
      </c>
      <c r="B854" s="84" t="s">
        <v>2586</v>
      </c>
      <c r="C854" s="84">
        <v>2</v>
      </c>
      <c r="D854" s="123">
        <v>0.010034333188799373</v>
      </c>
      <c r="E854" s="123">
        <v>1.4471580313422192</v>
      </c>
      <c r="F854" s="84" t="s">
        <v>1917</v>
      </c>
      <c r="G854" s="84" t="b">
        <v>0</v>
      </c>
      <c r="H854" s="84" t="b">
        <v>0</v>
      </c>
      <c r="I854" s="84" t="b">
        <v>0</v>
      </c>
      <c r="J854" s="84" t="b">
        <v>0</v>
      </c>
      <c r="K854" s="84" t="b">
        <v>0</v>
      </c>
      <c r="L854" s="84" t="b">
        <v>0</v>
      </c>
    </row>
    <row r="855" spans="1:12" ht="15">
      <c r="A855" s="84" t="s">
        <v>2586</v>
      </c>
      <c r="B855" s="84" t="s">
        <v>2576</v>
      </c>
      <c r="C855" s="84">
        <v>2</v>
      </c>
      <c r="D855" s="123">
        <v>0.010034333188799373</v>
      </c>
      <c r="E855" s="123">
        <v>1.4471580313422192</v>
      </c>
      <c r="F855" s="84" t="s">
        <v>1917</v>
      </c>
      <c r="G855" s="84" t="b">
        <v>0</v>
      </c>
      <c r="H855" s="84" t="b">
        <v>0</v>
      </c>
      <c r="I855" s="84" t="b">
        <v>0</v>
      </c>
      <c r="J855" s="84" t="b">
        <v>0</v>
      </c>
      <c r="K855" s="84" t="b">
        <v>0</v>
      </c>
      <c r="L855" s="84" t="b">
        <v>0</v>
      </c>
    </row>
    <row r="856" spans="1:12" ht="15">
      <c r="A856" s="84" t="s">
        <v>2576</v>
      </c>
      <c r="B856" s="84" t="s">
        <v>2089</v>
      </c>
      <c r="C856" s="84">
        <v>2</v>
      </c>
      <c r="D856" s="123">
        <v>0.010034333188799373</v>
      </c>
      <c r="E856" s="123">
        <v>1.4471580313422192</v>
      </c>
      <c r="F856" s="84" t="s">
        <v>1917</v>
      </c>
      <c r="G856" s="84" t="b">
        <v>0</v>
      </c>
      <c r="H856" s="84" t="b">
        <v>0</v>
      </c>
      <c r="I856" s="84" t="b">
        <v>0</v>
      </c>
      <c r="J856" s="84" t="b">
        <v>0</v>
      </c>
      <c r="K856" s="84" t="b">
        <v>0</v>
      </c>
      <c r="L856" s="84" t="b">
        <v>0</v>
      </c>
    </row>
    <row r="857" spans="1:12" ht="15">
      <c r="A857" s="84" t="s">
        <v>2089</v>
      </c>
      <c r="B857" s="84" t="s">
        <v>2659</v>
      </c>
      <c r="C857" s="84">
        <v>2</v>
      </c>
      <c r="D857" s="123">
        <v>0.010034333188799373</v>
      </c>
      <c r="E857" s="123">
        <v>1.4471580313422192</v>
      </c>
      <c r="F857" s="84" t="s">
        <v>1917</v>
      </c>
      <c r="G857" s="84" t="b">
        <v>0</v>
      </c>
      <c r="H857" s="84" t="b">
        <v>0</v>
      </c>
      <c r="I857" s="84" t="b">
        <v>0</v>
      </c>
      <c r="J857" s="84" t="b">
        <v>0</v>
      </c>
      <c r="K857" s="84" t="b">
        <v>0</v>
      </c>
      <c r="L857" s="84" t="b">
        <v>0</v>
      </c>
    </row>
    <row r="858" spans="1:12" ht="15">
      <c r="A858" s="84" t="s">
        <v>2659</v>
      </c>
      <c r="B858" s="84" t="s">
        <v>2767</v>
      </c>
      <c r="C858" s="84">
        <v>2</v>
      </c>
      <c r="D858" s="123">
        <v>0.010034333188799373</v>
      </c>
      <c r="E858" s="123">
        <v>1.4471580313422192</v>
      </c>
      <c r="F858" s="84" t="s">
        <v>1917</v>
      </c>
      <c r="G858" s="84" t="b">
        <v>0</v>
      </c>
      <c r="H858" s="84" t="b">
        <v>0</v>
      </c>
      <c r="I858" s="84" t="b">
        <v>0</v>
      </c>
      <c r="J858" s="84" t="b">
        <v>0</v>
      </c>
      <c r="K858" s="84" t="b">
        <v>0</v>
      </c>
      <c r="L858" s="84" t="b">
        <v>0</v>
      </c>
    </row>
    <row r="859" spans="1:12" ht="15">
      <c r="A859" s="84" t="s">
        <v>2767</v>
      </c>
      <c r="B859" s="84" t="s">
        <v>2768</v>
      </c>
      <c r="C859" s="84">
        <v>2</v>
      </c>
      <c r="D859" s="123">
        <v>0.010034333188799373</v>
      </c>
      <c r="E859" s="123">
        <v>1.4471580313422192</v>
      </c>
      <c r="F859" s="84" t="s">
        <v>1917</v>
      </c>
      <c r="G859" s="84" t="b">
        <v>0</v>
      </c>
      <c r="H859" s="84" t="b">
        <v>0</v>
      </c>
      <c r="I859" s="84" t="b">
        <v>0</v>
      </c>
      <c r="J859" s="84" t="b">
        <v>0</v>
      </c>
      <c r="K859" s="84" t="b">
        <v>0</v>
      </c>
      <c r="L859" s="84" t="b">
        <v>0</v>
      </c>
    </row>
    <row r="860" spans="1:12" ht="15">
      <c r="A860" s="84" t="s">
        <v>2768</v>
      </c>
      <c r="B860" s="84" t="s">
        <v>2769</v>
      </c>
      <c r="C860" s="84">
        <v>2</v>
      </c>
      <c r="D860" s="123">
        <v>0.010034333188799373</v>
      </c>
      <c r="E860" s="123">
        <v>1.4471580313422192</v>
      </c>
      <c r="F860" s="84" t="s">
        <v>1917</v>
      </c>
      <c r="G860" s="84" t="b">
        <v>0</v>
      </c>
      <c r="H860" s="84" t="b">
        <v>0</v>
      </c>
      <c r="I860" s="84" t="b">
        <v>0</v>
      </c>
      <c r="J860" s="84" t="b">
        <v>0</v>
      </c>
      <c r="K860" s="84" t="b">
        <v>0</v>
      </c>
      <c r="L860" s="84" t="b">
        <v>0</v>
      </c>
    </row>
    <row r="861" spans="1:12" ht="15">
      <c r="A861" s="84" t="s">
        <v>2769</v>
      </c>
      <c r="B861" s="84" t="s">
        <v>2770</v>
      </c>
      <c r="C861" s="84">
        <v>2</v>
      </c>
      <c r="D861" s="123">
        <v>0.010034333188799373</v>
      </c>
      <c r="E861" s="123">
        <v>1.4471580313422192</v>
      </c>
      <c r="F861" s="84" t="s">
        <v>1917</v>
      </c>
      <c r="G861" s="84" t="b">
        <v>0</v>
      </c>
      <c r="H861" s="84" t="b">
        <v>0</v>
      </c>
      <c r="I861" s="84" t="b">
        <v>0</v>
      </c>
      <c r="J861" s="84" t="b">
        <v>0</v>
      </c>
      <c r="K861" s="84" t="b">
        <v>0</v>
      </c>
      <c r="L861" s="84" t="b">
        <v>0</v>
      </c>
    </row>
    <row r="862" spans="1:12" ht="15">
      <c r="A862" s="84" t="s">
        <v>2770</v>
      </c>
      <c r="B862" s="84" t="s">
        <v>2602</v>
      </c>
      <c r="C862" s="84">
        <v>2</v>
      </c>
      <c r="D862" s="123">
        <v>0.010034333188799373</v>
      </c>
      <c r="E862" s="123">
        <v>1.4471580313422192</v>
      </c>
      <c r="F862" s="84" t="s">
        <v>1917</v>
      </c>
      <c r="G862" s="84" t="b">
        <v>0</v>
      </c>
      <c r="H862" s="84" t="b">
        <v>0</v>
      </c>
      <c r="I862" s="84" t="b">
        <v>0</v>
      </c>
      <c r="J862" s="84" t="b">
        <v>0</v>
      </c>
      <c r="K862" s="84" t="b">
        <v>0</v>
      </c>
      <c r="L86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2805</v>
      </c>
      <c r="B1" s="13" t="s">
        <v>34</v>
      </c>
    </row>
    <row r="2" spans="1:2" ht="15">
      <c r="A2" s="115" t="s">
        <v>292</v>
      </c>
      <c r="B2" s="78">
        <v>7689.77619</v>
      </c>
    </row>
    <row r="3" spans="1:2" ht="15">
      <c r="A3" s="115" t="s">
        <v>287</v>
      </c>
      <c r="B3" s="78">
        <v>2554</v>
      </c>
    </row>
    <row r="4" spans="1:2" ht="15">
      <c r="A4" s="115" t="s">
        <v>298</v>
      </c>
      <c r="B4" s="78">
        <v>2261.390476</v>
      </c>
    </row>
    <row r="5" spans="1:2" ht="15">
      <c r="A5" s="115" t="s">
        <v>241</v>
      </c>
      <c r="B5" s="78">
        <v>1654.142857</v>
      </c>
    </row>
    <row r="6" spans="1:2" ht="15">
      <c r="A6" s="115" t="s">
        <v>275</v>
      </c>
      <c r="B6" s="78">
        <v>1332.333333</v>
      </c>
    </row>
    <row r="7" spans="1:2" ht="15">
      <c r="A7" s="115" t="s">
        <v>303</v>
      </c>
      <c r="B7" s="78">
        <v>1076.342857</v>
      </c>
    </row>
    <row r="8" spans="1:2" ht="15">
      <c r="A8" s="115" t="s">
        <v>307</v>
      </c>
      <c r="B8" s="78">
        <v>984.642857</v>
      </c>
    </row>
    <row r="9" spans="1:2" ht="15">
      <c r="A9" s="115" t="s">
        <v>270</v>
      </c>
      <c r="B9" s="78">
        <v>710.866667</v>
      </c>
    </row>
    <row r="10" spans="1:2" ht="15">
      <c r="A10" s="115" t="s">
        <v>236</v>
      </c>
      <c r="B10" s="78">
        <v>699.242857</v>
      </c>
    </row>
    <row r="11" spans="1:2" ht="15">
      <c r="A11" s="115" t="s">
        <v>297</v>
      </c>
      <c r="B11" s="78">
        <v>600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2828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1072</v>
      </c>
      <c r="AF2" s="13" t="s">
        <v>1073</v>
      </c>
      <c r="AG2" s="13" t="s">
        <v>1074</v>
      </c>
      <c r="AH2" s="13" t="s">
        <v>1075</v>
      </c>
      <c r="AI2" s="13" t="s">
        <v>1076</v>
      </c>
      <c r="AJ2" s="13" t="s">
        <v>1077</v>
      </c>
      <c r="AK2" s="13" t="s">
        <v>1078</v>
      </c>
      <c r="AL2" s="13" t="s">
        <v>1079</v>
      </c>
      <c r="AM2" s="13" t="s">
        <v>1080</v>
      </c>
      <c r="AN2" s="13" t="s">
        <v>1081</v>
      </c>
      <c r="AO2" s="13" t="s">
        <v>1082</v>
      </c>
      <c r="AP2" s="13" t="s">
        <v>1083</v>
      </c>
      <c r="AQ2" s="13" t="s">
        <v>1084</v>
      </c>
      <c r="AR2" s="13" t="s">
        <v>1085</v>
      </c>
      <c r="AS2" s="13" t="s">
        <v>1086</v>
      </c>
      <c r="AT2" s="13" t="s">
        <v>192</v>
      </c>
      <c r="AU2" s="13" t="s">
        <v>1087</v>
      </c>
      <c r="AV2" s="13" t="s">
        <v>1088</v>
      </c>
      <c r="AW2" s="13" t="s">
        <v>1089</v>
      </c>
      <c r="AX2" s="13" t="s">
        <v>1090</v>
      </c>
      <c r="AY2" s="13" t="s">
        <v>1091</v>
      </c>
      <c r="AZ2" s="13" t="s">
        <v>1092</v>
      </c>
      <c r="BA2" s="13" t="s">
        <v>1930</v>
      </c>
      <c r="BB2" s="120" t="s">
        <v>2293</v>
      </c>
      <c r="BC2" s="120" t="s">
        <v>2297</v>
      </c>
      <c r="BD2" s="120" t="s">
        <v>2299</v>
      </c>
      <c r="BE2" s="120" t="s">
        <v>2302</v>
      </c>
      <c r="BF2" s="120" t="s">
        <v>2306</v>
      </c>
      <c r="BG2" s="120" t="s">
        <v>2315</v>
      </c>
      <c r="BH2" s="120" t="s">
        <v>2329</v>
      </c>
      <c r="BI2" s="120" t="s">
        <v>2401</v>
      </c>
      <c r="BJ2" s="120" t="s">
        <v>2418</v>
      </c>
      <c r="BK2" s="120" t="s">
        <v>2487</v>
      </c>
      <c r="BL2" s="120" t="s">
        <v>2793</v>
      </c>
      <c r="BM2" s="120" t="s">
        <v>2794</v>
      </c>
      <c r="BN2" s="120" t="s">
        <v>2795</v>
      </c>
      <c r="BO2" s="120" t="s">
        <v>2796</v>
      </c>
      <c r="BP2" s="120" t="s">
        <v>2797</v>
      </c>
      <c r="BQ2" s="120" t="s">
        <v>2798</v>
      </c>
      <c r="BR2" s="120" t="s">
        <v>2799</v>
      </c>
      <c r="BS2" s="120" t="s">
        <v>2800</v>
      </c>
      <c r="BT2" s="120" t="s">
        <v>2802</v>
      </c>
      <c r="BU2" s="3"/>
      <c r="BV2" s="3"/>
    </row>
    <row r="3" spans="1:74" ht="41.45" customHeight="1">
      <c r="A3" s="64" t="s">
        <v>212</v>
      </c>
      <c r="C3" s="65"/>
      <c r="D3" s="65" t="s">
        <v>64</v>
      </c>
      <c r="E3" s="66">
        <v>162.6084460429225</v>
      </c>
      <c r="F3" s="68">
        <v>99.99850788910261</v>
      </c>
      <c r="G3" s="100" t="s">
        <v>600</v>
      </c>
      <c r="H3" s="65"/>
      <c r="I3" s="69" t="s">
        <v>212</v>
      </c>
      <c r="J3" s="70"/>
      <c r="K3" s="70"/>
      <c r="L3" s="69" t="s">
        <v>1745</v>
      </c>
      <c r="M3" s="73">
        <v>1.4972708250679259</v>
      </c>
      <c r="N3" s="74">
        <v>7779.53173828125</v>
      </c>
      <c r="O3" s="74">
        <v>9646.09375</v>
      </c>
      <c r="P3" s="75"/>
      <c r="Q3" s="76"/>
      <c r="R3" s="76"/>
      <c r="S3" s="48"/>
      <c r="T3" s="48">
        <v>0</v>
      </c>
      <c r="U3" s="48">
        <v>1</v>
      </c>
      <c r="V3" s="49">
        <v>0</v>
      </c>
      <c r="W3" s="49">
        <v>0.002208</v>
      </c>
      <c r="X3" s="49">
        <v>0.000592</v>
      </c>
      <c r="Y3" s="49">
        <v>0.450661</v>
      </c>
      <c r="Z3" s="49">
        <v>0</v>
      </c>
      <c r="AA3" s="49">
        <v>0</v>
      </c>
      <c r="AB3" s="71">
        <v>3</v>
      </c>
      <c r="AC3" s="71"/>
      <c r="AD3" s="72"/>
      <c r="AE3" s="78" t="s">
        <v>1093</v>
      </c>
      <c r="AF3" s="78">
        <v>373</v>
      </c>
      <c r="AG3" s="78">
        <v>65</v>
      </c>
      <c r="AH3" s="78">
        <v>628</v>
      </c>
      <c r="AI3" s="78">
        <v>1210</v>
      </c>
      <c r="AJ3" s="78"/>
      <c r="AK3" s="78"/>
      <c r="AL3" s="78"/>
      <c r="AM3" s="78"/>
      <c r="AN3" s="78"/>
      <c r="AO3" s="80">
        <v>41582.6209375</v>
      </c>
      <c r="AP3" s="78"/>
      <c r="AQ3" s="78" t="b">
        <v>1</v>
      </c>
      <c r="AR3" s="78" t="b">
        <v>1</v>
      </c>
      <c r="AS3" s="78" t="b">
        <v>0</v>
      </c>
      <c r="AT3" s="78" t="s">
        <v>1001</v>
      </c>
      <c r="AU3" s="78">
        <v>4</v>
      </c>
      <c r="AV3" s="83" t="s">
        <v>1574</v>
      </c>
      <c r="AW3" s="78" t="b">
        <v>0</v>
      </c>
      <c r="AX3" s="78" t="s">
        <v>1625</v>
      </c>
      <c r="AY3" s="83" t="s">
        <v>1626</v>
      </c>
      <c r="AZ3" s="78" t="s">
        <v>66</v>
      </c>
      <c r="BA3" s="78" t="str">
        <f>REPLACE(INDEX(GroupVertices[Group],MATCH(Vertices[[#This Row],[Vertex]],GroupVertices[Vertex],0)),1,1,"")</f>
        <v>4</v>
      </c>
      <c r="BB3" s="48"/>
      <c r="BC3" s="48"/>
      <c r="BD3" s="48"/>
      <c r="BE3" s="48"/>
      <c r="BF3" s="48" t="s">
        <v>508</v>
      </c>
      <c r="BG3" s="48" t="s">
        <v>508</v>
      </c>
      <c r="BH3" s="121" t="s">
        <v>2330</v>
      </c>
      <c r="BI3" s="121" t="s">
        <v>2330</v>
      </c>
      <c r="BJ3" s="121" t="s">
        <v>2419</v>
      </c>
      <c r="BK3" s="121" t="s">
        <v>2419</v>
      </c>
      <c r="BL3" s="121">
        <v>0</v>
      </c>
      <c r="BM3" s="124">
        <v>0</v>
      </c>
      <c r="BN3" s="121">
        <v>0</v>
      </c>
      <c r="BO3" s="124">
        <v>0</v>
      </c>
      <c r="BP3" s="121">
        <v>0</v>
      </c>
      <c r="BQ3" s="124">
        <v>0</v>
      </c>
      <c r="BR3" s="121">
        <v>22</v>
      </c>
      <c r="BS3" s="124">
        <v>100</v>
      </c>
      <c r="BT3" s="121">
        <v>22</v>
      </c>
      <c r="BU3" s="3"/>
      <c r="BV3" s="3"/>
    </row>
    <row r="4" spans="1:77" ht="41.45" customHeight="1">
      <c r="A4" s="64" t="s">
        <v>235</v>
      </c>
      <c r="C4" s="65"/>
      <c r="D4" s="65" t="s">
        <v>64</v>
      </c>
      <c r="E4" s="66">
        <v>178.0035459196596</v>
      </c>
      <c r="F4" s="68">
        <v>99.96075401337347</v>
      </c>
      <c r="G4" s="100" t="s">
        <v>1585</v>
      </c>
      <c r="H4" s="65"/>
      <c r="I4" s="69" t="s">
        <v>235</v>
      </c>
      <c r="J4" s="70"/>
      <c r="K4" s="70"/>
      <c r="L4" s="69" t="s">
        <v>1746</v>
      </c>
      <c r="M4" s="73">
        <v>14.079379143065674</v>
      </c>
      <c r="N4" s="74">
        <v>7284.24365234375</v>
      </c>
      <c r="O4" s="74">
        <v>8798.361328125</v>
      </c>
      <c r="P4" s="75"/>
      <c r="Q4" s="76"/>
      <c r="R4" s="76"/>
      <c r="S4" s="86"/>
      <c r="T4" s="48">
        <v>3</v>
      </c>
      <c r="U4" s="48">
        <v>1</v>
      </c>
      <c r="V4" s="49">
        <v>202</v>
      </c>
      <c r="W4" s="49">
        <v>0.002841</v>
      </c>
      <c r="X4" s="49">
        <v>0.004624</v>
      </c>
      <c r="Y4" s="49">
        <v>1.061158</v>
      </c>
      <c r="Z4" s="49">
        <v>0</v>
      </c>
      <c r="AA4" s="49">
        <v>0</v>
      </c>
      <c r="AB4" s="71">
        <v>4</v>
      </c>
      <c r="AC4" s="71"/>
      <c r="AD4" s="72"/>
      <c r="AE4" s="78" t="s">
        <v>1094</v>
      </c>
      <c r="AF4" s="78">
        <v>94</v>
      </c>
      <c r="AG4" s="78">
        <v>1153</v>
      </c>
      <c r="AH4" s="78">
        <v>674</v>
      </c>
      <c r="AI4" s="78">
        <v>120</v>
      </c>
      <c r="AJ4" s="78"/>
      <c r="AK4" s="78" t="s">
        <v>1209</v>
      </c>
      <c r="AL4" s="78"/>
      <c r="AM4" s="83" t="s">
        <v>1401</v>
      </c>
      <c r="AN4" s="78"/>
      <c r="AO4" s="80">
        <v>41281.42519675926</v>
      </c>
      <c r="AP4" s="83" t="s">
        <v>1481</v>
      </c>
      <c r="AQ4" s="78" t="b">
        <v>0</v>
      </c>
      <c r="AR4" s="78" t="b">
        <v>0</v>
      </c>
      <c r="AS4" s="78" t="b">
        <v>1</v>
      </c>
      <c r="AT4" s="78" t="s">
        <v>1000</v>
      </c>
      <c r="AU4" s="78">
        <v>19</v>
      </c>
      <c r="AV4" s="83" t="s">
        <v>1574</v>
      </c>
      <c r="AW4" s="78" t="b">
        <v>0</v>
      </c>
      <c r="AX4" s="78" t="s">
        <v>1625</v>
      </c>
      <c r="AY4" s="83" t="s">
        <v>1627</v>
      </c>
      <c r="AZ4" s="78" t="s">
        <v>66</v>
      </c>
      <c r="BA4" s="78" t="str">
        <f>REPLACE(INDEX(GroupVertices[Group],MATCH(Vertices[[#This Row],[Vertex]],GroupVertices[Vertex],0)),1,1,"")</f>
        <v>4</v>
      </c>
      <c r="BB4" s="48"/>
      <c r="BC4" s="48"/>
      <c r="BD4" s="48"/>
      <c r="BE4" s="48"/>
      <c r="BF4" s="48" t="s">
        <v>508</v>
      </c>
      <c r="BG4" s="48" t="s">
        <v>508</v>
      </c>
      <c r="BH4" s="121" t="s">
        <v>2331</v>
      </c>
      <c r="BI4" s="121" t="s">
        <v>2331</v>
      </c>
      <c r="BJ4" s="121" t="s">
        <v>2223</v>
      </c>
      <c r="BK4" s="121" t="s">
        <v>2223</v>
      </c>
      <c r="BL4" s="121">
        <v>0</v>
      </c>
      <c r="BM4" s="124">
        <v>0</v>
      </c>
      <c r="BN4" s="121">
        <v>0</v>
      </c>
      <c r="BO4" s="124">
        <v>0</v>
      </c>
      <c r="BP4" s="121">
        <v>0</v>
      </c>
      <c r="BQ4" s="124">
        <v>0</v>
      </c>
      <c r="BR4" s="121">
        <v>51</v>
      </c>
      <c r="BS4" s="124">
        <v>100</v>
      </c>
      <c r="BT4" s="121">
        <v>51</v>
      </c>
      <c r="BU4" s="2"/>
      <c r="BV4" s="3"/>
      <c r="BW4" s="3"/>
      <c r="BX4" s="3"/>
      <c r="BY4" s="3"/>
    </row>
    <row r="5" spans="1:77" ht="41.45" customHeight="1">
      <c r="A5" s="64" t="s">
        <v>213</v>
      </c>
      <c r="C5" s="65"/>
      <c r="D5" s="65" t="s">
        <v>64</v>
      </c>
      <c r="E5" s="66">
        <v>174.49436874187393</v>
      </c>
      <c r="F5" s="68">
        <v>99.9693596762235</v>
      </c>
      <c r="G5" s="100" t="s">
        <v>601</v>
      </c>
      <c r="H5" s="65"/>
      <c r="I5" s="69" t="s">
        <v>213</v>
      </c>
      <c r="J5" s="70"/>
      <c r="K5" s="70"/>
      <c r="L5" s="69" t="s">
        <v>1747</v>
      </c>
      <c r="M5" s="73">
        <v>11.211398570580894</v>
      </c>
      <c r="N5" s="74">
        <v>3462.94140625</v>
      </c>
      <c r="O5" s="74">
        <v>7602.42919921875</v>
      </c>
      <c r="P5" s="75"/>
      <c r="Q5" s="76"/>
      <c r="R5" s="76"/>
      <c r="S5" s="86"/>
      <c r="T5" s="48">
        <v>0</v>
      </c>
      <c r="U5" s="48">
        <v>2</v>
      </c>
      <c r="V5" s="49">
        <v>0</v>
      </c>
      <c r="W5" s="49">
        <v>0.003509</v>
      </c>
      <c r="X5" s="49">
        <v>0.014941</v>
      </c>
      <c r="Y5" s="49">
        <v>0.661461</v>
      </c>
      <c r="Z5" s="49">
        <v>0.5</v>
      </c>
      <c r="AA5" s="49">
        <v>0</v>
      </c>
      <c r="AB5" s="71">
        <v>5</v>
      </c>
      <c r="AC5" s="71"/>
      <c r="AD5" s="72"/>
      <c r="AE5" s="78" t="s">
        <v>1095</v>
      </c>
      <c r="AF5" s="78">
        <v>1264</v>
      </c>
      <c r="AG5" s="78">
        <v>905</v>
      </c>
      <c r="AH5" s="78">
        <v>3506</v>
      </c>
      <c r="AI5" s="78">
        <v>5391</v>
      </c>
      <c r="AJ5" s="78"/>
      <c r="AK5" s="78" t="s">
        <v>1210</v>
      </c>
      <c r="AL5" s="78" t="s">
        <v>1318</v>
      </c>
      <c r="AM5" s="83" t="s">
        <v>1402</v>
      </c>
      <c r="AN5" s="78"/>
      <c r="AO5" s="80">
        <v>43014.493622685186</v>
      </c>
      <c r="AP5" s="83" t="s">
        <v>1482</v>
      </c>
      <c r="AQ5" s="78" t="b">
        <v>1</v>
      </c>
      <c r="AR5" s="78" t="b">
        <v>0</v>
      </c>
      <c r="AS5" s="78" t="b">
        <v>1</v>
      </c>
      <c r="AT5" s="78" t="s">
        <v>1000</v>
      </c>
      <c r="AU5" s="78">
        <v>4</v>
      </c>
      <c r="AV5" s="78"/>
      <c r="AW5" s="78" t="b">
        <v>0</v>
      </c>
      <c r="AX5" s="78" t="s">
        <v>1625</v>
      </c>
      <c r="AY5" s="83" t="s">
        <v>1628</v>
      </c>
      <c r="AZ5" s="78" t="s">
        <v>66</v>
      </c>
      <c r="BA5" s="78" t="str">
        <f>REPLACE(INDEX(GroupVertices[Group],MATCH(Vertices[[#This Row],[Vertex]],GroupVertices[Vertex],0)),1,1,"")</f>
        <v>1</v>
      </c>
      <c r="BB5" s="48"/>
      <c r="BC5" s="48"/>
      <c r="BD5" s="48"/>
      <c r="BE5" s="48"/>
      <c r="BF5" s="48" t="s">
        <v>508</v>
      </c>
      <c r="BG5" s="48" t="s">
        <v>508</v>
      </c>
      <c r="BH5" s="121" t="s">
        <v>2332</v>
      </c>
      <c r="BI5" s="121" t="s">
        <v>2332</v>
      </c>
      <c r="BJ5" s="121" t="s">
        <v>2420</v>
      </c>
      <c r="BK5" s="121" t="s">
        <v>2420</v>
      </c>
      <c r="BL5" s="121">
        <v>1</v>
      </c>
      <c r="BM5" s="124">
        <v>3.8461538461538463</v>
      </c>
      <c r="BN5" s="121">
        <v>0</v>
      </c>
      <c r="BO5" s="124">
        <v>0</v>
      </c>
      <c r="BP5" s="121">
        <v>0</v>
      </c>
      <c r="BQ5" s="124">
        <v>0</v>
      </c>
      <c r="BR5" s="121">
        <v>25</v>
      </c>
      <c r="BS5" s="124">
        <v>96.15384615384616</v>
      </c>
      <c r="BT5" s="121">
        <v>26</v>
      </c>
      <c r="BU5" s="2"/>
      <c r="BV5" s="3"/>
      <c r="BW5" s="3"/>
      <c r="BX5" s="3"/>
      <c r="BY5" s="3"/>
    </row>
    <row r="6" spans="1:77" ht="41.45" customHeight="1">
      <c r="A6" s="64" t="s">
        <v>292</v>
      </c>
      <c r="C6" s="65"/>
      <c r="D6" s="65" t="s">
        <v>64</v>
      </c>
      <c r="E6" s="66">
        <v>185.0219002752309</v>
      </c>
      <c r="F6" s="68">
        <v>99.94354268767343</v>
      </c>
      <c r="G6" s="100" t="s">
        <v>662</v>
      </c>
      <c r="H6" s="65"/>
      <c r="I6" s="69" t="s">
        <v>292</v>
      </c>
      <c r="J6" s="70"/>
      <c r="K6" s="70"/>
      <c r="L6" s="69" t="s">
        <v>1748</v>
      </c>
      <c r="M6" s="73">
        <v>19.815340288035237</v>
      </c>
      <c r="N6" s="74">
        <v>1760.32080078125</v>
      </c>
      <c r="O6" s="74">
        <v>7662.513671875</v>
      </c>
      <c r="P6" s="75"/>
      <c r="Q6" s="76"/>
      <c r="R6" s="76"/>
      <c r="S6" s="86"/>
      <c r="T6" s="48">
        <v>38</v>
      </c>
      <c r="U6" s="48">
        <v>6</v>
      </c>
      <c r="V6" s="49">
        <v>7689.77619</v>
      </c>
      <c r="W6" s="49">
        <v>0.005405</v>
      </c>
      <c r="X6" s="49">
        <v>0.098457</v>
      </c>
      <c r="Y6" s="49">
        <v>11.657859</v>
      </c>
      <c r="Z6" s="49">
        <v>0.016194331983805668</v>
      </c>
      <c r="AA6" s="49">
        <v>0.07692307692307693</v>
      </c>
      <c r="AB6" s="71">
        <v>6</v>
      </c>
      <c r="AC6" s="71"/>
      <c r="AD6" s="72"/>
      <c r="AE6" s="78" t="s">
        <v>1096</v>
      </c>
      <c r="AF6" s="78">
        <v>382</v>
      </c>
      <c r="AG6" s="78">
        <v>1649</v>
      </c>
      <c r="AH6" s="78">
        <v>2104</v>
      </c>
      <c r="AI6" s="78">
        <v>2169</v>
      </c>
      <c r="AJ6" s="78"/>
      <c r="AK6" s="78" t="s">
        <v>1211</v>
      </c>
      <c r="AL6" s="78" t="s">
        <v>1048</v>
      </c>
      <c r="AM6" s="83" t="s">
        <v>1403</v>
      </c>
      <c r="AN6" s="78"/>
      <c r="AO6" s="80">
        <v>42054.48769675926</v>
      </c>
      <c r="AP6" s="83" t="s">
        <v>1483</v>
      </c>
      <c r="AQ6" s="78" t="b">
        <v>0</v>
      </c>
      <c r="AR6" s="78" t="b">
        <v>0</v>
      </c>
      <c r="AS6" s="78" t="b">
        <v>1</v>
      </c>
      <c r="AT6" s="78" t="s">
        <v>1000</v>
      </c>
      <c r="AU6" s="78">
        <v>36</v>
      </c>
      <c r="AV6" s="83" t="s">
        <v>1574</v>
      </c>
      <c r="AW6" s="78" t="b">
        <v>0</v>
      </c>
      <c r="AX6" s="78" t="s">
        <v>1625</v>
      </c>
      <c r="AY6" s="83" t="s">
        <v>1629</v>
      </c>
      <c r="AZ6" s="78" t="s">
        <v>66</v>
      </c>
      <c r="BA6" s="78" t="str">
        <f>REPLACE(INDEX(GroupVertices[Group],MATCH(Vertices[[#This Row],[Vertex]],GroupVertices[Vertex],0)),1,1,"")</f>
        <v>1</v>
      </c>
      <c r="BB6" s="48" t="s">
        <v>2294</v>
      </c>
      <c r="BC6" s="48" t="s">
        <v>2294</v>
      </c>
      <c r="BD6" s="48" t="s">
        <v>2300</v>
      </c>
      <c r="BE6" s="48" t="s">
        <v>2303</v>
      </c>
      <c r="BF6" s="48" t="s">
        <v>2307</v>
      </c>
      <c r="BG6" s="48" t="s">
        <v>2316</v>
      </c>
      <c r="BH6" s="121" t="s">
        <v>2333</v>
      </c>
      <c r="BI6" s="121" t="s">
        <v>2402</v>
      </c>
      <c r="BJ6" s="121" t="s">
        <v>2421</v>
      </c>
      <c r="BK6" s="121" t="s">
        <v>2421</v>
      </c>
      <c r="BL6" s="121">
        <v>16</v>
      </c>
      <c r="BM6" s="124">
        <v>3.883495145631068</v>
      </c>
      <c r="BN6" s="121">
        <v>1</v>
      </c>
      <c r="BO6" s="124">
        <v>0.24271844660194175</v>
      </c>
      <c r="BP6" s="121">
        <v>0</v>
      </c>
      <c r="BQ6" s="124">
        <v>0</v>
      </c>
      <c r="BR6" s="121">
        <v>395</v>
      </c>
      <c r="BS6" s="124">
        <v>95.87378640776699</v>
      </c>
      <c r="BT6" s="121">
        <v>412</v>
      </c>
      <c r="BU6" s="2"/>
      <c r="BV6" s="3"/>
      <c r="BW6" s="3"/>
      <c r="BX6" s="3"/>
      <c r="BY6" s="3"/>
    </row>
    <row r="7" spans="1:77" ht="41.45" customHeight="1">
      <c r="A7" s="64" t="s">
        <v>215</v>
      </c>
      <c r="C7" s="65"/>
      <c r="D7" s="65" t="s">
        <v>64</v>
      </c>
      <c r="E7" s="66">
        <v>174.5509683737737</v>
      </c>
      <c r="F7" s="68">
        <v>99.96922087520979</v>
      </c>
      <c r="G7" s="100" t="s">
        <v>1586</v>
      </c>
      <c r="H7" s="65"/>
      <c r="I7" s="69" t="s">
        <v>215</v>
      </c>
      <c r="J7" s="70"/>
      <c r="K7" s="70"/>
      <c r="L7" s="69" t="s">
        <v>1749</v>
      </c>
      <c r="M7" s="73">
        <v>11.257656321750003</v>
      </c>
      <c r="N7" s="74">
        <v>3234.402587890625</v>
      </c>
      <c r="O7" s="74">
        <v>8243.435546875</v>
      </c>
      <c r="P7" s="75"/>
      <c r="Q7" s="76"/>
      <c r="R7" s="76"/>
      <c r="S7" s="86"/>
      <c r="T7" s="48">
        <v>3</v>
      </c>
      <c r="U7" s="48">
        <v>1</v>
      </c>
      <c r="V7" s="49">
        <v>3</v>
      </c>
      <c r="W7" s="49">
        <v>0.003534</v>
      </c>
      <c r="X7" s="49">
        <v>0.01833</v>
      </c>
      <c r="Y7" s="49">
        <v>1.241091</v>
      </c>
      <c r="Z7" s="49">
        <v>0.25</v>
      </c>
      <c r="AA7" s="49">
        <v>0</v>
      </c>
      <c r="AB7" s="71">
        <v>7</v>
      </c>
      <c r="AC7" s="71"/>
      <c r="AD7" s="72"/>
      <c r="AE7" s="78" t="s">
        <v>1097</v>
      </c>
      <c r="AF7" s="78">
        <v>1277</v>
      </c>
      <c r="AG7" s="78">
        <v>909</v>
      </c>
      <c r="AH7" s="78">
        <v>3222</v>
      </c>
      <c r="AI7" s="78">
        <v>5891</v>
      </c>
      <c r="AJ7" s="78"/>
      <c r="AK7" s="78" t="s">
        <v>1212</v>
      </c>
      <c r="AL7" s="78" t="s">
        <v>1319</v>
      </c>
      <c r="AM7" s="78"/>
      <c r="AN7" s="78"/>
      <c r="AO7" s="80">
        <v>39908.89336805556</v>
      </c>
      <c r="AP7" s="83" t="s">
        <v>1484</v>
      </c>
      <c r="AQ7" s="78" t="b">
        <v>0</v>
      </c>
      <c r="AR7" s="78" t="b">
        <v>0</v>
      </c>
      <c r="AS7" s="78" t="b">
        <v>1</v>
      </c>
      <c r="AT7" s="78" t="s">
        <v>1000</v>
      </c>
      <c r="AU7" s="78">
        <v>6</v>
      </c>
      <c r="AV7" s="83" t="s">
        <v>1575</v>
      </c>
      <c r="AW7" s="78" t="b">
        <v>0</v>
      </c>
      <c r="AX7" s="78" t="s">
        <v>1625</v>
      </c>
      <c r="AY7" s="83" t="s">
        <v>1630</v>
      </c>
      <c r="AZ7" s="78" t="s">
        <v>66</v>
      </c>
      <c r="BA7" s="78" t="str">
        <f>REPLACE(INDEX(GroupVertices[Group],MATCH(Vertices[[#This Row],[Vertex]],GroupVertices[Vertex],0)),1,1,"")</f>
        <v>1</v>
      </c>
      <c r="BB7" s="48"/>
      <c r="BC7" s="48"/>
      <c r="BD7" s="48"/>
      <c r="BE7" s="48"/>
      <c r="BF7" s="48" t="s">
        <v>509</v>
      </c>
      <c r="BG7" s="48" t="s">
        <v>509</v>
      </c>
      <c r="BH7" s="121" t="s">
        <v>2334</v>
      </c>
      <c r="BI7" s="121" t="s">
        <v>2334</v>
      </c>
      <c r="BJ7" s="121" t="s">
        <v>2422</v>
      </c>
      <c r="BK7" s="121" t="s">
        <v>2422</v>
      </c>
      <c r="BL7" s="121">
        <v>1</v>
      </c>
      <c r="BM7" s="124">
        <v>2.5</v>
      </c>
      <c r="BN7" s="121">
        <v>0</v>
      </c>
      <c r="BO7" s="124">
        <v>0</v>
      </c>
      <c r="BP7" s="121">
        <v>0</v>
      </c>
      <c r="BQ7" s="124">
        <v>0</v>
      </c>
      <c r="BR7" s="121">
        <v>39</v>
      </c>
      <c r="BS7" s="124">
        <v>97.5</v>
      </c>
      <c r="BT7" s="121">
        <v>40</v>
      </c>
      <c r="BU7" s="2"/>
      <c r="BV7" s="3"/>
      <c r="BW7" s="3"/>
      <c r="BX7" s="3"/>
      <c r="BY7" s="3"/>
    </row>
    <row r="8" spans="1:77" ht="41.45" customHeight="1">
      <c r="A8" s="64" t="s">
        <v>214</v>
      </c>
      <c r="C8" s="65"/>
      <c r="D8" s="65" t="s">
        <v>64</v>
      </c>
      <c r="E8" s="66">
        <v>181.2863245698462</v>
      </c>
      <c r="F8" s="68">
        <v>99.95270355457829</v>
      </c>
      <c r="G8" s="100" t="s">
        <v>602</v>
      </c>
      <c r="H8" s="65"/>
      <c r="I8" s="69" t="s">
        <v>214</v>
      </c>
      <c r="J8" s="70"/>
      <c r="K8" s="70"/>
      <c r="L8" s="69" t="s">
        <v>1750</v>
      </c>
      <c r="M8" s="73">
        <v>16.762328710874016</v>
      </c>
      <c r="N8" s="74">
        <v>3217.054931640625</v>
      </c>
      <c r="O8" s="74">
        <v>8730.5830078125</v>
      </c>
      <c r="P8" s="75"/>
      <c r="Q8" s="76"/>
      <c r="R8" s="76"/>
      <c r="S8" s="86"/>
      <c r="T8" s="48">
        <v>0</v>
      </c>
      <c r="U8" s="48">
        <v>2</v>
      </c>
      <c r="V8" s="49">
        <v>0</v>
      </c>
      <c r="W8" s="49">
        <v>0.003509</v>
      </c>
      <c r="X8" s="49">
        <v>0.014941</v>
      </c>
      <c r="Y8" s="49">
        <v>0.661461</v>
      </c>
      <c r="Z8" s="49">
        <v>0.5</v>
      </c>
      <c r="AA8" s="49">
        <v>0</v>
      </c>
      <c r="AB8" s="71">
        <v>8</v>
      </c>
      <c r="AC8" s="71"/>
      <c r="AD8" s="72"/>
      <c r="AE8" s="78" t="s">
        <v>1098</v>
      </c>
      <c r="AF8" s="78">
        <v>1118</v>
      </c>
      <c r="AG8" s="78">
        <v>1385</v>
      </c>
      <c r="AH8" s="78">
        <v>4220</v>
      </c>
      <c r="AI8" s="78">
        <v>2659</v>
      </c>
      <c r="AJ8" s="78"/>
      <c r="AK8" s="78" t="s">
        <v>1213</v>
      </c>
      <c r="AL8" s="78" t="s">
        <v>1320</v>
      </c>
      <c r="AM8" s="83" t="s">
        <v>1404</v>
      </c>
      <c r="AN8" s="78"/>
      <c r="AO8" s="80">
        <v>43195.29702546296</v>
      </c>
      <c r="AP8" s="83" t="s">
        <v>1485</v>
      </c>
      <c r="AQ8" s="78" t="b">
        <v>1</v>
      </c>
      <c r="AR8" s="78" t="b">
        <v>0</v>
      </c>
      <c r="AS8" s="78" t="b">
        <v>0</v>
      </c>
      <c r="AT8" s="78" t="s">
        <v>1000</v>
      </c>
      <c r="AU8" s="78">
        <v>5</v>
      </c>
      <c r="AV8" s="78"/>
      <c r="AW8" s="78" t="b">
        <v>0</v>
      </c>
      <c r="AX8" s="78" t="s">
        <v>1625</v>
      </c>
      <c r="AY8" s="83" t="s">
        <v>1631</v>
      </c>
      <c r="AZ8" s="78" t="s">
        <v>66</v>
      </c>
      <c r="BA8" s="78" t="str">
        <f>REPLACE(INDEX(GroupVertices[Group],MATCH(Vertices[[#This Row],[Vertex]],GroupVertices[Vertex],0)),1,1,"")</f>
        <v>1</v>
      </c>
      <c r="BB8" s="48"/>
      <c r="BC8" s="48"/>
      <c r="BD8" s="48"/>
      <c r="BE8" s="48"/>
      <c r="BF8" s="48" t="s">
        <v>508</v>
      </c>
      <c r="BG8" s="48" t="s">
        <v>508</v>
      </c>
      <c r="BH8" s="121" t="s">
        <v>2332</v>
      </c>
      <c r="BI8" s="121" t="s">
        <v>2332</v>
      </c>
      <c r="BJ8" s="121" t="s">
        <v>2420</v>
      </c>
      <c r="BK8" s="121" t="s">
        <v>2420</v>
      </c>
      <c r="BL8" s="121">
        <v>1</v>
      </c>
      <c r="BM8" s="124">
        <v>3.8461538461538463</v>
      </c>
      <c r="BN8" s="121">
        <v>0</v>
      </c>
      <c r="BO8" s="124">
        <v>0</v>
      </c>
      <c r="BP8" s="121">
        <v>0</v>
      </c>
      <c r="BQ8" s="124">
        <v>0</v>
      </c>
      <c r="BR8" s="121">
        <v>25</v>
      </c>
      <c r="BS8" s="124">
        <v>96.15384615384616</v>
      </c>
      <c r="BT8" s="121">
        <v>26</v>
      </c>
      <c r="BU8" s="2"/>
      <c r="BV8" s="3"/>
      <c r="BW8" s="3"/>
      <c r="BX8" s="3"/>
      <c r="BY8" s="3"/>
    </row>
    <row r="9" spans="1:77" ht="41.45" customHeight="1">
      <c r="A9" s="64" t="s">
        <v>216</v>
      </c>
      <c r="C9" s="65"/>
      <c r="D9" s="65" t="s">
        <v>64</v>
      </c>
      <c r="E9" s="66">
        <v>166.83926852743022</v>
      </c>
      <c r="F9" s="68">
        <v>99.98813251332778</v>
      </c>
      <c r="G9" s="100" t="s">
        <v>603</v>
      </c>
      <c r="H9" s="65"/>
      <c r="I9" s="69" t="s">
        <v>216</v>
      </c>
      <c r="J9" s="70"/>
      <c r="K9" s="70"/>
      <c r="L9" s="69" t="s">
        <v>1751</v>
      </c>
      <c r="M9" s="73">
        <v>4.955037724958851</v>
      </c>
      <c r="N9" s="74">
        <v>2814.521728515625</v>
      </c>
      <c r="O9" s="74">
        <v>9081.8203125</v>
      </c>
      <c r="P9" s="75"/>
      <c r="Q9" s="76"/>
      <c r="R9" s="76"/>
      <c r="S9" s="86"/>
      <c r="T9" s="48">
        <v>0</v>
      </c>
      <c r="U9" s="48">
        <v>2</v>
      </c>
      <c r="V9" s="49">
        <v>0</v>
      </c>
      <c r="W9" s="49">
        <v>0.003509</v>
      </c>
      <c r="X9" s="49">
        <v>0.014941</v>
      </c>
      <c r="Y9" s="49">
        <v>0.661461</v>
      </c>
      <c r="Z9" s="49">
        <v>0.5</v>
      </c>
      <c r="AA9" s="49">
        <v>0</v>
      </c>
      <c r="AB9" s="71">
        <v>9</v>
      </c>
      <c r="AC9" s="71"/>
      <c r="AD9" s="72"/>
      <c r="AE9" s="78" t="s">
        <v>1099</v>
      </c>
      <c r="AF9" s="78">
        <v>331</v>
      </c>
      <c r="AG9" s="78">
        <v>364</v>
      </c>
      <c r="AH9" s="78">
        <v>3289</v>
      </c>
      <c r="AI9" s="78">
        <v>3797</v>
      </c>
      <c r="AJ9" s="78"/>
      <c r="AK9" s="78" t="s">
        <v>1214</v>
      </c>
      <c r="AL9" s="78" t="s">
        <v>1321</v>
      </c>
      <c r="AM9" s="78"/>
      <c r="AN9" s="78"/>
      <c r="AO9" s="80">
        <v>39848.672268518516</v>
      </c>
      <c r="AP9" s="83" t="s">
        <v>1486</v>
      </c>
      <c r="AQ9" s="78" t="b">
        <v>1</v>
      </c>
      <c r="AR9" s="78" t="b">
        <v>0</v>
      </c>
      <c r="AS9" s="78" t="b">
        <v>1</v>
      </c>
      <c r="AT9" s="78" t="s">
        <v>1000</v>
      </c>
      <c r="AU9" s="78">
        <v>6</v>
      </c>
      <c r="AV9" s="83" t="s">
        <v>1574</v>
      </c>
      <c r="AW9" s="78" t="b">
        <v>0</v>
      </c>
      <c r="AX9" s="78" t="s">
        <v>1625</v>
      </c>
      <c r="AY9" s="83" t="s">
        <v>1632</v>
      </c>
      <c r="AZ9" s="78" t="s">
        <v>66</v>
      </c>
      <c r="BA9" s="78" t="str">
        <f>REPLACE(INDEX(GroupVertices[Group],MATCH(Vertices[[#This Row],[Vertex]],GroupVertices[Vertex],0)),1,1,"")</f>
        <v>1</v>
      </c>
      <c r="BB9" s="48"/>
      <c r="BC9" s="48"/>
      <c r="BD9" s="48"/>
      <c r="BE9" s="48"/>
      <c r="BF9" s="48" t="s">
        <v>508</v>
      </c>
      <c r="BG9" s="48" t="s">
        <v>508</v>
      </c>
      <c r="BH9" s="121" t="s">
        <v>2332</v>
      </c>
      <c r="BI9" s="121" t="s">
        <v>2332</v>
      </c>
      <c r="BJ9" s="121" t="s">
        <v>2420</v>
      </c>
      <c r="BK9" s="121" t="s">
        <v>2420</v>
      </c>
      <c r="BL9" s="121">
        <v>1</v>
      </c>
      <c r="BM9" s="124">
        <v>3.8461538461538463</v>
      </c>
      <c r="BN9" s="121">
        <v>0</v>
      </c>
      <c r="BO9" s="124">
        <v>0</v>
      </c>
      <c r="BP9" s="121">
        <v>0</v>
      </c>
      <c r="BQ9" s="124">
        <v>0</v>
      </c>
      <c r="BR9" s="121">
        <v>25</v>
      </c>
      <c r="BS9" s="124">
        <v>96.15384615384616</v>
      </c>
      <c r="BT9" s="121">
        <v>26</v>
      </c>
      <c r="BU9" s="2"/>
      <c r="BV9" s="3"/>
      <c r="BW9" s="3"/>
      <c r="BX9" s="3"/>
      <c r="BY9" s="3"/>
    </row>
    <row r="10" spans="1:77" ht="41.45" customHeight="1">
      <c r="A10" s="64" t="s">
        <v>217</v>
      </c>
      <c r="C10" s="65"/>
      <c r="D10" s="65" t="s">
        <v>64</v>
      </c>
      <c r="E10" s="66">
        <v>162.3961974232984</v>
      </c>
      <c r="F10" s="68">
        <v>99.99902839290402</v>
      </c>
      <c r="G10" s="100" t="s">
        <v>1587</v>
      </c>
      <c r="H10" s="65"/>
      <c r="I10" s="69" t="s">
        <v>217</v>
      </c>
      <c r="J10" s="70"/>
      <c r="K10" s="70"/>
      <c r="L10" s="69" t="s">
        <v>1752</v>
      </c>
      <c r="M10" s="73">
        <v>1.3238042581837657</v>
      </c>
      <c r="N10" s="74">
        <v>194.9122772216797</v>
      </c>
      <c r="O10" s="74">
        <v>7560.3505859375</v>
      </c>
      <c r="P10" s="75"/>
      <c r="Q10" s="76"/>
      <c r="R10" s="76"/>
      <c r="S10" s="86"/>
      <c r="T10" s="48">
        <v>0</v>
      </c>
      <c r="U10" s="48">
        <v>1</v>
      </c>
      <c r="V10" s="49">
        <v>0</v>
      </c>
      <c r="W10" s="49">
        <v>0.003497</v>
      </c>
      <c r="X10" s="49">
        <v>0.012596</v>
      </c>
      <c r="Y10" s="49">
        <v>0.397729</v>
      </c>
      <c r="Z10" s="49">
        <v>0</v>
      </c>
      <c r="AA10" s="49">
        <v>0</v>
      </c>
      <c r="AB10" s="71">
        <v>10</v>
      </c>
      <c r="AC10" s="71"/>
      <c r="AD10" s="72"/>
      <c r="AE10" s="78" t="s">
        <v>1100</v>
      </c>
      <c r="AF10" s="78">
        <v>61</v>
      </c>
      <c r="AG10" s="78">
        <v>50</v>
      </c>
      <c r="AH10" s="78">
        <v>111</v>
      </c>
      <c r="AI10" s="78">
        <v>46</v>
      </c>
      <c r="AJ10" s="78"/>
      <c r="AK10" s="78" t="s">
        <v>1215</v>
      </c>
      <c r="AL10" s="78" t="s">
        <v>1322</v>
      </c>
      <c r="AM10" s="83" t="s">
        <v>1405</v>
      </c>
      <c r="AN10" s="78"/>
      <c r="AO10" s="80">
        <v>42809.523460648146</v>
      </c>
      <c r="AP10" s="83" t="s">
        <v>1487</v>
      </c>
      <c r="AQ10" s="78" t="b">
        <v>0</v>
      </c>
      <c r="AR10" s="78" t="b">
        <v>0</v>
      </c>
      <c r="AS10" s="78" t="b">
        <v>0</v>
      </c>
      <c r="AT10" s="78" t="s">
        <v>1570</v>
      </c>
      <c r="AU10" s="78">
        <v>2</v>
      </c>
      <c r="AV10" s="83" t="s">
        <v>1574</v>
      </c>
      <c r="AW10" s="78" t="b">
        <v>0</v>
      </c>
      <c r="AX10" s="78" t="s">
        <v>1625</v>
      </c>
      <c r="AY10" s="83" t="s">
        <v>1633</v>
      </c>
      <c r="AZ10" s="78" t="s">
        <v>66</v>
      </c>
      <c r="BA10" s="78" t="str">
        <f>REPLACE(INDEX(GroupVertices[Group],MATCH(Vertices[[#This Row],[Vertex]],GroupVertices[Vertex],0)),1,1,"")</f>
        <v>1</v>
      </c>
      <c r="BB10" s="48"/>
      <c r="BC10" s="48"/>
      <c r="BD10" s="48"/>
      <c r="BE10" s="48"/>
      <c r="BF10" s="48" t="s">
        <v>508</v>
      </c>
      <c r="BG10" s="48" t="s">
        <v>508</v>
      </c>
      <c r="BH10" s="121" t="s">
        <v>2335</v>
      </c>
      <c r="BI10" s="121" t="s">
        <v>2335</v>
      </c>
      <c r="BJ10" s="121" t="s">
        <v>2423</v>
      </c>
      <c r="BK10" s="121" t="s">
        <v>2423</v>
      </c>
      <c r="BL10" s="121">
        <v>2</v>
      </c>
      <c r="BM10" s="124">
        <v>5.714285714285714</v>
      </c>
      <c r="BN10" s="121">
        <v>0</v>
      </c>
      <c r="BO10" s="124">
        <v>0</v>
      </c>
      <c r="BP10" s="121">
        <v>0</v>
      </c>
      <c r="BQ10" s="124">
        <v>0</v>
      </c>
      <c r="BR10" s="121">
        <v>33</v>
      </c>
      <c r="BS10" s="124">
        <v>94.28571428571429</v>
      </c>
      <c r="BT10" s="121">
        <v>35</v>
      </c>
      <c r="BU10" s="2"/>
      <c r="BV10" s="3"/>
      <c r="BW10" s="3"/>
      <c r="BX10" s="3"/>
      <c r="BY10" s="3"/>
    </row>
    <row r="11" spans="1:77" ht="41.45" customHeight="1">
      <c r="A11" s="64" t="s">
        <v>218</v>
      </c>
      <c r="C11" s="65"/>
      <c r="D11" s="65" t="s">
        <v>64</v>
      </c>
      <c r="E11" s="66">
        <v>162.76409503064687</v>
      </c>
      <c r="F11" s="68">
        <v>99.99812618631492</v>
      </c>
      <c r="G11" s="100" t="s">
        <v>604</v>
      </c>
      <c r="H11" s="65"/>
      <c r="I11" s="69" t="s">
        <v>218</v>
      </c>
      <c r="J11" s="70"/>
      <c r="K11" s="70"/>
      <c r="L11" s="69" t="s">
        <v>1753</v>
      </c>
      <c r="M11" s="73">
        <v>1.6244796407829765</v>
      </c>
      <c r="N11" s="74">
        <v>8774.3017578125</v>
      </c>
      <c r="O11" s="74">
        <v>2735.0205078125</v>
      </c>
      <c r="P11" s="75"/>
      <c r="Q11" s="76"/>
      <c r="R11" s="76"/>
      <c r="S11" s="86"/>
      <c r="T11" s="48">
        <v>0</v>
      </c>
      <c r="U11" s="48">
        <v>1</v>
      </c>
      <c r="V11" s="49">
        <v>0</v>
      </c>
      <c r="W11" s="49">
        <v>1</v>
      </c>
      <c r="X11" s="49">
        <v>0</v>
      </c>
      <c r="Y11" s="49">
        <v>0.701752</v>
      </c>
      <c r="Z11" s="49">
        <v>0</v>
      </c>
      <c r="AA11" s="49">
        <v>0</v>
      </c>
      <c r="AB11" s="71">
        <v>11</v>
      </c>
      <c r="AC11" s="71"/>
      <c r="AD11" s="72"/>
      <c r="AE11" s="78" t="s">
        <v>1101</v>
      </c>
      <c r="AF11" s="78">
        <v>113</v>
      </c>
      <c r="AG11" s="78">
        <v>76</v>
      </c>
      <c r="AH11" s="78">
        <v>96</v>
      </c>
      <c r="AI11" s="78">
        <v>164</v>
      </c>
      <c r="AJ11" s="78"/>
      <c r="AK11" s="78" t="s">
        <v>1216</v>
      </c>
      <c r="AL11" s="78" t="s">
        <v>1323</v>
      </c>
      <c r="AM11" s="78"/>
      <c r="AN11" s="78"/>
      <c r="AO11" s="80">
        <v>42922.41289351852</v>
      </c>
      <c r="AP11" s="78"/>
      <c r="AQ11" s="78" t="b">
        <v>0</v>
      </c>
      <c r="AR11" s="78" t="b">
        <v>0</v>
      </c>
      <c r="AS11" s="78" t="b">
        <v>0</v>
      </c>
      <c r="AT11" s="78" t="s">
        <v>1001</v>
      </c>
      <c r="AU11" s="78">
        <v>4</v>
      </c>
      <c r="AV11" s="83" t="s">
        <v>1574</v>
      </c>
      <c r="AW11" s="78" t="b">
        <v>0</v>
      </c>
      <c r="AX11" s="78" t="s">
        <v>1625</v>
      </c>
      <c r="AY11" s="83" t="s">
        <v>1634</v>
      </c>
      <c r="AZ11" s="78" t="s">
        <v>66</v>
      </c>
      <c r="BA11" s="78" t="str">
        <f>REPLACE(INDEX(GroupVertices[Group],MATCH(Vertices[[#This Row],[Vertex]],GroupVertices[Vertex],0)),1,1,"")</f>
        <v>15</v>
      </c>
      <c r="BB11" s="48"/>
      <c r="BC11" s="48"/>
      <c r="BD11" s="48"/>
      <c r="BE11" s="48"/>
      <c r="BF11" s="48" t="s">
        <v>508</v>
      </c>
      <c r="BG11" s="48" t="s">
        <v>508</v>
      </c>
      <c r="BH11" s="121" t="s">
        <v>2336</v>
      </c>
      <c r="BI11" s="121" t="s">
        <v>2336</v>
      </c>
      <c r="BJ11" s="121" t="s">
        <v>2424</v>
      </c>
      <c r="BK11" s="121" t="s">
        <v>2424</v>
      </c>
      <c r="BL11" s="121">
        <v>0</v>
      </c>
      <c r="BM11" s="124">
        <v>0</v>
      </c>
      <c r="BN11" s="121">
        <v>0</v>
      </c>
      <c r="BO11" s="124">
        <v>0</v>
      </c>
      <c r="BP11" s="121">
        <v>0</v>
      </c>
      <c r="BQ11" s="124">
        <v>0</v>
      </c>
      <c r="BR11" s="121">
        <v>25</v>
      </c>
      <c r="BS11" s="124">
        <v>100</v>
      </c>
      <c r="BT11" s="121">
        <v>25</v>
      </c>
      <c r="BU11" s="2"/>
      <c r="BV11" s="3"/>
      <c r="BW11" s="3"/>
      <c r="BX11" s="3"/>
      <c r="BY11" s="3"/>
    </row>
    <row r="12" spans="1:77" ht="41.45" customHeight="1">
      <c r="A12" s="64" t="s">
        <v>266</v>
      </c>
      <c r="C12" s="65"/>
      <c r="D12" s="65" t="s">
        <v>64</v>
      </c>
      <c r="E12" s="66">
        <v>170.26354625736622</v>
      </c>
      <c r="F12" s="68">
        <v>99.97973505199833</v>
      </c>
      <c r="G12" s="100" t="s">
        <v>644</v>
      </c>
      <c r="H12" s="65"/>
      <c r="I12" s="69" t="s">
        <v>266</v>
      </c>
      <c r="J12" s="70"/>
      <c r="K12" s="70"/>
      <c r="L12" s="69" t="s">
        <v>1754</v>
      </c>
      <c r="M12" s="73">
        <v>7.753631670689968</v>
      </c>
      <c r="N12" s="74">
        <v>8774.3017578125</v>
      </c>
      <c r="O12" s="74">
        <v>1852.755859375</v>
      </c>
      <c r="P12" s="75"/>
      <c r="Q12" s="76"/>
      <c r="R12" s="76"/>
      <c r="S12" s="86"/>
      <c r="T12" s="48">
        <v>2</v>
      </c>
      <c r="U12" s="48">
        <v>1</v>
      </c>
      <c r="V12" s="49">
        <v>0</v>
      </c>
      <c r="W12" s="49">
        <v>1</v>
      </c>
      <c r="X12" s="49">
        <v>0</v>
      </c>
      <c r="Y12" s="49">
        <v>1.29824</v>
      </c>
      <c r="Z12" s="49">
        <v>0</v>
      </c>
      <c r="AA12" s="49">
        <v>0</v>
      </c>
      <c r="AB12" s="71">
        <v>12</v>
      </c>
      <c r="AC12" s="71"/>
      <c r="AD12" s="72"/>
      <c r="AE12" s="78" t="s">
        <v>1102</v>
      </c>
      <c r="AF12" s="78">
        <v>212</v>
      </c>
      <c r="AG12" s="78">
        <v>606</v>
      </c>
      <c r="AH12" s="78">
        <v>302</v>
      </c>
      <c r="AI12" s="78">
        <v>1953</v>
      </c>
      <c r="AJ12" s="78"/>
      <c r="AK12" s="78" t="s">
        <v>1217</v>
      </c>
      <c r="AL12" s="78" t="s">
        <v>1323</v>
      </c>
      <c r="AM12" s="83" t="s">
        <v>1406</v>
      </c>
      <c r="AN12" s="78"/>
      <c r="AO12" s="80">
        <v>42563.85146990741</v>
      </c>
      <c r="AP12" s="83" t="s">
        <v>1488</v>
      </c>
      <c r="AQ12" s="78" t="b">
        <v>0</v>
      </c>
      <c r="AR12" s="78" t="b">
        <v>0</v>
      </c>
      <c r="AS12" s="78" t="b">
        <v>0</v>
      </c>
      <c r="AT12" s="78" t="s">
        <v>1001</v>
      </c>
      <c r="AU12" s="78">
        <v>10</v>
      </c>
      <c r="AV12" s="83" t="s">
        <v>1574</v>
      </c>
      <c r="AW12" s="78" t="b">
        <v>0</v>
      </c>
      <c r="AX12" s="78" t="s">
        <v>1625</v>
      </c>
      <c r="AY12" s="83" t="s">
        <v>1635</v>
      </c>
      <c r="AZ12" s="78" t="s">
        <v>66</v>
      </c>
      <c r="BA12" s="78" t="str">
        <f>REPLACE(INDEX(GroupVertices[Group],MATCH(Vertices[[#This Row],[Vertex]],GroupVertices[Vertex],0)),1,1,"")</f>
        <v>15</v>
      </c>
      <c r="BB12" s="48" t="s">
        <v>2295</v>
      </c>
      <c r="BC12" s="48" t="s">
        <v>2295</v>
      </c>
      <c r="BD12" s="48" t="s">
        <v>1991</v>
      </c>
      <c r="BE12" s="48" t="s">
        <v>2304</v>
      </c>
      <c r="BF12" s="48" t="s">
        <v>2042</v>
      </c>
      <c r="BG12" s="48" t="s">
        <v>2317</v>
      </c>
      <c r="BH12" s="121" t="s">
        <v>2337</v>
      </c>
      <c r="BI12" s="121" t="s">
        <v>2403</v>
      </c>
      <c r="BJ12" s="121" t="s">
        <v>2425</v>
      </c>
      <c r="BK12" s="121" t="s">
        <v>2488</v>
      </c>
      <c r="BL12" s="121">
        <v>2</v>
      </c>
      <c r="BM12" s="124">
        <v>3.0303030303030303</v>
      </c>
      <c r="BN12" s="121">
        <v>0</v>
      </c>
      <c r="BO12" s="124">
        <v>0</v>
      </c>
      <c r="BP12" s="121">
        <v>0</v>
      </c>
      <c r="BQ12" s="124">
        <v>0</v>
      </c>
      <c r="BR12" s="121">
        <v>64</v>
      </c>
      <c r="BS12" s="124">
        <v>96.96969696969697</v>
      </c>
      <c r="BT12" s="121">
        <v>66</v>
      </c>
      <c r="BU12" s="2"/>
      <c r="BV12" s="3"/>
      <c r="BW12" s="3"/>
      <c r="BX12" s="3"/>
      <c r="BY12" s="3"/>
    </row>
    <row r="13" spans="1:77" ht="41.45" customHeight="1">
      <c r="A13" s="64" t="s">
        <v>219</v>
      </c>
      <c r="C13" s="65"/>
      <c r="D13" s="65" t="s">
        <v>64</v>
      </c>
      <c r="E13" s="66">
        <v>163.11784273002044</v>
      </c>
      <c r="F13" s="68">
        <v>99.99725867997923</v>
      </c>
      <c r="G13" s="100" t="s">
        <v>605</v>
      </c>
      <c r="H13" s="65"/>
      <c r="I13" s="69" t="s">
        <v>219</v>
      </c>
      <c r="J13" s="70"/>
      <c r="K13" s="70"/>
      <c r="L13" s="69" t="s">
        <v>1755</v>
      </c>
      <c r="M13" s="73">
        <v>1.91359058558991</v>
      </c>
      <c r="N13" s="74">
        <v>2842.8779296875</v>
      </c>
      <c r="O13" s="74">
        <v>7218.1982421875</v>
      </c>
      <c r="P13" s="75"/>
      <c r="Q13" s="76"/>
      <c r="R13" s="76"/>
      <c r="S13" s="86"/>
      <c r="T13" s="48">
        <v>0</v>
      </c>
      <c r="U13" s="48">
        <v>2</v>
      </c>
      <c r="V13" s="49">
        <v>0</v>
      </c>
      <c r="W13" s="49">
        <v>0.003509</v>
      </c>
      <c r="X13" s="49">
        <v>0.014941</v>
      </c>
      <c r="Y13" s="49">
        <v>0.661461</v>
      </c>
      <c r="Z13" s="49">
        <v>0.5</v>
      </c>
      <c r="AA13" s="49">
        <v>0</v>
      </c>
      <c r="AB13" s="71">
        <v>13</v>
      </c>
      <c r="AC13" s="71"/>
      <c r="AD13" s="72"/>
      <c r="AE13" s="78" t="s">
        <v>1103</v>
      </c>
      <c r="AF13" s="78">
        <v>250</v>
      </c>
      <c r="AG13" s="78">
        <v>101</v>
      </c>
      <c r="AH13" s="78">
        <v>2412</v>
      </c>
      <c r="AI13" s="78">
        <v>1908</v>
      </c>
      <c r="AJ13" s="78"/>
      <c r="AK13" s="78"/>
      <c r="AL13" s="78"/>
      <c r="AM13" s="78"/>
      <c r="AN13" s="78"/>
      <c r="AO13" s="80">
        <v>42528.42024305555</v>
      </c>
      <c r="AP13" s="78"/>
      <c r="AQ13" s="78" t="b">
        <v>1</v>
      </c>
      <c r="AR13" s="78" t="b">
        <v>0</v>
      </c>
      <c r="AS13" s="78" t="b">
        <v>0</v>
      </c>
      <c r="AT13" s="78" t="s">
        <v>1000</v>
      </c>
      <c r="AU13" s="78">
        <v>2</v>
      </c>
      <c r="AV13" s="78"/>
      <c r="AW13" s="78" t="b">
        <v>0</v>
      </c>
      <c r="AX13" s="78" t="s">
        <v>1625</v>
      </c>
      <c r="AY13" s="83" t="s">
        <v>1636</v>
      </c>
      <c r="AZ13" s="78" t="s">
        <v>66</v>
      </c>
      <c r="BA13" s="78" t="str">
        <f>REPLACE(INDEX(GroupVertices[Group],MATCH(Vertices[[#This Row],[Vertex]],GroupVertices[Vertex],0)),1,1,"")</f>
        <v>1</v>
      </c>
      <c r="BB13" s="48"/>
      <c r="BC13" s="48"/>
      <c r="BD13" s="48"/>
      <c r="BE13" s="48"/>
      <c r="BF13" s="48"/>
      <c r="BG13" s="48"/>
      <c r="BH13" s="121" t="s">
        <v>2338</v>
      </c>
      <c r="BI13" s="121" t="s">
        <v>2338</v>
      </c>
      <c r="BJ13" s="121" t="s">
        <v>2426</v>
      </c>
      <c r="BK13" s="121" t="s">
        <v>2426</v>
      </c>
      <c r="BL13" s="121">
        <v>0</v>
      </c>
      <c r="BM13" s="124">
        <v>0</v>
      </c>
      <c r="BN13" s="121">
        <v>0</v>
      </c>
      <c r="BO13" s="124">
        <v>0</v>
      </c>
      <c r="BP13" s="121">
        <v>0</v>
      </c>
      <c r="BQ13" s="124">
        <v>0</v>
      </c>
      <c r="BR13" s="121">
        <v>27</v>
      </c>
      <c r="BS13" s="124">
        <v>100</v>
      </c>
      <c r="BT13" s="121">
        <v>27</v>
      </c>
      <c r="BU13" s="2"/>
      <c r="BV13" s="3"/>
      <c r="BW13" s="3"/>
      <c r="BX13" s="3"/>
      <c r="BY13" s="3"/>
    </row>
    <row r="14" spans="1:77" ht="41.45" customHeight="1">
      <c r="A14" s="64" t="s">
        <v>223</v>
      </c>
      <c r="C14" s="65"/>
      <c r="D14" s="65" t="s">
        <v>64</v>
      </c>
      <c r="E14" s="66">
        <v>173.4472755517282</v>
      </c>
      <c r="F14" s="68">
        <v>99.97192749497714</v>
      </c>
      <c r="G14" s="100" t="s">
        <v>1588</v>
      </c>
      <c r="H14" s="65"/>
      <c r="I14" s="69" t="s">
        <v>223</v>
      </c>
      <c r="J14" s="70"/>
      <c r="K14" s="70"/>
      <c r="L14" s="69" t="s">
        <v>1756</v>
      </c>
      <c r="M14" s="73">
        <v>10.35563017395237</v>
      </c>
      <c r="N14" s="74">
        <v>2362.13916015625</v>
      </c>
      <c r="O14" s="74">
        <v>7702.37451171875</v>
      </c>
      <c r="P14" s="75"/>
      <c r="Q14" s="76"/>
      <c r="R14" s="76"/>
      <c r="S14" s="86"/>
      <c r="T14" s="48">
        <v>3</v>
      </c>
      <c r="U14" s="48">
        <v>1</v>
      </c>
      <c r="V14" s="49">
        <v>3</v>
      </c>
      <c r="W14" s="49">
        <v>0.003534</v>
      </c>
      <c r="X14" s="49">
        <v>0.01833</v>
      </c>
      <c r="Y14" s="49">
        <v>1.241091</v>
      </c>
      <c r="Z14" s="49">
        <v>0.25</v>
      </c>
      <c r="AA14" s="49">
        <v>0</v>
      </c>
      <c r="AB14" s="71">
        <v>14</v>
      </c>
      <c r="AC14" s="71"/>
      <c r="AD14" s="72"/>
      <c r="AE14" s="78" t="s">
        <v>1104</v>
      </c>
      <c r="AF14" s="78">
        <v>1791</v>
      </c>
      <c r="AG14" s="78">
        <v>831</v>
      </c>
      <c r="AH14" s="78">
        <v>419</v>
      </c>
      <c r="AI14" s="78">
        <v>64</v>
      </c>
      <c r="AJ14" s="78"/>
      <c r="AK14" s="78" t="s">
        <v>1218</v>
      </c>
      <c r="AL14" s="78" t="s">
        <v>1324</v>
      </c>
      <c r="AM14" s="83" t="s">
        <v>1407</v>
      </c>
      <c r="AN14" s="78"/>
      <c r="AO14" s="80">
        <v>40872.67150462963</v>
      </c>
      <c r="AP14" s="83" t="s">
        <v>1489</v>
      </c>
      <c r="AQ14" s="78" t="b">
        <v>0</v>
      </c>
      <c r="AR14" s="78" t="b">
        <v>0</v>
      </c>
      <c r="AS14" s="78" t="b">
        <v>1</v>
      </c>
      <c r="AT14" s="78" t="s">
        <v>1000</v>
      </c>
      <c r="AU14" s="78">
        <v>18</v>
      </c>
      <c r="AV14" s="83" t="s">
        <v>1574</v>
      </c>
      <c r="AW14" s="78" t="b">
        <v>0</v>
      </c>
      <c r="AX14" s="78" t="s">
        <v>1625</v>
      </c>
      <c r="AY14" s="83" t="s">
        <v>1637</v>
      </c>
      <c r="AZ14" s="78" t="s">
        <v>66</v>
      </c>
      <c r="BA14" s="78" t="str">
        <f>REPLACE(INDEX(GroupVertices[Group],MATCH(Vertices[[#This Row],[Vertex]],GroupVertices[Vertex],0)),1,1,"")</f>
        <v>1</v>
      </c>
      <c r="BB14" s="48"/>
      <c r="BC14" s="48"/>
      <c r="BD14" s="48"/>
      <c r="BE14" s="48"/>
      <c r="BF14" s="48" t="s">
        <v>508</v>
      </c>
      <c r="BG14" s="48" t="s">
        <v>508</v>
      </c>
      <c r="BH14" s="121" t="s">
        <v>2335</v>
      </c>
      <c r="BI14" s="121" t="s">
        <v>2335</v>
      </c>
      <c r="BJ14" s="121" t="s">
        <v>2423</v>
      </c>
      <c r="BK14" s="121" t="s">
        <v>2423</v>
      </c>
      <c r="BL14" s="121">
        <v>2</v>
      </c>
      <c r="BM14" s="124">
        <v>5.714285714285714</v>
      </c>
      <c r="BN14" s="121">
        <v>0</v>
      </c>
      <c r="BO14" s="124">
        <v>0</v>
      </c>
      <c r="BP14" s="121">
        <v>0</v>
      </c>
      <c r="BQ14" s="124">
        <v>0</v>
      </c>
      <c r="BR14" s="121">
        <v>33</v>
      </c>
      <c r="BS14" s="124">
        <v>94.28571428571429</v>
      </c>
      <c r="BT14" s="121">
        <v>35</v>
      </c>
      <c r="BU14" s="2"/>
      <c r="BV14" s="3"/>
      <c r="BW14" s="3"/>
      <c r="BX14" s="3"/>
      <c r="BY14" s="3"/>
    </row>
    <row r="15" spans="1:77" ht="41.45" customHeight="1">
      <c r="A15" s="64" t="s">
        <v>220</v>
      </c>
      <c r="C15" s="65"/>
      <c r="D15" s="65" t="s">
        <v>64</v>
      </c>
      <c r="E15" s="66">
        <v>168.08446042922515</v>
      </c>
      <c r="F15" s="68">
        <v>99.98507889102616</v>
      </c>
      <c r="G15" s="100" t="s">
        <v>606</v>
      </c>
      <c r="H15" s="65"/>
      <c r="I15" s="69" t="s">
        <v>220</v>
      </c>
      <c r="J15" s="70"/>
      <c r="K15" s="70"/>
      <c r="L15" s="69" t="s">
        <v>1757</v>
      </c>
      <c r="M15" s="73">
        <v>5.972708250679258</v>
      </c>
      <c r="N15" s="74">
        <v>918.1011962890625</v>
      </c>
      <c r="O15" s="74">
        <v>6823.45703125</v>
      </c>
      <c r="P15" s="75"/>
      <c r="Q15" s="76"/>
      <c r="R15" s="76"/>
      <c r="S15" s="86"/>
      <c r="T15" s="48">
        <v>1</v>
      </c>
      <c r="U15" s="48">
        <v>1</v>
      </c>
      <c r="V15" s="49">
        <v>0</v>
      </c>
      <c r="W15" s="49">
        <v>0.003509</v>
      </c>
      <c r="X15" s="49">
        <v>0.014444</v>
      </c>
      <c r="Y15" s="49">
        <v>0.691703</v>
      </c>
      <c r="Z15" s="49">
        <v>0.5</v>
      </c>
      <c r="AA15" s="49">
        <v>0</v>
      </c>
      <c r="AB15" s="71">
        <v>15</v>
      </c>
      <c r="AC15" s="71"/>
      <c r="AD15" s="72"/>
      <c r="AE15" s="78" t="s">
        <v>1105</v>
      </c>
      <c r="AF15" s="78">
        <v>143</v>
      </c>
      <c r="AG15" s="78">
        <v>452</v>
      </c>
      <c r="AH15" s="78">
        <v>586</v>
      </c>
      <c r="AI15" s="78">
        <v>327</v>
      </c>
      <c r="AJ15" s="78"/>
      <c r="AK15" s="78" t="s">
        <v>1219</v>
      </c>
      <c r="AL15" s="78" t="s">
        <v>1325</v>
      </c>
      <c r="AM15" s="83" t="s">
        <v>1408</v>
      </c>
      <c r="AN15" s="78"/>
      <c r="AO15" s="80">
        <v>40811.755844907406</v>
      </c>
      <c r="AP15" s="83" t="s">
        <v>1490</v>
      </c>
      <c r="AQ15" s="78" t="b">
        <v>0</v>
      </c>
      <c r="AR15" s="78" t="b">
        <v>0</v>
      </c>
      <c r="AS15" s="78" t="b">
        <v>1</v>
      </c>
      <c r="AT15" s="78" t="s">
        <v>1001</v>
      </c>
      <c r="AU15" s="78">
        <v>51</v>
      </c>
      <c r="AV15" s="83" t="s">
        <v>1574</v>
      </c>
      <c r="AW15" s="78" t="b">
        <v>0</v>
      </c>
      <c r="AX15" s="78" t="s">
        <v>1625</v>
      </c>
      <c r="AY15" s="83" t="s">
        <v>1638</v>
      </c>
      <c r="AZ15" s="78" t="s">
        <v>66</v>
      </c>
      <c r="BA15" s="78" t="str">
        <f>REPLACE(INDEX(GroupVertices[Group],MATCH(Vertices[[#This Row],[Vertex]],GroupVertices[Vertex],0)),1,1,"")</f>
        <v>1</v>
      </c>
      <c r="BB15" s="48" t="s">
        <v>453</v>
      </c>
      <c r="BC15" s="48" t="s">
        <v>453</v>
      </c>
      <c r="BD15" s="48" t="s">
        <v>488</v>
      </c>
      <c r="BE15" s="48" t="s">
        <v>488</v>
      </c>
      <c r="BF15" s="48" t="s">
        <v>508</v>
      </c>
      <c r="BG15" s="48" t="s">
        <v>508</v>
      </c>
      <c r="BH15" s="121" t="s">
        <v>2339</v>
      </c>
      <c r="BI15" s="121" t="s">
        <v>2339</v>
      </c>
      <c r="BJ15" s="121" t="s">
        <v>2427</v>
      </c>
      <c r="BK15" s="121" t="s">
        <v>2427</v>
      </c>
      <c r="BL15" s="121">
        <v>0</v>
      </c>
      <c r="BM15" s="124">
        <v>0</v>
      </c>
      <c r="BN15" s="121">
        <v>0</v>
      </c>
      <c r="BO15" s="124">
        <v>0</v>
      </c>
      <c r="BP15" s="121">
        <v>0</v>
      </c>
      <c r="BQ15" s="124">
        <v>0</v>
      </c>
      <c r="BR15" s="121">
        <v>9</v>
      </c>
      <c r="BS15" s="124">
        <v>100</v>
      </c>
      <c r="BT15" s="121">
        <v>9</v>
      </c>
      <c r="BU15" s="2"/>
      <c r="BV15" s="3"/>
      <c r="BW15" s="3"/>
      <c r="BX15" s="3"/>
      <c r="BY15" s="3"/>
    </row>
    <row r="16" spans="1:77" ht="41.45" customHeight="1">
      <c r="A16" s="64" t="s">
        <v>221</v>
      </c>
      <c r="C16" s="65"/>
      <c r="D16" s="65" t="s">
        <v>64</v>
      </c>
      <c r="E16" s="66">
        <v>164.05173665636661</v>
      </c>
      <c r="F16" s="68">
        <v>99.99496846325302</v>
      </c>
      <c r="G16" s="100" t="s">
        <v>607</v>
      </c>
      <c r="H16" s="65"/>
      <c r="I16" s="69" t="s">
        <v>221</v>
      </c>
      <c r="J16" s="70"/>
      <c r="K16" s="70"/>
      <c r="L16" s="69" t="s">
        <v>1758</v>
      </c>
      <c r="M16" s="73">
        <v>2.6768434798802145</v>
      </c>
      <c r="N16" s="74">
        <v>672.1151733398438</v>
      </c>
      <c r="O16" s="74">
        <v>6271.72314453125</v>
      </c>
      <c r="P16" s="75"/>
      <c r="Q16" s="76"/>
      <c r="R16" s="76"/>
      <c r="S16" s="86"/>
      <c r="T16" s="48">
        <v>0</v>
      </c>
      <c r="U16" s="48">
        <v>2</v>
      </c>
      <c r="V16" s="49">
        <v>0</v>
      </c>
      <c r="W16" s="49">
        <v>0.003509</v>
      </c>
      <c r="X16" s="49">
        <v>0.014444</v>
      </c>
      <c r="Y16" s="49">
        <v>0.691703</v>
      </c>
      <c r="Z16" s="49">
        <v>0.5</v>
      </c>
      <c r="AA16" s="49">
        <v>0</v>
      </c>
      <c r="AB16" s="71">
        <v>16</v>
      </c>
      <c r="AC16" s="71"/>
      <c r="AD16" s="72"/>
      <c r="AE16" s="78" t="s">
        <v>1106</v>
      </c>
      <c r="AF16" s="78">
        <v>151</v>
      </c>
      <c r="AG16" s="78">
        <v>167</v>
      </c>
      <c r="AH16" s="78">
        <v>539</v>
      </c>
      <c r="AI16" s="78">
        <v>403</v>
      </c>
      <c r="AJ16" s="78"/>
      <c r="AK16" s="78" t="s">
        <v>1220</v>
      </c>
      <c r="AL16" s="78" t="s">
        <v>1326</v>
      </c>
      <c r="AM16" s="83" t="s">
        <v>1409</v>
      </c>
      <c r="AN16" s="78"/>
      <c r="AO16" s="80">
        <v>40161.39497685185</v>
      </c>
      <c r="AP16" s="78"/>
      <c r="AQ16" s="78" t="b">
        <v>0</v>
      </c>
      <c r="AR16" s="78" t="b">
        <v>0</v>
      </c>
      <c r="AS16" s="78" t="b">
        <v>1</v>
      </c>
      <c r="AT16" s="78" t="s">
        <v>1001</v>
      </c>
      <c r="AU16" s="78">
        <v>15</v>
      </c>
      <c r="AV16" s="83" t="s">
        <v>1576</v>
      </c>
      <c r="AW16" s="78" t="b">
        <v>0</v>
      </c>
      <c r="AX16" s="78" t="s">
        <v>1625</v>
      </c>
      <c r="AY16" s="83" t="s">
        <v>1639</v>
      </c>
      <c r="AZ16" s="78" t="s">
        <v>66</v>
      </c>
      <c r="BA16" s="78" t="str">
        <f>REPLACE(INDEX(GroupVertices[Group],MATCH(Vertices[[#This Row],[Vertex]],GroupVertices[Vertex],0)),1,1,"")</f>
        <v>1</v>
      </c>
      <c r="BB16" s="48" t="s">
        <v>453</v>
      </c>
      <c r="BC16" s="48" t="s">
        <v>453</v>
      </c>
      <c r="BD16" s="48" t="s">
        <v>488</v>
      </c>
      <c r="BE16" s="48" t="s">
        <v>488</v>
      </c>
      <c r="BF16" s="48" t="s">
        <v>508</v>
      </c>
      <c r="BG16" s="48" t="s">
        <v>508</v>
      </c>
      <c r="BH16" s="121" t="s">
        <v>2340</v>
      </c>
      <c r="BI16" s="121" t="s">
        <v>2340</v>
      </c>
      <c r="BJ16" s="121" t="s">
        <v>2428</v>
      </c>
      <c r="BK16" s="121" t="s">
        <v>2428</v>
      </c>
      <c r="BL16" s="121">
        <v>0</v>
      </c>
      <c r="BM16" s="124">
        <v>0</v>
      </c>
      <c r="BN16" s="121">
        <v>0</v>
      </c>
      <c r="BO16" s="124">
        <v>0</v>
      </c>
      <c r="BP16" s="121">
        <v>0</v>
      </c>
      <c r="BQ16" s="124">
        <v>0</v>
      </c>
      <c r="BR16" s="121">
        <v>11</v>
      </c>
      <c r="BS16" s="124">
        <v>100</v>
      </c>
      <c r="BT16" s="121">
        <v>11</v>
      </c>
      <c r="BU16" s="2"/>
      <c r="BV16" s="3"/>
      <c r="BW16" s="3"/>
      <c r="BX16" s="3"/>
      <c r="BY16" s="3"/>
    </row>
    <row r="17" spans="1:77" ht="41.45" customHeight="1">
      <c r="A17" s="64" t="s">
        <v>222</v>
      </c>
      <c r="C17" s="65"/>
      <c r="D17" s="65" t="s">
        <v>64</v>
      </c>
      <c r="E17" s="66">
        <v>197.79926717660368</v>
      </c>
      <c r="F17" s="68">
        <v>99.91220835882838</v>
      </c>
      <c r="G17" s="100" t="s">
        <v>608</v>
      </c>
      <c r="H17" s="65"/>
      <c r="I17" s="69" t="s">
        <v>222</v>
      </c>
      <c r="J17" s="70"/>
      <c r="K17" s="70"/>
      <c r="L17" s="69" t="s">
        <v>1759</v>
      </c>
      <c r="M17" s="73">
        <v>30.258027614461678</v>
      </c>
      <c r="N17" s="74">
        <v>1916.9256591796875</v>
      </c>
      <c r="O17" s="74">
        <v>6809.52001953125</v>
      </c>
      <c r="P17" s="75"/>
      <c r="Q17" s="76"/>
      <c r="R17" s="76"/>
      <c r="S17" s="86"/>
      <c r="T17" s="48">
        <v>0</v>
      </c>
      <c r="U17" s="48">
        <v>2</v>
      </c>
      <c r="V17" s="49">
        <v>0</v>
      </c>
      <c r="W17" s="49">
        <v>0.003509</v>
      </c>
      <c r="X17" s="49">
        <v>0.014941</v>
      </c>
      <c r="Y17" s="49">
        <v>0.661461</v>
      </c>
      <c r="Z17" s="49">
        <v>0.5</v>
      </c>
      <c r="AA17" s="49">
        <v>0</v>
      </c>
      <c r="AB17" s="71">
        <v>17</v>
      </c>
      <c r="AC17" s="71"/>
      <c r="AD17" s="72"/>
      <c r="AE17" s="78" t="s">
        <v>1107</v>
      </c>
      <c r="AF17" s="78">
        <v>1631</v>
      </c>
      <c r="AG17" s="78">
        <v>2552</v>
      </c>
      <c r="AH17" s="78">
        <v>19633</v>
      </c>
      <c r="AI17" s="78">
        <v>20381</v>
      </c>
      <c r="AJ17" s="78"/>
      <c r="AK17" s="78" t="s">
        <v>1221</v>
      </c>
      <c r="AL17" s="78" t="s">
        <v>1327</v>
      </c>
      <c r="AM17" s="83" t="s">
        <v>1410</v>
      </c>
      <c r="AN17" s="78"/>
      <c r="AO17" s="80">
        <v>40712.0131712963</v>
      </c>
      <c r="AP17" s="83" t="s">
        <v>1491</v>
      </c>
      <c r="AQ17" s="78" t="b">
        <v>1</v>
      </c>
      <c r="AR17" s="78" t="b">
        <v>0</v>
      </c>
      <c r="AS17" s="78" t="b">
        <v>1</v>
      </c>
      <c r="AT17" s="78" t="s">
        <v>1000</v>
      </c>
      <c r="AU17" s="78">
        <v>42</v>
      </c>
      <c r="AV17" s="83" t="s">
        <v>1574</v>
      </c>
      <c r="AW17" s="78" t="b">
        <v>0</v>
      </c>
      <c r="AX17" s="78" t="s">
        <v>1625</v>
      </c>
      <c r="AY17" s="83" t="s">
        <v>1640</v>
      </c>
      <c r="AZ17" s="78" t="s">
        <v>66</v>
      </c>
      <c r="BA17" s="78" t="str">
        <f>REPLACE(INDEX(GroupVertices[Group],MATCH(Vertices[[#This Row],[Vertex]],GroupVertices[Vertex],0)),1,1,"")</f>
        <v>1</v>
      </c>
      <c r="BB17" s="48"/>
      <c r="BC17" s="48"/>
      <c r="BD17" s="48"/>
      <c r="BE17" s="48"/>
      <c r="BF17" s="48"/>
      <c r="BG17" s="48"/>
      <c r="BH17" s="121" t="s">
        <v>2338</v>
      </c>
      <c r="BI17" s="121" t="s">
        <v>2338</v>
      </c>
      <c r="BJ17" s="121" t="s">
        <v>2426</v>
      </c>
      <c r="BK17" s="121" t="s">
        <v>2426</v>
      </c>
      <c r="BL17" s="121">
        <v>0</v>
      </c>
      <c r="BM17" s="124">
        <v>0</v>
      </c>
      <c r="BN17" s="121">
        <v>0</v>
      </c>
      <c r="BO17" s="124">
        <v>0</v>
      </c>
      <c r="BP17" s="121">
        <v>0</v>
      </c>
      <c r="BQ17" s="124">
        <v>0</v>
      </c>
      <c r="BR17" s="121">
        <v>27</v>
      </c>
      <c r="BS17" s="124">
        <v>100</v>
      </c>
      <c r="BT17" s="121">
        <v>27</v>
      </c>
      <c r="BU17" s="2"/>
      <c r="BV17" s="3"/>
      <c r="BW17" s="3"/>
      <c r="BX17" s="3"/>
      <c r="BY17" s="3"/>
    </row>
    <row r="18" spans="1:77" ht="41.45" customHeight="1">
      <c r="A18" s="64" t="s">
        <v>224</v>
      </c>
      <c r="C18" s="65"/>
      <c r="D18" s="65" t="s">
        <v>64</v>
      </c>
      <c r="E18" s="66">
        <v>202.5677861641592</v>
      </c>
      <c r="F18" s="68">
        <v>99.9005143734233</v>
      </c>
      <c r="G18" s="100" t="s">
        <v>609</v>
      </c>
      <c r="H18" s="65"/>
      <c r="I18" s="69" t="s">
        <v>224</v>
      </c>
      <c r="J18" s="70"/>
      <c r="K18" s="70"/>
      <c r="L18" s="69" t="s">
        <v>1760</v>
      </c>
      <c r="M18" s="73">
        <v>34.15524315045914</v>
      </c>
      <c r="N18" s="74">
        <v>2118.743408203125</v>
      </c>
      <c r="O18" s="74">
        <v>8647.0654296875</v>
      </c>
      <c r="P18" s="75"/>
      <c r="Q18" s="76"/>
      <c r="R18" s="76"/>
      <c r="S18" s="86"/>
      <c r="T18" s="48">
        <v>0</v>
      </c>
      <c r="U18" s="48">
        <v>2</v>
      </c>
      <c r="V18" s="49">
        <v>0</v>
      </c>
      <c r="W18" s="49">
        <v>0.003509</v>
      </c>
      <c r="X18" s="49">
        <v>0.014941</v>
      </c>
      <c r="Y18" s="49">
        <v>0.661461</v>
      </c>
      <c r="Z18" s="49">
        <v>0.5</v>
      </c>
      <c r="AA18" s="49">
        <v>0</v>
      </c>
      <c r="AB18" s="71">
        <v>18</v>
      </c>
      <c r="AC18" s="71"/>
      <c r="AD18" s="72"/>
      <c r="AE18" s="78" t="s">
        <v>1108</v>
      </c>
      <c r="AF18" s="78">
        <v>2399</v>
      </c>
      <c r="AG18" s="78">
        <v>2889</v>
      </c>
      <c r="AH18" s="78">
        <v>34027</v>
      </c>
      <c r="AI18" s="78">
        <v>4394</v>
      </c>
      <c r="AJ18" s="78"/>
      <c r="AK18" s="78" t="s">
        <v>1222</v>
      </c>
      <c r="AL18" s="78" t="s">
        <v>1328</v>
      </c>
      <c r="AM18" s="83" t="s">
        <v>1411</v>
      </c>
      <c r="AN18" s="78"/>
      <c r="AO18" s="80">
        <v>40627.72038194445</v>
      </c>
      <c r="AP18" s="83" t="s">
        <v>1492</v>
      </c>
      <c r="AQ18" s="78" t="b">
        <v>0</v>
      </c>
      <c r="AR18" s="78" t="b">
        <v>0</v>
      </c>
      <c r="AS18" s="78" t="b">
        <v>1</v>
      </c>
      <c r="AT18" s="78" t="s">
        <v>1000</v>
      </c>
      <c r="AU18" s="78">
        <v>148</v>
      </c>
      <c r="AV18" s="83" t="s">
        <v>1577</v>
      </c>
      <c r="AW18" s="78" t="b">
        <v>0</v>
      </c>
      <c r="AX18" s="78" t="s">
        <v>1625</v>
      </c>
      <c r="AY18" s="83" t="s">
        <v>1641</v>
      </c>
      <c r="AZ18" s="78" t="s">
        <v>66</v>
      </c>
      <c r="BA18" s="78" t="str">
        <f>REPLACE(INDEX(GroupVertices[Group],MATCH(Vertices[[#This Row],[Vertex]],GroupVertices[Vertex],0)),1,1,"")</f>
        <v>1</v>
      </c>
      <c r="BB18" s="48"/>
      <c r="BC18" s="48"/>
      <c r="BD18" s="48"/>
      <c r="BE18" s="48"/>
      <c r="BF18" s="48"/>
      <c r="BG18" s="48"/>
      <c r="BH18" s="121" t="s">
        <v>2338</v>
      </c>
      <c r="BI18" s="121" t="s">
        <v>2338</v>
      </c>
      <c r="BJ18" s="121" t="s">
        <v>2426</v>
      </c>
      <c r="BK18" s="121" t="s">
        <v>2426</v>
      </c>
      <c r="BL18" s="121">
        <v>0</v>
      </c>
      <c r="BM18" s="124">
        <v>0</v>
      </c>
      <c r="BN18" s="121">
        <v>0</v>
      </c>
      <c r="BO18" s="124">
        <v>0</v>
      </c>
      <c r="BP18" s="121">
        <v>0</v>
      </c>
      <c r="BQ18" s="124">
        <v>0</v>
      </c>
      <c r="BR18" s="121">
        <v>27</v>
      </c>
      <c r="BS18" s="124">
        <v>100</v>
      </c>
      <c r="BT18" s="121">
        <v>27</v>
      </c>
      <c r="BU18" s="2"/>
      <c r="BV18" s="3"/>
      <c r="BW18" s="3"/>
      <c r="BX18" s="3"/>
      <c r="BY18" s="3"/>
    </row>
    <row r="19" spans="1:77" ht="41.45" customHeight="1">
      <c r="A19" s="64" t="s">
        <v>225</v>
      </c>
      <c r="C19" s="65"/>
      <c r="D19" s="65" t="s">
        <v>64</v>
      </c>
      <c r="E19" s="66">
        <v>168.4099083126488</v>
      </c>
      <c r="F19" s="68">
        <v>99.98428078519733</v>
      </c>
      <c r="G19" s="100" t="s">
        <v>600</v>
      </c>
      <c r="H19" s="65"/>
      <c r="I19" s="69" t="s">
        <v>225</v>
      </c>
      <c r="J19" s="70"/>
      <c r="K19" s="70"/>
      <c r="L19" s="69" t="s">
        <v>1761</v>
      </c>
      <c r="M19" s="73">
        <v>6.238690319901636</v>
      </c>
      <c r="N19" s="74">
        <v>4360.4921875</v>
      </c>
      <c r="O19" s="74">
        <v>4799.52001953125</v>
      </c>
      <c r="P19" s="75"/>
      <c r="Q19" s="76"/>
      <c r="R19" s="76"/>
      <c r="S19" s="86"/>
      <c r="T19" s="48">
        <v>0</v>
      </c>
      <c r="U19" s="48">
        <v>1</v>
      </c>
      <c r="V19" s="49">
        <v>0</v>
      </c>
      <c r="W19" s="49">
        <v>0.002817</v>
      </c>
      <c r="X19" s="49">
        <v>0.002502</v>
      </c>
      <c r="Y19" s="49">
        <v>0.445888</v>
      </c>
      <c r="Z19" s="49">
        <v>0</v>
      </c>
      <c r="AA19" s="49">
        <v>0</v>
      </c>
      <c r="AB19" s="71">
        <v>19</v>
      </c>
      <c r="AC19" s="71"/>
      <c r="AD19" s="72"/>
      <c r="AE19" s="78" t="s">
        <v>1109</v>
      </c>
      <c r="AF19" s="78">
        <v>143</v>
      </c>
      <c r="AG19" s="78">
        <v>475</v>
      </c>
      <c r="AH19" s="78">
        <v>61783</v>
      </c>
      <c r="AI19" s="78">
        <v>23540</v>
      </c>
      <c r="AJ19" s="78"/>
      <c r="AK19" s="78" t="s">
        <v>1223</v>
      </c>
      <c r="AL19" s="78" t="s">
        <v>1329</v>
      </c>
      <c r="AM19" s="78"/>
      <c r="AN19" s="78"/>
      <c r="AO19" s="80">
        <v>43299.03391203703</v>
      </c>
      <c r="AP19" s="78"/>
      <c r="AQ19" s="78" t="b">
        <v>1</v>
      </c>
      <c r="AR19" s="78" t="b">
        <v>1</v>
      </c>
      <c r="AS19" s="78" t="b">
        <v>0</v>
      </c>
      <c r="AT19" s="78" t="s">
        <v>1000</v>
      </c>
      <c r="AU19" s="78">
        <v>1</v>
      </c>
      <c r="AV19" s="78"/>
      <c r="AW19" s="78" t="b">
        <v>0</v>
      </c>
      <c r="AX19" s="78" t="s">
        <v>1625</v>
      </c>
      <c r="AY19" s="83" t="s">
        <v>1642</v>
      </c>
      <c r="AZ19" s="78" t="s">
        <v>66</v>
      </c>
      <c r="BA19" s="78" t="str">
        <f>REPLACE(INDEX(GroupVertices[Group],MATCH(Vertices[[#This Row],[Vertex]],GroupVertices[Vertex],0)),1,1,"")</f>
        <v>3</v>
      </c>
      <c r="BB19" s="48"/>
      <c r="BC19" s="48"/>
      <c r="BD19" s="48"/>
      <c r="BE19" s="48"/>
      <c r="BF19" s="48" t="s">
        <v>508</v>
      </c>
      <c r="BG19" s="48" t="s">
        <v>508</v>
      </c>
      <c r="BH19" s="121" t="s">
        <v>2341</v>
      </c>
      <c r="BI19" s="121" t="s">
        <v>2404</v>
      </c>
      <c r="BJ19" s="121" t="s">
        <v>2429</v>
      </c>
      <c r="BK19" s="121" t="s">
        <v>2429</v>
      </c>
      <c r="BL19" s="121">
        <v>4</v>
      </c>
      <c r="BM19" s="124">
        <v>3.4188034188034186</v>
      </c>
      <c r="BN19" s="121">
        <v>0</v>
      </c>
      <c r="BO19" s="124">
        <v>0</v>
      </c>
      <c r="BP19" s="121">
        <v>0</v>
      </c>
      <c r="BQ19" s="124">
        <v>0</v>
      </c>
      <c r="BR19" s="121">
        <v>113</v>
      </c>
      <c r="BS19" s="124">
        <v>96.58119658119658</v>
      </c>
      <c r="BT19" s="121">
        <v>117</v>
      </c>
      <c r="BU19" s="2"/>
      <c r="BV19" s="3"/>
      <c r="BW19" s="3"/>
      <c r="BX19" s="3"/>
      <c r="BY19" s="3"/>
    </row>
    <row r="20" spans="1:77" ht="41.45" customHeight="1">
      <c r="A20" s="64" t="s">
        <v>287</v>
      </c>
      <c r="C20" s="65"/>
      <c r="D20" s="65" t="s">
        <v>64</v>
      </c>
      <c r="E20" s="66">
        <v>167.63166337402697</v>
      </c>
      <c r="F20" s="68">
        <v>99.98618929913584</v>
      </c>
      <c r="G20" s="100" t="s">
        <v>657</v>
      </c>
      <c r="H20" s="65"/>
      <c r="I20" s="69" t="s">
        <v>287</v>
      </c>
      <c r="J20" s="70"/>
      <c r="K20" s="70"/>
      <c r="L20" s="69" t="s">
        <v>1762</v>
      </c>
      <c r="M20" s="73">
        <v>5.602646241326383</v>
      </c>
      <c r="N20" s="74">
        <v>4630.3330078125</v>
      </c>
      <c r="O20" s="74">
        <v>6657.5458984375</v>
      </c>
      <c r="P20" s="75"/>
      <c r="Q20" s="76"/>
      <c r="R20" s="76"/>
      <c r="S20" s="86"/>
      <c r="T20" s="48">
        <v>14</v>
      </c>
      <c r="U20" s="48">
        <v>2</v>
      </c>
      <c r="V20" s="49">
        <v>2554</v>
      </c>
      <c r="W20" s="49">
        <v>0.003937</v>
      </c>
      <c r="X20" s="49">
        <v>0.019554</v>
      </c>
      <c r="Y20" s="49">
        <v>5.221549</v>
      </c>
      <c r="Z20" s="49">
        <v>0</v>
      </c>
      <c r="AA20" s="49">
        <v>0</v>
      </c>
      <c r="AB20" s="71">
        <v>20</v>
      </c>
      <c r="AC20" s="71"/>
      <c r="AD20" s="72"/>
      <c r="AE20" s="78" t="s">
        <v>1110</v>
      </c>
      <c r="AF20" s="78">
        <v>1462</v>
      </c>
      <c r="AG20" s="78">
        <v>420</v>
      </c>
      <c r="AH20" s="78">
        <v>741</v>
      </c>
      <c r="AI20" s="78">
        <v>172</v>
      </c>
      <c r="AJ20" s="78"/>
      <c r="AK20" s="78" t="s">
        <v>1224</v>
      </c>
      <c r="AL20" s="78" t="s">
        <v>1330</v>
      </c>
      <c r="AM20" s="83" t="s">
        <v>1412</v>
      </c>
      <c r="AN20" s="78"/>
      <c r="AO20" s="80">
        <v>42393.89434027778</v>
      </c>
      <c r="AP20" s="83" t="s">
        <v>1493</v>
      </c>
      <c r="AQ20" s="78" t="b">
        <v>0</v>
      </c>
      <c r="AR20" s="78" t="b">
        <v>0</v>
      </c>
      <c r="AS20" s="78" t="b">
        <v>0</v>
      </c>
      <c r="AT20" s="78" t="s">
        <v>1000</v>
      </c>
      <c r="AU20" s="78">
        <v>1</v>
      </c>
      <c r="AV20" s="83" t="s">
        <v>1574</v>
      </c>
      <c r="AW20" s="78" t="b">
        <v>0</v>
      </c>
      <c r="AX20" s="78" t="s">
        <v>1625</v>
      </c>
      <c r="AY20" s="83" t="s">
        <v>1643</v>
      </c>
      <c r="AZ20" s="78" t="s">
        <v>66</v>
      </c>
      <c r="BA20" s="78" t="str">
        <f>REPLACE(INDEX(GroupVertices[Group],MATCH(Vertices[[#This Row],[Vertex]],GroupVertices[Vertex],0)),1,1,"")</f>
        <v>3</v>
      </c>
      <c r="BB20" s="48" t="s">
        <v>460</v>
      </c>
      <c r="BC20" s="48" t="s">
        <v>460</v>
      </c>
      <c r="BD20" s="48" t="s">
        <v>491</v>
      </c>
      <c r="BE20" s="48" t="s">
        <v>491</v>
      </c>
      <c r="BF20" s="48" t="s">
        <v>2308</v>
      </c>
      <c r="BG20" s="48" t="s">
        <v>2318</v>
      </c>
      <c r="BH20" s="121" t="s">
        <v>2342</v>
      </c>
      <c r="BI20" s="121" t="s">
        <v>2405</v>
      </c>
      <c r="BJ20" s="121" t="s">
        <v>2430</v>
      </c>
      <c r="BK20" s="121" t="s">
        <v>2430</v>
      </c>
      <c r="BL20" s="121">
        <v>13</v>
      </c>
      <c r="BM20" s="124">
        <v>4.262295081967213</v>
      </c>
      <c r="BN20" s="121">
        <v>2</v>
      </c>
      <c r="BO20" s="124">
        <v>0.6557377049180327</v>
      </c>
      <c r="BP20" s="121">
        <v>0</v>
      </c>
      <c r="BQ20" s="124">
        <v>0</v>
      </c>
      <c r="BR20" s="121">
        <v>290</v>
      </c>
      <c r="BS20" s="124">
        <v>95.08196721311475</v>
      </c>
      <c r="BT20" s="121">
        <v>305</v>
      </c>
      <c r="BU20" s="2"/>
      <c r="BV20" s="3"/>
      <c r="BW20" s="3"/>
      <c r="BX20" s="3"/>
      <c r="BY20" s="3"/>
    </row>
    <row r="21" spans="1:77" ht="41.45" customHeight="1">
      <c r="A21" s="64" t="s">
        <v>226</v>
      </c>
      <c r="C21" s="65"/>
      <c r="D21" s="65" t="s">
        <v>64</v>
      </c>
      <c r="E21" s="66">
        <v>184.39930432433346</v>
      </c>
      <c r="F21" s="68">
        <v>99.94506949882424</v>
      </c>
      <c r="G21" s="100" t="s">
        <v>610</v>
      </c>
      <c r="H21" s="65"/>
      <c r="I21" s="69" t="s">
        <v>226</v>
      </c>
      <c r="J21" s="70"/>
      <c r="K21" s="70"/>
      <c r="L21" s="69" t="s">
        <v>1763</v>
      </c>
      <c r="M21" s="73">
        <v>19.306505025175035</v>
      </c>
      <c r="N21" s="74">
        <v>1128.3961181640625</v>
      </c>
      <c r="O21" s="74">
        <v>9520.9228515625</v>
      </c>
      <c r="P21" s="75"/>
      <c r="Q21" s="76"/>
      <c r="R21" s="76"/>
      <c r="S21" s="86"/>
      <c r="T21" s="48">
        <v>0</v>
      </c>
      <c r="U21" s="48">
        <v>1</v>
      </c>
      <c r="V21" s="49">
        <v>0</v>
      </c>
      <c r="W21" s="49">
        <v>0.003497</v>
      </c>
      <c r="X21" s="49">
        <v>0.012596</v>
      </c>
      <c r="Y21" s="49">
        <v>0.397729</v>
      </c>
      <c r="Z21" s="49">
        <v>0</v>
      </c>
      <c r="AA21" s="49">
        <v>0</v>
      </c>
      <c r="AB21" s="71">
        <v>21</v>
      </c>
      <c r="AC21" s="71"/>
      <c r="AD21" s="72"/>
      <c r="AE21" s="78" t="s">
        <v>1111</v>
      </c>
      <c r="AF21" s="78">
        <v>1028</v>
      </c>
      <c r="AG21" s="78">
        <v>1605</v>
      </c>
      <c r="AH21" s="78">
        <v>3074</v>
      </c>
      <c r="AI21" s="78">
        <v>1972</v>
      </c>
      <c r="AJ21" s="78"/>
      <c r="AK21" s="78" t="s">
        <v>1225</v>
      </c>
      <c r="AL21" s="78" t="s">
        <v>1331</v>
      </c>
      <c r="AM21" s="83" t="s">
        <v>1413</v>
      </c>
      <c r="AN21" s="78"/>
      <c r="AO21" s="80">
        <v>42587.82681712963</v>
      </c>
      <c r="AP21" s="83" t="s">
        <v>1494</v>
      </c>
      <c r="AQ21" s="78" t="b">
        <v>0</v>
      </c>
      <c r="AR21" s="78" t="b">
        <v>0</v>
      </c>
      <c r="AS21" s="78" t="b">
        <v>0</v>
      </c>
      <c r="AT21" s="78" t="s">
        <v>1000</v>
      </c>
      <c r="AU21" s="78">
        <v>29</v>
      </c>
      <c r="AV21" s="83" t="s">
        <v>1574</v>
      </c>
      <c r="AW21" s="78" t="b">
        <v>0</v>
      </c>
      <c r="AX21" s="78" t="s">
        <v>1625</v>
      </c>
      <c r="AY21" s="83" t="s">
        <v>1644</v>
      </c>
      <c r="AZ21" s="78" t="s">
        <v>66</v>
      </c>
      <c r="BA21" s="78" t="str">
        <f>REPLACE(INDEX(GroupVertices[Group],MATCH(Vertices[[#This Row],[Vertex]],GroupVertices[Vertex],0)),1,1,"")</f>
        <v>1</v>
      </c>
      <c r="BB21" s="48"/>
      <c r="BC21" s="48"/>
      <c r="BD21" s="48"/>
      <c r="BE21" s="48"/>
      <c r="BF21" s="48" t="s">
        <v>508</v>
      </c>
      <c r="BG21" s="48" t="s">
        <v>508</v>
      </c>
      <c r="BH21" s="121" t="s">
        <v>2343</v>
      </c>
      <c r="BI21" s="121" t="s">
        <v>2343</v>
      </c>
      <c r="BJ21" s="121" t="s">
        <v>2431</v>
      </c>
      <c r="BK21" s="121" t="s">
        <v>2431</v>
      </c>
      <c r="BL21" s="121">
        <v>1</v>
      </c>
      <c r="BM21" s="124">
        <v>4.545454545454546</v>
      </c>
      <c r="BN21" s="121">
        <v>0</v>
      </c>
      <c r="BO21" s="124">
        <v>0</v>
      </c>
      <c r="BP21" s="121">
        <v>0</v>
      </c>
      <c r="BQ21" s="124">
        <v>0</v>
      </c>
      <c r="BR21" s="121">
        <v>21</v>
      </c>
      <c r="BS21" s="124">
        <v>95.45454545454545</v>
      </c>
      <c r="BT21" s="121">
        <v>22</v>
      </c>
      <c r="BU21" s="2"/>
      <c r="BV21" s="3"/>
      <c r="BW21" s="3"/>
      <c r="BX21" s="3"/>
      <c r="BY21" s="3"/>
    </row>
    <row r="22" spans="1:77" ht="41.45" customHeight="1">
      <c r="A22" s="64" t="s">
        <v>227</v>
      </c>
      <c r="C22" s="65"/>
      <c r="D22" s="65" t="s">
        <v>64</v>
      </c>
      <c r="E22" s="66">
        <v>163.47159042939398</v>
      </c>
      <c r="F22" s="68">
        <v>99.99639117364354</v>
      </c>
      <c r="G22" s="100" t="s">
        <v>611</v>
      </c>
      <c r="H22" s="65"/>
      <c r="I22" s="69" t="s">
        <v>227</v>
      </c>
      <c r="J22" s="70"/>
      <c r="K22" s="70"/>
      <c r="L22" s="69" t="s">
        <v>1764</v>
      </c>
      <c r="M22" s="73">
        <v>2.2027015303968436</v>
      </c>
      <c r="N22" s="74">
        <v>589.576904296875</v>
      </c>
      <c r="O22" s="74">
        <v>9013.28125</v>
      </c>
      <c r="P22" s="75"/>
      <c r="Q22" s="76"/>
      <c r="R22" s="76"/>
      <c r="S22" s="86"/>
      <c r="T22" s="48">
        <v>0</v>
      </c>
      <c r="U22" s="48">
        <v>1</v>
      </c>
      <c r="V22" s="49">
        <v>0</v>
      </c>
      <c r="W22" s="49">
        <v>0.003497</v>
      </c>
      <c r="X22" s="49">
        <v>0.012596</v>
      </c>
      <c r="Y22" s="49">
        <v>0.397729</v>
      </c>
      <c r="Z22" s="49">
        <v>0</v>
      </c>
      <c r="AA22" s="49">
        <v>0</v>
      </c>
      <c r="AB22" s="71">
        <v>22</v>
      </c>
      <c r="AC22" s="71"/>
      <c r="AD22" s="72"/>
      <c r="AE22" s="78" t="s">
        <v>1112</v>
      </c>
      <c r="AF22" s="78">
        <v>107</v>
      </c>
      <c r="AG22" s="78">
        <v>126</v>
      </c>
      <c r="AH22" s="78">
        <v>529</v>
      </c>
      <c r="AI22" s="78">
        <v>18</v>
      </c>
      <c r="AJ22" s="78"/>
      <c r="AK22" s="78" t="s">
        <v>1226</v>
      </c>
      <c r="AL22" s="78"/>
      <c r="AM22" s="78"/>
      <c r="AN22" s="78"/>
      <c r="AO22" s="80">
        <v>40600.86712962963</v>
      </c>
      <c r="AP22" s="83" t="s">
        <v>1495</v>
      </c>
      <c r="AQ22" s="78" t="b">
        <v>0</v>
      </c>
      <c r="AR22" s="78" t="b">
        <v>0</v>
      </c>
      <c r="AS22" s="78" t="b">
        <v>0</v>
      </c>
      <c r="AT22" s="78" t="s">
        <v>1571</v>
      </c>
      <c r="AU22" s="78">
        <v>6</v>
      </c>
      <c r="AV22" s="83" t="s">
        <v>1578</v>
      </c>
      <c r="AW22" s="78" t="b">
        <v>0</v>
      </c>
      <c r="AX22" s="78" t="s">
        <v>1625</v>
      </c>
      <c r="AY22" s="83" t="s">
        <v>1645</v>
      </c>
      <c r="AZ22" s="78" t="s">
        <v>66</v>
      </c>
      <c r="BA22" s="78" t="str">
        <f>REPLACE(INDEX(GroupVertices[Group],MATCH(Vertices[[#This Row],[Vertex]],GroupVertices[Vertex],0)),1,1,"")</f>
        <v>1</v>
      </c>
      <c r="BB22" s="48"/>
      <c r="BC22" s="48"/>
      <c r="BD22" s="48"/>
      <c r="BE22" s="48"/>
      <c r="BF22" s="48" t="s">
        <v>508</v>
      </c>
      <c r="BG22" s="48" t="s">
        <v>508</v>
      </c>
      <c r="BH22" s="121" t="s">
        <v>2343</v>
      </c>
      <c r="BI22" s="121" t="s">
        <v>2343</v>
      </c>
      <c r="BJ22" s="121" t="s">
        <v>2431</v>
      </c>
      <c r="BK22" s="121" t="s">
        <v>2431</v>
      </c>
      <c r="BL22" s="121">
        <v>1</v>
      </c>
      <c r="BM22" s="124">
        <v>4.545454545454546</v>
      </c>
      <c r="BN22" s="121">
        <v>0</v>
      </c>
      <c r="BO22" s="124">
        <v>0</v>
      </c>
      <c r="BP22" s="121">
        <v>0</v>
      </c>
      <c r="BQ22" s="124">
        <v>0</v>
      </c>
      <c r="BR22" s="121">
        <v>21</v>
      </c>
      <c r="BS22" s="124">
        <v>95.45454545454545</v>
      </c>
      <c r="BT22" s="121">
        <v>22</v>
      </c>
      <c r="BU22" s="2"/>
      <c r="BV22" s="3"/>
      <c r="BW22" s="3"/>
      <c r="BX22" s="3"/>
      <c r="BY22" s="3"/>
    </row>
    <row r="23" spans="1:77" ht="41.45" customHeight="1">
      <c r="A23" s="64" t="s">
        <v>228</v>
      </c>
      <c r="C23" s="65"/>
      <c r="D23" s="65" t="s">
        <v>64</v>
      </c>
      <c r="E23" s="66">
        <v>164.53283352751464</v>
      </c>
      <c r="F23" s="68">
        <v>99.99378865463648</v>
      </c>
      <c r="G23" s="100" t="s">
        <v>612</v>
      </c>
      <c r="H23" s="65"/>
      <c r="I23" s="69" t="s">
        <v>228</v>
      </c>
      <c r="J23" s="70"/>
      <c r="K23" s="70"/>
      <c r="L23" s="69" t="s">
        <v>1765</v>
      </c>
      <c r="M23" s="73">
        <v>3.0700343648176442</v>
      </c>
      <c r="N23" s="74">
        <v>1681.9013671875</v>
      </c>
      <c r="O23" s="74">
        <v>5908.7998046875</v>
      </c>
      <c r="P23" s="75"/>
      <c r="Q23" s="76"/>
      <c r="R23" s="76"/>
      <c r="S23" s="86"/>
      <c r="T23" s="48">
        <v>0</v>
      </c>
      <c r="U23" s="48">
        <v>1</v>
      </c>
      <c r="V23" s="49">
        <v>0</v>
      </c>
      <c r="W23" s="49">
        <v>0.003497</v>
      </c>
      <c r="X23" s="49">
        <v>0.012596</v>
      </c>
      <c r="Y23" s="49">
        <v>0.397729</v>
      </c>
      <c r="Z23" s="49">
        <v>0</v>
      </c>
      <c r="AA23" s="49">
        <v>0</v>
      </c>
      <c r="AB23" s="71">
        <v>23</v>
      </c>
      <c r="AC23" s="71"/>
      <c r="AD23" s="72"/>
      <c r="AE23" s="78" t="s">
        <v>1113</v>
      </c>
      <c r="AF23" s="78">
        <v>6</v>
      </c>
      <c r="AG23" s="78">
        <v>201</v>
      </c>
      <c r="AH23" s="78">
        <v>1433</v>
      </c>
      <c r="AI23" s="78">
        <v>2</v>
      </c>
      <c r="AJ23" s="78"/>
      <c r="AK23" s="78" t="s">
        <v>1227</v>
      </c>
      <c r="AL23" s="78" t="s">
        <v>1332</v>
      </c>
      <c r="AM23" s="83" t="s">
        <v>1414</v>
      </c>
      <c r="AN23" s="78"/>
      <c r="AO23" s="80">
        <v>41547.91678240741</v>
      </c>
      <c r="AP23" s="83" t="s">
        <v>1496</v>
      </c>
      <c r="AQ23" s="78" t="b">
        <v>0</v>
      </c>
      <c r="AR23" s="78" t="b">
        <v>0</v>
      </c>
      <c r="AS23" s="78" t="b">
        <v>0</v>
      </c>
      <c r="AT23" s="78" t="s">
        <v>1000</v>
      </c>
      <c r="AU23" s="78">
        <v>18</v>
      </c>
      <c r="AV23" s="83" t="s">
        <v>1574</v>
      </c>
      <c r="AW23" s="78" t="b">
        <v>0</v>
      </c>
      <c r="AX23" s="78" t="s">
        <v>1625</v>
      </c>
      <c r="AY23" s="83" t="s">
        <v>1646</v>
      </c>
      <c r="AZ23" s="78" t="s">
        <v>66</v>
      </c>
      <c r="BA23" s="78" t="str">
        <f>REPLACE(INDEX(GroupVertices[Group],MATCH(Vertices[[#This Row],[Vertex]],GroupVertices[Vertex],0)),1,1,"")</f>
        <v>1</v>
      </c>
      <c r="BB23" s="48" t="s">
        <v>454</v>
      </c>
      <c r="BC23" s="48" t="s">
        <v>454</v>
      </c>
      <c r="BD23" s="48" t="s">
        <v>489</v>
      </c>
      <c r="BE23" s="48" t="s">
        <v>489</v>
      </c>
      <c r="BF23" s="48" t="s">
        <v>508</v>
      </c>
      <c r="BG23" s="48" t="s">
        <v>508</v>
      </c>
      <c r="BH23" s="121" t="s">
        <v>2344</v>
      </c>
      <c r="BI23" s="121" t="s">
        <v>2344</v>
      </c>
      <c r="BJ23" s="121" t="s">
        <v>2432</v>
      </c>
      <c r="BK23" s="121" t="s">
        <v>2432</v>
      </c>
      <c r="BL23" s="121">
        <v>0</v>
      </c>
      <c r="BM23" s="124">
        <v>0</v>
      </c>
      <c r="BN23" s="121">
        <v>0</v>
      </c>
      <c r="BO23" s="124">
        <v>0</v>
      </c>
      <c r="BP23" s="121">
        <v>0</v>
      </c>
      <c r="BQ23" s="124">
        <v>0</v>
      </c>
      <c r="BR23" s="121">
        <v>46</v>
      </c>
      <c r="BS23" s="124">
        <v>100</v>
      </c>
      <c r="BT23" s="121">
        <v>46</v>
      </c>
      <c r="BU23" s="2"/>
      <c r="BV23" s="3"/>
      <c r="BW23" s="3"/>
      <c r="BX23" s="3"/>
      <c r="BY23" s="3"/>
    </row>
    <row r="24" spans="1:77" ht="41.45" customHeight="1">
      <c r="A24" s="64" t="s">
        <v>229</v>
      </c>
      <c r="C24" s="65"/>
      <c r="D24" s="65" t="s">
        <v>64</v>
      </c>
      <c r="E24" s="66">
        <v>167.17886631882882</v>
      </c>
      <c r="F24" s="68">
        <v>99.98729970724553</v>
      </c>
      <c r="G24" s="100" t="s">
        <v>613</v>
      </c>
      <c r="H24" s="65"/>
      <c r="I24" s="69" t="s">
        <v>229</v>
      </c>
      <c r="J24" s="70"/>
      <c r="K24" s="70"/>
      <c r="L24" s="69" t="s">
        <v>1766</v>
      </c>
      <c r="M24" s="73">
        <v>5.232584231973507</v>
      </c>
      <c r="N24" s="74">
        <v>2764.45166015625</v>
      </c>
      <c r="O24" s="74">
        <v>4023.126953125</v>
      </c>
      <c r="P24" s="75"/>
      <c r="Q24" s="76"/>
      <c r="R24" s="76"/>
      <c r="S24" s="86"/>
      <c r="T24" s="48">
        <v>0</v>
      </c>
      <c r="U24" s="48">
        <v>1</v>
      </c>
      <c r="V24" s="49">
        <v>0</v>
      </c>
      <c r="W24" s="49">
        <v>0.002597</v>
      </c>
      <c r="X24" s="49">
        <v>0.001883</v>
      </c>
      <c r="Y24" s="49">
        <v>0.462745</v>
      </c>
      <c r="Z24" s="49">
        <v>0</v>
      </c>
      <c r="AA24" s="49">
        <v>0</v>
      </c>
      <c r="AB24" s="71">
        <v>24</v>
      </c>
      <c r="AC24" s="71"/>
      <c r="AD24" s="72"/>
      <c r="AE24" s="78" t="s">
        <v>1114</v>
      </c>
      <c r="AF24" s="78">
        <v>1886</v>
      </c>
      <c r="AG24" s="78">
        <v>388</v>
      </c>
      <c r="AH24" s="78">
        <v>3005</v>
      </c>
      <c r="AI24" s="78">
        <v>1599</v>
      </c>
      <c r="AJ24" s="78"/>
      <c r="AK24" s="78" t="s">
        <v>1228</v>
      </c>
      <c r="AL24" s="78" t="s">
        <v>1333</v>
      </c>
      <c r="AM24" s="78"/>
      <c r="AN24" s="78"/>
      <c r="AO24" s="80">
        <v>41352.46861111111</v>
      </c>
      <c r="AP24" s="83" t="s">
        <v>1497</v>
      </c>
      <c r="AQ24" s="78" t="b">
        <v>0</v>
      </c>
      <c r="AR24" s="78" t="b">
        <v>0</v>
      </c>
      <c r="AS24" s="78" t="b">
        <v>1</v>
      </c>
      <c r="AT24" s="78" t="s">
        <v>1002</v>
      </c>
      <c r="AU24" s="78">
        <v>5</v>
      </c>
      <c r="AV24" s="83" t="s">
        <v>1574</v>
      </c>
      <c r="AW24" s="78" t="b">
        <v>0</v>
      </c>
      <c r="AX24" s="78" t="s">
        <v>1625</v>
      </c>
      <c r="AY24" s="83" t="s">
        <v>1647</v>
      </c>
      <c r="AZ24" s="78" t="s">
        <v>66</v>
      </c>
      <c r="BA24" s="78" t="str">
        <f>REPLACE(INDEX(GroupVertices[Group],MATCH(Vertices[[#This Row],[Vertex]],GroupVertices[Vertex],0)),1,1,"")</f>
        <v>1</v>
      </c>
      <c r="BB24" s="48"/>
      <c r="BC24" s="48"/>
      <c r="BD24" s="48"/>
      <c r="BE24" s="48"/>
      <c r="BF24" s="48" t="s">
        <v>510</v>
      </c>
      <c r="BG24" s="48" t="s">
        <v>510</v>
      </c>
      <c r="BH24" s="121" t="s">
        <v>2345</v>
      </c>
      <c r="BI24" s="121" t="s">
        <v>2345</v>
      </c>
      <c r="BJ24" s="121" t="s">
        <v>2433</v>
      </c>
      <c r="BK24" s="121" t="s">
        <v>2433</v>
      </c>
      <c r="BL24" s="121">
        <v>0</v>
      </c>
      <c r="BM24" s="124">
        <v>0</v>
      </c>
      <c r="BN24" s="121">
        <v>0</v>
      </c>
      <c r="BO24" s="124">
        <v>0</v>
      </c>
      <c r="BP24" s="121">
        <v>0</v>
      </c>
      <c r="BQ24" s="124">
        <v>0</v>
      </c>
      <c r="BR24" s="121">
        <v>23</v>
      </c>
      <c r="BS24" s="124">
        <v>100</v>
      </c>
      <c r="BT24" s="121">
        <v>23</v>
      </c>
      <c r="BU24" s="2"/>
      <c r="BV24" s="3"/>
      <c r="BW24" s="3"/>
      <c r="BX24" s="3"/>
      <c r="BY24" s="3"/>
    </row>
    <row r="25" spans="1:77" ht="41.45" customHeight="1">
      <c r="A25" s="64" t="s">
        <v>295</v>
      </c>
      <c r="C25" s="65"/>
      <c r="D25" s="65" t="s">
        <v>64</v>
      </c>
      <c r="E25" s="66">
        <v>179.87133377235196</v>
      </c>
      <c r="F25" s="68">
        <v>99.95617357992104</v>
      </c>
      <c r="G25" s="100" t="s">
        <v>664</v>
      </c>
      <c r="H25" s="65"/>
      <c r="I25" s="69" t="s">
        <v>295</v>
      </c>
      <c r="J25" s="70"/>
      <c r="K25" s="70"/>
      <c r="L25" s="69" t="s">
        <v>1767</v>
      </c>
      <c r="M25" s="73">
        <v>15.605884931646283</v>
      </c>
      <c r="N25" s="74">
        <v>2304.387451171875</v>
      </c>
      <c r="O25" s="74">
        <v>5634.6064453125</v>
      </c>
      <c r="P25" s="75"/>
      <c r="Q25" s="76"/>
      <c r="R25" s="76"/>
      <c r="S25" s="86"/>
      <c r="T25" s="48">
        <v>2</v>
      </c>
      <c r="U25" s="48">
        <v>2</v>
      </c>
      <c r="V25" s="49">
        <v>202</v>
      </c>
      <c r="W25" s="49">
        <v>0.003521</v>
      </c>
      <c r="X25" s="49">
        <v>0.01472</v>
      </c>
      <c r="Y25" s="49">
        <v>1.103808</v>
      </c>
      <c r="Z25" s="49">
        <v>0</v>
      </c>
      <c r="AA25" s="49">
        <v>0</v>
      </c>
      <c r="AB25" s="71">
        <v>25</v>
      </c>
      <c r="AC25" s="71"/>
      <c r="AD25" s="72"/>
      <c r="AE25" s="78" t="s">
        <v>1115</v>
      </c>
      <c r="AF25" s="78">
        <v>389</v>
      </c>
      <c r="AG25" s="78">
        <v>1285</v>
      </c>
      <c r="AH25" s="78">
        <v>5225</v>
      </c>
      <c r="AI25" s="78">
        <v>6024</v>
      </c>
      <c r="AJ25" s="78"/>
      <c r="AK25" s="78" t="s">
        <v>1229</v>
      </c>
      <c r="AL25" s="78" t="s">
        <v>1334</v>
      </c>
      <c r="AM25" s="83" t="s">
        <v>1415</v>
      </c>
      <c r="AN25" s="78"/>
      <c r="AO25" s="80">
        <v>39397.862974537034</v>
      </c>
      <c r="AP25" s="83" t="s">
        <v>1498</v>
      </c>
      <c r="AQ25" s="78" t="b">
        <v>0</v>
      </c>
      <c r="AR25" s="78" t="b">
        <v>0</v>
      </c>
      <c r="AS25" s="78" t="b">
        <v>1</v>
      </c>
      <c r="AT25" s="78" t="s">
        <v>1002</v>
      </c>
      <c r="AU25" s="78">
        <v>25</v>
      </c>
      <c r="AV25" s="83" t="s">
        <v>1574</v>
      </c>
      <c r="AW25" s="78" t="b">
        <v>0</v>
      </c>
      <c r="AX25" s="78" t="s">
        <v>1625</v>
      </c>
      <c r="AY25" s="83" t="s">
        <v>1648</v>
      </c>
      <c r="AZ25" s="78" t="s">
        <v>66</v>
      </c>
      <c r="BA25" s="78" t="str">
        <f>REPLACE(INDEX(GroupVertices[Group],MATCH(Vertices[[#This Row],[Vertex]],GroupVertices[Vertex],0)),1,1,"")</f>
        <v>1</v>
      </c>
      <c r="BB25" s="48"/>
      <c r="BC25" s="48"/>
      <c r="BD25" s="48"/>
      <c r="BE25" s="48"/>
      <c r="BF25" s="48" t="s">
        <v>2309</v>
      </c>
      <c r="BG25" s="48" t="s">
        <v>2319</v>
      </c>
      <c r="BH25" s="121" t="s">
        <v>2346</v>
      </c>
      <c r="BI25" s="121" t="s">
        <v>2406</v>
      </c>
      <c r="BJ25" s="121" t="s">
        <v>2434</v>
      </c>
      <c r="BK25" s="121" t="s">
        <v>2434</v>
      </c>
      <c r="BL25" s="121">
        <v>2</v>
      </c>
      <c r="BM25" s="124">
        <v>2.2988505747126435</v>
      </c>
      <c r="BN25" s="121">
        <v>0</v>
      </c>
      <c r="BO25" s="124">
        <v>0</v>
      </c>
      <c r="BP25" s="121">
        <v>0</v>
      </c>
      <c r="BQ25" s="124">
        <v>0</v>
      </c>
      <c r="BR25" s="121">
        <v>85</v>
      </c>
      <c r="BS25" s="124">
        <v>97.70114942528735</v>
      </c>
      <c r="BT25" s="121">
        <v>87</v>
      </c>
      <c r="BU25" s="2"/>
      <c r="BV25" s="3"/>
      <c r="BW25" s="3"/>
      <c r="BX25" s="3"/>
      <c r="BY25" s="3"/>
    </row>
    <row r="26" spans="1:77" ht="41.45" customHeight="1">
      <c r="A26" s="64" t="s">
        <v>230</v>
      </c>
      <c r="C26" s="65"/>
      <c r="D26" s="65" t="s">
        <v>64</v>
      </c>
      <c r="E26" s="66">
        <v>171.55118788308596</v>
      </c>
      <c r="F26" s="68">
        <v>99.97657732893643</v>
      </c>
      <c r="G26" s="100" t="s">
        <v>1589</v>
      </c>
      <c r="H26" s="65"/>
      <c r="I26" s="69" t="s">
        <v>230</v>
      </c>
      <c r="J26" s="70"/>
      <c r="K26" s="70"/>
      <c r="L26" s="69" t="s">
        <v>1768</v>
      </c>
      <c r="M26" s="73">
        <v>8.805995509787206</v>
      </c>
      <c r="N26" s="74">
        <v>2816.842529296875</v>
      </c>
      <c r="O26" s="74">
        <v>2120.927734375</v>
      </c>
      <c r="P26" s="75"/>
      <c r="Q26" s="76"/>
      <c r="R26" s="76"/>
      <c r="S26" s="86"/>
      <c r="T26" s="48">
        <v>0</v>
      </c>
      <c r="U26" s="48">
        <v>1</v>
      </c>
      <c r="V26" s="49">
        <v>0</v>
      </c>
      <c r="W26" s="49">
        <v>0.003021</v>
      </c>
      <c r="X26" s="49">
        <v>0.00533</v>
      </c>
      <c r="Y26" s="49">
        <v>0.393258</v>
      </c>
      <c r="Z26" s="49">
        <v>0</v>
      </c>
      <c r="AA26" s="49">
        <v>0</v>
      </c>
      <c r="AB26" s="71">
        <v>26</v>
      </c>
      <c r="AC26" s="71"/>
      <c r="AD26" s="72"/>
      <c r="AE26" s="78" t="s">
        <v>1116</v>
      </c>
      <c r="AF26" s="78">
        <v>126</v>
      </c>
      <c r="AG26" s="78">
        <v>697</v>
      </c>
      <c r="AH26" s="78">
        <v>106509</v>
      </c>
      <c r="AI26" s="78">
        <v>28553</v>
      </c>
      <c r="AJ26" s="78"/>
      <c r="AK26" s="78" t="s">
        <v>1230</v>
      </c>
      <c r="AL26" s="78"/>
      <c r="AM26" s="78"/>
      <c r="AN26" s="78"/>
      <c r="AO26" s="80">
        <v>41377.85743055555</v>
      </c>
      <c r="AP26" s="83" t="s">
        <v>1499</v>
      </c>
      <c r="AQ26" s="78" t="b">
        <v>0</v>
      </c>
      <c r="AR26" s="78" t="b">
        <v>0</v>
      </c>
      <c r="AS26" s="78" t="b">
        <v>0</v>
      </c>
      <c r="AT26" s="78" t="s">
        <v>1000</v>
      </c>
      <c r="AU26" s="78">
        <v>69</v>
      </c>
      <c r="AV26" s="83" t="s">
        <v>1579</v>
      </c>
      <c r="AW26" s="78" t="b">
        <v>0</v>
      </c>
      <c r="AX26" s="78" t="s">
        <v>1625</v>
      </c>
      <c r="AY26" s="83" t="s">
        <v>1649</v>
      </c>
      <c r="AZ26" s="78" t="s">
        <v>66</v>
      </c>
      <c r="BA26" s="78" t="str">
        <f>REPLACE(INDEX(GroupVertices[Group],MATCH(Vertices[[#This Row],[Vertex]],GroupVertices[Vertex],0)),1,1,"")</f>
        <v>2</v>
      </c>
      <c r="BB26" s="48"/>
      <c r="BC26" s="48"/>
      <c r="BD26" s="48"/>
      <c r="BE26" s="48"/>
      <c r="BF26" s="48" t="s">
        <v>508</v>
      </c>
      <c r="BG26" s="48" t="s">
        <v>508</v>
      </c>
      <c r="BH26" s="121" t="s">
        <v>2347</v>
      </c>
      <c r="BI26" s="121" t="s">
        <v>2347</v>
      </c>
      <c r="BJ26" s="121" t="s">
        <v>2435</v>
      </c>
      <c r="BK26" s="121" t="s">
        <v>2435</v>
      </c>
      <c r="BL26" s="121">
        <v>0</v>
      </c>
      <c r="BM26" s="124">
        <v>0</v>
      </c>
      <c r="BN26" s="121">
        <v>0</v>
      </c>
      <c r="BO26" s="124">
        <v>0</v>
      </c>
      <c r="BP26" s="121">
        <v>0</v>
      </c>
      <c r="BQ26" s="124">
        <v>0</v>
      </c>
      <c r="BR26" s="121">
        <v>17</v>
      </c>
      <c r="BS26" s="124">
        <v>100</v>
      </c>
      <c r="BT26" s="121">
        <v>17</v>
      </c>
      <c r="BU26" s="2"/>
      <c r="BV26" s="3"/>
      <c r="BW26" s="3"/>
      <c r="BX26" s="3"/>
      <c r="BY26" s="3"/>
    </row>
    <row r="27" spans="1:77" ht="41.45" customHeight="1">
      <c r="A27" s="64" t="s">
        <v>298</v>
      </c>
      <c r="C27" s="65"/>
      <c r="D27" s="65" t="s">
        <v>64</v>
      </c>
      <c r="E27" s="66">
        <v>235.890819445148</v>
      </c>
      <c r="F27" s="68">
        <v>99.8187952766015</v>
      </c>
      <c r="G27" s="100" t="s">
        <v>667</v>
      </c>
      <c r="H27" s="65"/>
      <c r="I27" s="69" t="s">
        <v>298</v>
      </c>
      <c r="J27" s="70"/>
      <c r="K27" s="70"/>
      <c r="L27" s="69" t="s">
        <v>1769</v>
      </c>
      <c r="M27" s="73">
        <v>61.38949415127229</v>
      </c>
      <c r="N27" s="74">
        <v>2029.2542724609375</v>
      </c>
      <c r="O27" s="74">
        <v>2397.8515625</v>
      </c>
      <c r="P27" s="75"/>
      <c r="Q27" s="76"/>
      <c r="R27" s="76"/>
      <c r="S27" s="86"/>
      <c r="T27" s="48">
        <v>11</v>
      </c>
      <c r="U27" s="48">
        <v>8</v>
      </c>
      <c r="V27" s="49">
        <v>2261.390476</v>
      </c>
      <c r="W27" s="49">
        <v>0.004348</v>
      </c>
      <c r="X27" s="49">
        <v>0.041664</v>
      </c>
      <c r="Y27" s="49">
        <v>5.151361</v>
      </c>
      <c r="Z27" s="49">
        <v>0.04044117647058824</v>
      </c>
      <c r="AA27" s="49">
        <v>0</v>
      </c>
      <c r="AB27" s="71">
        <v>27</v>
      </c>
      <c r="AC27" s="71"/>
      <c r="AD27" s="72"/>
      <c r="AE27" s="78" t="s">
        <v>1117</v>
      </c>
      <c r="AF27" s="78">
        <v>1903</v>
      </c>
      <c r="AG27" s="78">
        <v>5244</v>
      </c>
      <c r="AH27" s="78">
        <v>31764</v>
      </c>
      <c r="AI27" s="78">
        <v>11748</v>
      </c>
      <c r="AJ27" s="78"/>
      <c r="AK27" s="78" t="s">
        <v>1231</v>
      </c>
      <c r="AL27" s="78" t="s">
        <v>1335</v>
      </c>
      <c r="AM27" s="83" t="s">
        <v>1416</v>
      </c>
      <c r="AN27" s="78"/>
      <c r="AO27" s="80">
        <v>39893.47016203704</v>
      </c>
      <c r="AP27" s="83" t="s">
        <v>1500</v>
      </c>
      <c r="AQ27" s="78" t="b">
        <v>0</v>
      </c>
      <c r="AR27" s="78" t="b">
        <v>0</v>
      </c>
      <c r="AS27" s="78" t="b">
        <v>1</v>
      </c>
      <c r="AT27" s="78" t="s">
        <v>1000</v>
      </c>
      <c r="AU27" s="78">
        <v>212</v>
      </c>
      <c r="AV27" s="83" t="s">
        <v>1576</v>
      </c>
      <c r="AW27" s="78" t="b">
        <v>0</v>
      </c>
      <c r="AX27" s="78" t="s">
        <v>1625</v>
      </c>
      <c r="AY27" s="83" t="s">
        <v>1650</v>
      </c>
      <c r="AZ27" s="78" t="s">
        <v>66</v>
      </c>
      <c r="BA27" s="78" t="str">
        <f>REPLACE(INDEX(GroupVertices[Group],MATCH(Vertices[[#This Row],[Vertex]],GroupVertices[Vertex],0)),1,1,"")</f>
        <v>2</v>
      </c>
      <c r="BB27" s="48"/>
      <c r="BC27" s="48"/>
      <c r="BD27" s="48"/>
      <c r="BE27" s="48"/>
      <c r="BF27" s="48" t="s">
        <v>2310</v>
      </c>
      <c r="BG27" s="48" t="s">
        <v>2320</v>
      </c>
      <c r="BH27" s="121" t="s">
        <v>2348</v>
      </c>
      <c r="BI27" s="121" t="s">
        <v>2407</v>
      </c>
      <c r="BJ27" s="121" t="s">
        <v>2436</v>
      </c>
      <c r="BK27" s="121" t="s">
        <v>2436</v>
      </c>
      <c r="BL27" s="121">
        <v>5</v>
      </c>
      <c r="BM27" s="124">
        <v>3.816793893129771</v>
      </c>
      <c r="BN27" s="121">
        <v>1</v>
      </c>
      <c r="BO27" s="124">
        <v>0.7633587786259542</v>
      </c>
      <c r="BP27" s="121">
        <v>0</v>
      </c>
      <c r="BQ27" s="124">
        <v>0</v>
      </c>
      <c r="BR27" s="121">
        <v>125</v>
      </c>
      <c r="BS27" s="124">
        <v>95.41984732824427</v>
      </c>
      <c r="BT27" s="121">
        <v>131</v>
      </c>
      <c r="BU27" s="2"/>
      <c r="BV27" s="3"/>
      <c r="BW27" s="3"/>
      <c r="BX27" s="3"/>
      <c r="BY27" s="3"/>
    </row>
    <row r="28" spans="1:77" ht="41.45" customHeight="1">
      <c r="A28" s="64" t="s">
        <v>231</v>
      </c>
      <c r="C28" s="65"/>
      <c r="D28" s="65" t="s">
        <v>64</v>
      </c>
      <c r="E28" s="66">
        <v>163.9102375766172</v>
      </c>
      <c r="F28" s="68">
        <v>99.99531546578729</v>
      </c>
      <c r="G28" s="100" t="s">
        <v>614</v>
      </c>
      <c r="H28" s="65"/>
      <c r="I28" s="69" t="s">
        <v>231</v>
      </c>
      <c r="J28" s="70"/>
      <c r="K28" s="70"/>
      <c r="L28" s="69" t="s">
        <v>1770</v>
      </c>
      <c r="M28" s="73">
        <v>2.5611991019574414</v>
      </c>
      <c r="N28" s="74">
        <v>5269.18701171875</v>
      </c>
      <c r="O28" s="74">
        <v>5277.5146484375</v>
      </c>
      <c r="P28" s="75"/>
      <c r="Q28" s="76"/>
      <c r="R28" s="76"/>
      <c r="S28" s="86"/>
      <c r="T28" s="48">
        <v>0</v>
      </c>
      <c r="U28" s="48">
        <v>1</v>
      </c>
      <c r="V28" s="49">
        <v>0</v>
      </c>
      <c r="W28" s="49">
        <v>0.002817</v>
      </c>
      <c r="X28" s="49">
        <v>0.002502</v>
      </c>
      <c r="Y28" s="49">
        <v>0.445888</v>
      </c>
      <c r="Z28" s="49">
        <v>0</v>
      </c>
      <c r="AA28" s="49">
        <v>0</v>
      </c>
      <c r="AB28" s="71">
        <v>28</v>
      </c>
      <c r="AC28" s="71"/>
      <c r="AD28" s="72"/>
      <c r="AE28" s="78" t="s">
        <v>1118</v>
      </c>
      <c r="AF28" s="78">
        <v>247</v>
      </c>
      <c r="AG28" s="78">
        <v>157</v>
      </c>
      <c r="AH28" s="78">
        <v>6608</v>
      </c>
      <c r="AI28" s="78">
        <v>14331</v>
      </c>
      <c r="AJ28" s="78"/>
      <c r="AK28" s="78" t="s">
        <v>1232</v>
      </c>
      <c r="AL28" s="78" t="s">
        <v>1336</v>
      </c>
      <c r="AM28" s="78"/>
      <c r="AN28" s="78"/>
      <c r="AO28" s="80">
        <v>42623.8205787037</v>
      </c>
      <c r="AP28" s="78"/>
      <c r="AQ28" s="78" t="b">
        <v>1</v>
      </c>
      <c r="AR28" s="78" t="b">
        <v>0</v>
      </c>
      <c r="AS28" s="78" t="b">
        <v>0</v>
      </c>
      <c r="AT28" s="78" t="s">
        <v>1570</v>
      </c>
      <c r="AU28" s="78">
        <v>4</v>
      </c>
      <c r="AV28" s="78"/>
      <c r="AW28" s="78" t="b">
        <v>0</v>
      </c>
      <c r="AX28" s="78" t="s">
        <v>1625</v>
      </c>
      <c r="AY28" s="83" t="s">
        <v>1651</v>
      </c>
      <c r="AZ28" s="78" t="s">
        <v>66</v>
      </c>
      <c r="BA28" s="78" t="str">
        <f>REPLACE(INDEX(GroupVertices[Group],MATCH(Vertices[[#This Row],[Vertex]],GroupVertices[Vertex],0)),1,1,"")</f>
        <v>3</v>
      </c>
      <c r="BB28" s="48"/>
      <c r="BC28" s="48"/>
      <c r="BD28" s="48"/>
      <c r="BE28" s="48"/>
      <c r="BF28" s="48"/>
      <c r="BG28" s="48"/>
      <c r="BH28" s="121" t="s">
        <v>2349</v>
      </c>
      <c r="BI28" s="121" t="s">
        <v>2349</v>
      </c>
      <c r="BJ28" s="121" t="s">
        <v>2437</v>
      </c>
      <c r="BK28" s="121" t="s">
        <v>2437</v>
      </c>
      <c r="BL28" s="121">
        <v>1</v>
      </c>
      <c r="BM28" s="124">
        <v>4</v>
      </c>
      <c r="BN28" s="121">
        <v>0</v>
      </c>
      <c r="BO28" s="124">
        <v>0</v>
      </c>
      <c r="BP28" s="121">
        <v>0</v>
      </c>
      <c r="BQ28" s="124">
        <v>0</v>
      </c>
      <c r="BR28" s="121">
        <v>24</v>
      </c>
      <c r="BS28" s="124">
        <v>96</v>
      </c>
      <c r="BT28" s="121">
        <v>25</v>
      </c>
      <c r="BU28" s="2"/>
      <c r="BV28" s="3"/>
      <c r="BW28" s="3"/>
      <c r="BX28" s="3"/>
      <c r="BY28" s="3"/>
    </row>
    <row r="29" spans="1:77" ht="41.45" customHeight="1">
      <c r="A29" s="64" t="s">
        <v>232</v>
      </c>
      <c r="C29" s="65"/>
      <c r="D29" s="65" t="s">
        <v>64</v>
      </c>
      <c r="E29" s="66">
        <v>166.21667257653277</v>
      </c>
      <c r="F29" s="68">
        <v>99.9896593244786</v>
      </c>
      <c r="G29" s="100" t="s">
        <v>615</v>
      </c>
      <c r="H29" s="65"/>
      <c r="I29" s="69" t="s">
        <v>232</v>
      </c>
      <c r="J29" s="70"/>
      <c r="K29" s="70"/>
      <c r="L29" s="69" t="s">
        <v>1771</v>
      </c>
      <c r="M29" s="73">
        <v>4.446202462098649</v>
      </c>
      <c r="N29" s="74">
        <v>1143.038330078125</v>
      </c>
      <c r="O29" s="74">
        <v>5832.04931640625</v>
      </c>
      <c r="P29" s="75"/>
      <c r="Q29" s="76"/>
      <c r="R29" s="76"/>
      <c r="S29" s="86"/>
      <c r="T29" s="48">
        <v>0</v>
      </c>
      <c r="U29" s="48">
        <v>1</v>
      </c>
      <c r="V29" s="49">
        <v>0</v>
      </c>
      <c r="W29" s="49">
        <v>0.003497</v>
      </c>
      <c r="X29" s="49">
        <v>0.012596</v>
      </c>
      <c r="Y29" s="49">
        <v>0.397729</v>
      </c>
      <c r="Z29" s="49">
        <v>0</v>
      </c>
      <c r="AA29" s="49">
        <v>0</v>
      </c>
      <c r="AB29" s="71">
        <v>29</v>
      </c>
      <c r="AC29" s="71"/>
      <c r="AD29" s="72"/>
      <c r="AE29" s="78" t="s">
        <v>1119</v>
      </c>
      <c r="AF29" s="78">
        <v>117</v>
      </c>
      <c r="AG29" s="78">
        <v>320</v>
      </c>
      <c r="AH29" s="78">
        <v>527</v>
      </c>
      <c r="AI29" s="78">
        <v>668</v>
      </c>
      <c r="AJ29" s="78"/>
      <c r="AK29" s="78"/>
      <c r="AL29" s="78"/>
      <c r="AM29" s="78"/>
      <c r="AN29" s="78"/>
      <c r="AO29" s="80">
        <v>41864.68314814815</v>
      </c>
      <c r="AP29" s="78"/>
      <c r="AQ29" s="78" t="b">
        <v>1</v>
      </c>
      <c r="AR29" s="78" t="b">
        <v>0</v>
      </c>
      <c r="AS29" s="78" t="b">
        <v>1</v>
      </c>
      <c r="AT29" s="78" t="s">
        <v>1000</v>
      </c>
      <c r="AU29" s="78">
        <v>10</v>
      </c>
      <c r="AV29" s="83" t="s">
        <v>1574</v>
      </c>
      <c r="AW29" s="78" t="b">
        <v>0</v>
      </c>
      <c r="AX29" s="78" t="s">
        <v>1625</v>
      </c>
      <c r="AY29" s="83" t="s">
        <v>1652</v>
      </c>
      <c r="AZ29" s="78" t="s">
        <v>66</v>
      </c>
      <c r="BA29" s="78" t="str">
        <f>REPLACE(INDEX(GroupVertices[Group],MATCH(Vertices[[#This Row],[Vertex]],GroupVertices[Vertex],0)),1,1,"")</f>
        <v>1</v>
      </c>
      <c r="BB29" s="48"/>
      <c r="BC29" s="48"/>
      <c r="BD29" s="48"/>
      <c r="BE29" s="48"/>
      <c r="BF29" s="48" t="s">
        <v>508</v>
      </c>
      <c r="BG29" s="48" t="s">
        <v>508</v>
      </c>
      <c r="BH29" s="121" t="s">
        <v>2343</v>
      </c>
      <c r="BI29" s="121" t="s">
        <v>2343</v>
      </c>
      <c r="BJ29" s="121" t="s">
        <v>2431</v>
      </c>
      <c r="BK29" s="121" t="s">
        <v>2431</v>
      </c>
      <c r="BL29" s="121">
        <v>1</v>
      </c>
      <c r="BM29" s="124">
        <v>4.545454545454546</v>
      </c>
      <c r="BN29" s="121">
        <v>0</v>
      </c>
      <c r="BO29" s="124">
        <v>0</v>
      </c>
      <c r="BP29" s="121">
        <v>0</v>
      </c>
      <c r="BQ29" s="124">
        <v>0</v>
      </c>
      <c r="BR29" s="121">
        <v>21</v>
      </c>
      <c r="BS29" s="124">
        <v>95.45454545454545</v>
      </c>
      <c r="BT29" s="121">
        <v>22</v>
      </c>
      <c r="BU29" s="2"/>
      <c r="BV29" s="3"/>
      <c r="BW29" s="3"/>
      <c r="BX29" s="3"/>
      <c r="BY29" s="3"/>
    </row>
    <row r="30" spans="1:77" ht="41.45" customHeight="1">
      <c r="A30" s="64" t="s">
        <v>233</v>
      </c>
      <c r="C30" s="65"/>
      <c r="D30" s="65" t="s">
        <v>64</v>
      </c>
      <c r="E30" s="66">
        <v>295.73078027117845</v>
      </c>
      <c r="F30" s="68">
        <v>99.67204790485653</v>
      </c>
      <c r="G30" s="100" t="s">
        <v>616</v>
      </c>
      <c r="H30" s="65"/>
      <c r="I30" s="69" t="s">
        <v>233</v>
      </c>
      <c r="J30" s="70"/>
      <c r="K30" s="70"/>
      <c r="L30" s="69" t="s">
        <v>1772</v>
      </c>
      <c r="M30" s="73">
        <v>110.29550157481317</v>
      </c>
      <c r="N30" s="74">
        <v>7893.947265625</v>
      </c>
      <c r="O30" s="74">
        <v>6618.28076171875</v>
      </c>
      <c r="P30" s="75"/>
      <c r="Q30" s="76"/>
      <c r="R30" s="76"/>
      <c r="S30" s="86"/>
      <c r="T30" s="48">
        <v>0</v>
      </c>
      <c r="U30" s="48">
        <v>1</v>
      </c>
      <c r="V30" s="49">
        <v>0</v>
      </c>
      <c r="W30" s="49">
        <v>0.00241</v>
      </c>
      <c r="X30" s="49">
        <v>0.001956</v>
      </c>
      <c r="Y30" s="49">
        <v>0.391485</v>
      </c>
      <c r="Z30" s="49">
        <v>0</v>
      </c>
      <c r="AA30" s="49">
        <v>0</v>
      </c>
      <c r="AB30" s="71">
        <v>30</v>
      </c>
      <c r="AC30" s="71"/>
      <c r="AD30" s="72"/>
      <c r="AE30" s="78" t="s">
        <v>1120</v>
      </c>
      <c r="AF30" s="78">
        <v>2403</v>
      </c>
      <c r="AG30" s="78">
        <v>9473</v>
      </c>
      <c r="AH30" s="78">
        <v>102074</v>
      </c>
      <c r="AI30" s="78">
        <v>2009</v>
      </c>
      <c r="AJ30" s="78"/>
      <c r="AK30" s="78" t="s">
        <v>1233</v>
      </c>
      <c r="AL30" s="78" t="s">
        <v>1337</v>
      </c>
      <c r="AM30" s="83" t="s">
        <v>1417</v>
      </c>
      <c r="AN30" s="78"/>
      <c r="AO30" s="80">
        <v>39786.26063657407</v>
      </c>
      <c r="AP30" s="83" t="s">
        <v>1501</v>
      </c>
      <c r="AQ30" s="78" t="b">
        <v>0</v>
      </c>
      <c r="AR30" s="78" t="b">
        <v>0</v>
      </c>
      <c r="AS30" s="78" t="b">
        <v>0</v>
      </c>
      <c r="AT30" s="78" t="s">
        <v>1000</v>
      </c>
      <c r="AU30" s="78">
        <v>382</v>
      </c>
      <c r="AV30" s="83" t="s">
        <v>1575</v>
      </c>
      <c r="AW30" s="78" t="b">
        <v>0</v>
      </c>
      <c r="AX30" s="78" t="s">
        <v>1625</v>
      </c>
      <c r="AY30" s="83" t="s">
        <v>1653</v>
      </c>
      <c r="AZ30" s="78" t="s">
        <v>66</v>
      </c>
      <c r="BA30" s="78" t="str">
        <f>REPLACE(INDEX(GroupVertices[Group],MATCH(Vertices[[#This Row],[Vertex]],GroupVertices[Vertex],0)),1,1,"")</f>
        <v>4</v>
      </c>
      <c r="BB30" s="48"/>
      <c r="BC30" s="48"/>
      <c r="BD30" s="48"/>
      <c r="BE30" s="48"/>
      <c r="BF30" s="48" t="s">
        <v>508</v>
      </c>
      <c r="BG30" s="48" t="s">
        <v>508</v>
      </c>
      <c r="BH30" s="121" t="s">
        <v>2350</v>
      </c>
      <c r="BI30" s="121" t="s">
        <v>2350</v>
      </c>
      <c r="BJ30" s="121" t="s">
        <v>2438</v>
      </c>
      <c r="BK30" s="121" t="s">
        <v>2438</v>
      </c>
      <c r="BL30" s="121">
        <v>0</v>
      </c>
      <c r="BM30" s="124">
        <v>0</v>
      </c>
      <c r="BN30" s="121">
        <v>1</v>
      </c>
      <c r="BO30" s="124">
        <v>3.5714285714285716</v>
      </c>
      <c r="BP30" s="121">
        <v>0</v>
      </c>
      <c r="BQ30" s="124">
        <v>0</v>
      </c>
      <c r="BR30" s="121">
        <v>27</v>
      </c>
      <c r="BS30" s="124">
        <v>96.42857142857143</v>
      </c>
      <c r="BT30" s="121">
        <v>28</v>
      </c>
      <c r="BU30" s="2"/>
      <c r="BV30" s="3"/>
      <c r="BW30" s="3"/>
      <c r="BX30" s="3"/>
      <c r="BY30" s="3"/>
    </row>
    <row r="31" spans="1:77" ht="41.45" customHeight="1">
      <c r="A31" s="64" t="s">
        <v>299</v>
      </c>
      <c r="C31" s="65"/>
      <c r="D31" s="65" t="s">
        <v>64</v>
      </c>
      <c r="E31" s="66">
        <v>365.5464262195431</v>
      </c>
      <c r="F31" s="68">
        <v>99.50083685444515</v>
      </c>
      <c r="G31" s="100" t="s">
        <v>668</v>
      </c>
      <c r="H31" s="65"/>
      <c r="I31" s="69" t="s">
        <v>299</v>
      </c>
      <c r="J31" s="70"/>
      <c r="K31" s="70"/>
      <c r="L31" s="69" t="s">
        <v>1773</v>
      </c>
      <c r="M31" s="73">
        <v>167.35443764190958</v>
      </c>
      <c r="N31" s="74">
        <v>7194.9345703125</v>
      </c>
      <c r="O31" s="74">
        <v>7189.546875</v>
      </c>
      <c r="P31" s="75"/>
      <c r="Q31" s="76"/>
      <c r="R31" s="76"/>
      <c r="S31" s="86"/>
      <c r="T31" s="48">
        <v>5</v>
      </c>
      <c r="U31" s="48">
        <v>1</v>
      </c>
      <c r="V31" s="49">
        <v>209.809524</v>
      </c>
      <c r="W31" s="49">
        <v>0.003185</v>
      </c>
      <c r="X31" s="49">
        <v>0.015286</v>
      </c>
      <c r="Y31" s="49">
        <v>1.420499</v>
      </c>
      <c r="Z31" s="49">
        <v>0.16666666666666666</v>
      </c>
      <c r="AA31" s="49">
        <v>0</v>
      </c>
      <c r="AB31" s="71">
        <v>31</v>
      </c>
      <c r="AC31" s="71"/>
      <c r="AD31" s="72"/>
      <c r="AE31" s="78" t="s">
        <v>1121</v>
      </c>
      <c r="AF31" s="78">
        <v>4834</v>
      </c>
      <c r="AG31" s="78">
        <v>14407</v>
      </c>
      <c r="AH31" s="78">
        <v>96576</v>
      </c>
      <c r="AI31" s="78">
        <v>19472</v>
      </c>
      <c r="AJ31" s="78"/>
      <c r="AK31" s="78" t="s">
        <v>1234</v>
      </c>
      <c r="AL31" s="78" t="s">
        <v>1338</v>
      </c>
      <c r="AM31" s="83" t="s">
        <v>1418</v>
      </c>
      <c r="AN31" s="78"/>
      <c r="AO31" s="80">
        <v>40153.66541666666</v>
      </c>
      <c r="AP31" s="83" t="s">
        <v>1502</v>
      </c>
      <c r="AQ31" s="78" t="b">
        <v>0</v>
      </c>
      <c r="AR31" s="78" t="b">
        <v>0</v>
      </c>
      <c r="AS31" s="78" t="b">
        <v>1</v>
      </c>
      <c r="AT31" s="78" t="s">
        <v>1000</v>
      </c>
      <c r="AU31" s="78">
        <v>271</v>
      </c>
      <c r="AV31" s="83" t="s">
        <v>1580</v>
      </c>
      <c r="AW31" s="78" t="b">
        <v>0</v>
      </c>
      <c r="AX31" s="78" t="s">
        <v>1625</v>
      </c>
      <c r="AY31" s="83" t="s">
        <v>1654</v>
      </c>
      <c r="AZ31" s="78" t="s">
        <v>66</v>
      </c>
      <c r="BA31" s="78" t="str">
        <f>REPLACE(INDEX(GroupVertices[Group],MATCH(Vertices[[#This Row],[Vertex]],GroupVertices[Vertex],0)),1,1,"")</f>
        <v>4</v>
      </c>
      <c r="BB31" s="48"/>
      <c r="BC31" s="48"/>
      <c r="BD31" s="48"/>
      <c r="BE31" s="48"/>
      <c r="BF31" s="48" t="s">
        <v>540</v>
      </c>
      <c r="BG31" s="48" t="s">
        <v>540</v>
      </c>
      <c r="BH31" s="121" t="s">
        <v>2351</v>
      </c>
      <c r="BI31" s="121" t="s">
        <v>2351</v>
      </c>
      <c r="BJ31" s="121" t="s">
        <v>2439</v>
      </c>
      <c r="BK31" s="121" t="s">
        <v>2439</v>
      </c>
      <c r="BL31" s="121">
        <v>2</v>
      </c>
      <c r="BM31" s="124">
        <v>3.6363636363636362</v>
      </c>
      <c r="BN31" s="121">
        <v>1</v>
      </c>
      <c r="BO31" s="124">
        <v>1.8181818181818181</v>
      </c>
      <c r="BP31" s="121">
        <v>0</v>
      </c>
      <c r="BQ31" s="124">
        <v>0</v>
      </c>
      <c r="BR31" s="121">
        <v>52</v>
      </c>
      <c r="BS31" s="124">
        <v>94.54545454545455</v>
      </c>
      <c r="BT31" s="121">
        <v>55</v>
      </c>
      <c r="BU31" s="2"/>
      <c r="BV31" s="3"/>
      <c r="BW31" s="3"/>
      <c r="BX31" s="3"/>
      <c r="BY31" s="3"/>
    </row>
    <row r="32" spans="1:77" ht="41.45" customHeight="1">
      <c r="A32" s="64" t="s">
        <v>234</v>
      </c>
      <c r="C32" s="65"/>
      <c r="D32" s="65" t="s">
        <v>64</v>
      </c>
      <c r="E32" s="66">
        <v>162.18394880367424</v>
      </c>
      <c r="F32" s="68">
        <v>99.99954889670545</v>
      </c>
      <c r="G32" s="100" t="s">
        <v>617</v>
      </c>
      <c r="H32" s="65"/>
      <c r="I32" s="69" t="s">
        <v>234</v>
      </c>
      <c r="J32" s="70"/>
      <c r="K32" s="70"/>
      <c r="L32" s="69" t="s">
        <v>1774</v>
      </c>
      <c r="M32" s="73">
        <v>1.1503376912996055</v>
      </c>
      <c r="N32" s="74">
        <v>3807.39453125</v>
      </c>
      <c r="O32" s="74">
        <v>7554.8095703125</v>
      </c>
      <c r="P32" s="75"/>
      <c r="Q32" s="76"/>
      <c r="R32" s="76"/>
      <c r="S32" s="86"/>
      <c r="T32" s="48">
        <v>0</v>
      </c>
      <c r="U32" s="48">
        <v>2</v>
      </c>
      <c r="V32" s="49">
        <v>38.8</v>
      </c>
      <c r="W32" s="49">
        <v>0.002833</v>
      </c>
      <c r="X32" s="49">
        <v>0.002725</v>
      </c>
      <c r="Y32" s="49">
        <v>0.737984</v>
      </c>
      <c r="Z32" s="49">
        <v>0</v>
      </c>
      <c r="AA32" s="49">
        <v>0</v>
      </c>
      <c r="AB32" s="71">
        <v>32</v>
      </c>
      <c r="AC32" s="71"/>
      <c r="AD32" s="72"/>
      <c r="AE32" s="78" t="s">
        <v>1122</v>
      </c>
      <c r="AF32" s="78">
        <v>182</v>
      </c>
      <c r="AG32" s="78">
        <v>35</v>
      </c>
      <c r="AH32" s="78">
        <v>111</v>
      </c>
      <c r="AI32" s="78">
        <v>133</v>
      </c>
      <c r="AJ32" s="78"/>
      <c r="AK32" s="78" t="s">
        <v>1235</v>
      </c>
      <c r="AL32" s="78" t="s">
        <v>1339</v>
      </c>
      <c r="AM32" s="83" t="s">
        <v>1419</v>
      </c>
      <c r="AN32" s="78"/>
      <c r="AO32" s="80">
        <v>42686.24061342593</v>
      </c>
      <c r="AP32" s="83" t="s">
        <v>1503</v>
      </c>
      <c r="AQ32" s="78" t="b">
        <v>0</v>
      </c>
      <c r="AR32" s="78" t="b">
        <v>0</v>
      </c>
      <c r="AS32" s="78" t="b">
        <v>1</v>
      </c>
      <c r="AT32" s="78" t="s">
        <v>1000</v>
      </c>
      <c r="AU32" s="78">
        <v>1</v>
      </c>
      <c r="AV32" s="83" t="s">
        <v>1574</v>
      </c>
      <c r="AW32" s="78" t="b">
        <v>0</v>
      </c>
      <c r="AX32" s="78" t="s">
        <v>1625</v>
      </c>
      <c r="AY32" s="83" t="s">
        <v>1655</v>
      </c>
      <c r="AZ32" s="78" t="s">
        <v>66</v>
      </c>
      <c r="BA32" s="78" t="str">
        <f>REPLACE(INDEX(GroupVertices[Group],MATCH(Vertices[[#This Row],[Vertex]],GroupVertices[Vertex],0)),1,1,"")</f>
        <v>3</v>
      </c>
      <c r="BB32" s="48"/>
      <c r="BC32" s="48"/>
      <c r="BD32" s="48"/>
      <c r="BE32" s="48"/>
      <c r="BF32" s="48" t="s">
        <v>511</v>
      </c>
      <c r="BG32" s="48" t="s">
        <v>511</v>
      </c>
      <c r="BH32" s="121" t="s">
        <v>2352</v>
      </c>
      <c r="BI32" s="121" t="s">
        <v>2352</v>
      </c>
      <c r="BJ32" s="121" t="s">
        <v>2440</v>
      </c>
      <c r="BK32" s="121" t="s">
        <v>2440</v>
      </c>
      <c r="BL32" s="121">
        <v>1</v>
      </c>
      <c r="BM32" s="124">
        <v>4.3478260869565215</v>
      </c>
      <c r="BN32" s="121">
        <v>0</v>
      </c>
      <c r="BO32" s="124">
        <v>0</v>
      </c>
      <c r="BP32" s="121">
        <v>0</v>
      </c>
      <c r="BQ32" s="124">
        <v>0</v>
      </c>
      <c r="BR32" s="121">
        <v>22</v>
      </c>
      <c r="BS32" s="124">
        <v>95.65217391304348</v>
      </c>
      <c r="BT32" s="121">
        <v>23</v>
      </c>
      <c r="BU32" s="2"/>
      <c r="BV32" s="3"/>
      <c r="BW32" s="3"/>
      <c r="BX32" s="3"/>
      <c r="BY32" s="3"/>
    </row>
    <row r="33" spans="1:77" ht="41.45" customHeight="1">
      <c r="A33" s="64" t="s">
        <v>309</v>
      </c>
      <c r="C33" s="65"/>
      <c r="D33" s="65" t="s">
        <v>64</v>
      </c>
      <c r="E33" s="66">
        <v>1000</v>
      </c>
      <c r="F33" s="68">
        <v>70</v>
      </c>
      <c r="G33" s="100" t="s">
        <v>1590</v>
      </c>
      <c r="H33" s="65"/>
      <c r="I33" s="69" t="s">
        <v>309</v>
      </c>
      <c r="J33" s="70"/>
      <c r="K33" s="70"/>
      <c r="L33" s="69" t="s">
        <v>1775</v>
      </c>
      <c r="M33" s="73">
        <v>9999</v>
      </c>
      <c r="N33" s="74">
        <v>4289.34716796875</v>
      </c>
      <c r="O33" s="74">
        <v>9506.5791015625</v>
      </c>
      <c r="P33" s="75"/>
      <c r="Q33" s="76"/>
      <c r="R33" s="76"/>
      <c r="S33" s="86"/>
      <c r="T33" s="48">
        <v>5</v>
      </c>
      <c r="U33" s="48">
        <v>0</v>
      </c>
      <c r="V33" s="49">
        <v>10</v>
      </c>
      <c r="W33" s="49">
        <v>0.002242</v>
      </c>
      <c r="X33" s="49">
        <v>0.001743</v>
      </c>
      <c r="Y33" s="49">
        <v>1.718214</v>
      </c>
      <c r="Z33" s="49">
        <v>0</v>
      </c>
      <c r="AA33" s="49">
        <v>0</v>
      </c>
      <c r="AB33" s="71">
        <v>33</v>
      </c>
      <c r="AC33" s="71"/>
      <c r="AD33" s="72"/>
      <c r="AE33" s="78" t="s">
        <v>1123</v>
      </c>
      <c r="AF33" s="78">
        <v>9135</v>
      </c>
      <c r="AG33" s="78">
        <v>864569</v>
      </c>
      <c r="AH33" s="78">
        <v>113421</v>
      </c>
      <c r="AI33" s="78">
        <v>20217</v>
      </c>
      <c r="AJ33" s="78"/>
      <c r="AK33" s="78" t="s">
        <v>1236</v>
      </c>
      <c r="AL33" s="78" t="s">
        <v>1340</v>
      </c>
      <c r="AM33" s="83" t="s">
        <v>1420</v>
      </c>
      <c r="AN33" s="78"/>
      <c r="AO33" s="80">
        <v>39569.91112268518</v>
      </c>
      <c r="AP33" s="83" t="s">
        <v>1504</v>
      </c>
      <c r="AQ33" s="78" t="b">
        <v>0</v>
      </c>
      <c r="AR33" s="78" t="b">
        <v>0</v>
      </c>
      <c r="AS33" s="78" t="b">
        <v>1</v>
      </c>
      <c r="AT33" s="78" t="s">
        <v>1000</v>
      </c>
      <c r="AU33" s="78">
        <v>5745</v>
      </c>
      <c r="AV33" s="83" t="s">
        <v>1574</v>
      </c>
      <c r="AW33" s="78" t="b">
        <v>1</v>
      </c>
      <c r="AX33" s="78" t="s">
        <v>1625</v>
      </c>
      <c r="AY33" s="83" t="s">
        <v>1656</v>
      </c>
      <c r="AZ33" s="78" t="s">
        <v>65</v>
      </c>
      <c r="BA33" s="78" t="str">
        <f>REPLACE(INDEX(GroupVertices[Group],MATCH(Vertices[[#This Row],[Vertex]],GroupVertices[Vertex],0)),1,1,"")</f>
        <v>3</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236</v>
      </c>
      <c r="C34" s="65"/>
      <c r="D34" s="65" t="s">
        <v>64</v>
      </c>
      <c r="E34" s="66">
        <v>243.68741873934113</v>
      </c>
      <c r="F34" s="68">
        <v>99.79967543696294</v>
      </c>
      <c r="G34" s="100" t="s">
        <v>618</v>
      </c>
      <c r="H34" s="65"/>
      <c r="I34" s="69" t="s">
        <v>236</v>
      </c>
      <c r="J34" s="70"/>
      <c r="K34" s="70"/>
      <c r="L34" s="69" t="s">
        <v>1776</v>
      </c>
      <c r="M34" s="73">
        <v>67.7614993748171</v>
      </c>
      <c r="N34" s="74">
        <v>6660.0537109375</v>
      </c>
      <c r="O34" s="74">
        <v>8059.3388671875</v>
      </c>
      <c r="P34" s="75"/>
      <c r="Q34" s="76"/>
      <c r="R34" s="76"/>
      <c r="S34" s="86"/>
      <c r="T34" s="48">
        <v>2</v>
      </c>
      <c r="U34" s="48">
        <v>7</v>
      </c>
      <c r="V34" s="49">
        <v>699.242857</v>
      </c>
      <c r="W34" s="49">
        <v>0.003953</v>
      </c>
      <c r="X34" s="49">
        <v>0.030928</v>
      </c>
      <c r="Y34" s="49">
        <v>2.408135</v>
      </c>
      <c r="Z34" s="49">
        <v>0.1527777777777778</v>
      </c>
      <c r="AA34" s="49">
        <v>0</v>
      </c>
      <c r="AB34" s="71">
        <v>34</v>
      </c>
      <c r="AC34" s="71"/>
      <c r="AD34" s="72"/>
      <c r="AE34" s="78" t="s">
        <v>1124</v>
      </c>
      <c r="AF34" s="78">
        <v>2892</v>
      </c>
      <c r="AG34" s="78">
        <v>5795</v>
      </c>
      <c r="AH34" s="78">
        <v>6526</v>
      </c>
      <c r="AI34" s="78">
        <v>6688</v>
      </c>
      <c r="AJ34" s="78"/>
      <c r="AK34" s="78" t="s">
        <v>1237</v>
      </c>
      <c r="AL34" s="78" t="s">
        <v>1341</v>
      </c>
      <c r="AM34" s="83" t="s">
        <v>1421</v>
      </c>
      <c r="AN34" s="78"/>
      <c r="AO34" s="80">
        <v>39733.93292824074</v>
      </c>
      <c r="AP34" s="78"/>
      <c r="AQ34" s="78" t="b">
        <v>0</v>
      </c>
      <c r="AR34" s="78" t="b">
        <v>0</v>
      </c>
      <c r="AS34" s="78" t="b">
        <v>1</v>
      </c>
      <c r="AT34" s="78" t="s">
        <v>1000</v>
      </c>
      <c r="AU34" s="78">
        <v>173</v>
      </c>
      <c r="AV34" s="83" t="s">
        <v>1576</v>
      </c>
      <c r="AW34" s="78" t="b">
        <v>0</v>
      </c>
      <c r="AX34" s="78" t="s">
        <v>1625</v>
      </c>
      <c r="AY34" s="83" t="s">
        <v>1657</v>
      </c>
      <c r="AZ34" s="78" t="s">
        <v>66</v>
      </c>
      <c r="BA34" s="78" t="str">
        <f>REPLACE(INDEX(GroupVertices[Group],MATCH(Vertices[[#This Row],[Vertex]],GroupVertices[Vertex],0)),1,1,"")</f>
        <v>4</v>
      </c>
      <c r="BB34" s="48" t="s">
        <v>471</v>
      </c>
      <c r="BC34" s="48" t="s">
        <v>471</v>
      </c>
      <c r="BD34" s="48" t="s">
        <v>503</v>
      </c>
      <c r="BE34" s="48" t="s">
        <v>503</v>
      </c>
      <c r="BF34" s="48" t="s">
        <v>527</v>
      </c>
      <c r="BG34" s="48" t="s">
        <v>2321</v>
      </c>
      <c r="BH34" s="121" t="s">
        <v>2353</v>
      </c>
      <c r="BI34" s="121" t="s">
        <v>2408</v>
      </c>
      <c r="BJ34" s="121" t="s">
        <v>2441</v>
      </c>
      <c r="BK34" s="121" t="s">
        <v>2441</v>
      </c>
      <c r="BL34" s="121">
        <v>3</v>
      </c>
      <c r="BM34" s="124">
        <v>3.061224489795918</v>
      </c>
      <c r="BN34" s="121">
        <v>0</v>
      </c>
      <c r="BO34" s="124">
        <v>0</v>
      </c>
      <c r="BP34" s="121">
        <v>0</v>
      </c>
      <c r="BQ34" s="124">
        <v>0</v>
      </c>
      <c r="BR34" s="121">
        <v>95</v>
      </c>
      <c r="BS34" s="124">
        <v>96.93877551020408</v>
      </c>
      <c r="BT34" s="121">
        <v>98</v>
      </c>
      <c r="BU34" s="2"/>
      <c r="BV34" s="3"/>
      <c r="BW34" s="3"/>
      <c r="BX34" s="3"/>
      <c r="BY34" s="3"/>
    </row>
    <row r="35" spans="1:77" ht="41.45" customHeight="1">
      <c r="A35" s="64" t="s">
        <v>237</v>
      </c>
      <c r="C35" s="65"/>
      <c r="D35" s="65" t="s">
        <v>64</v>
      </c>
      <c r="E35" s="66">
        <v>163.93853739256707</v>
      </c>
      <c r="F35" s="68">
        <v>99.99524606528043</v>
      </c>
      <c r="G35" s="100" t="s">
        <v>1591</v>
      </c>
      <c r="H35" s="65"/>
      <c r="I35" s="69" t="s">
        <v>237</v>
      </c>
      <c r="J35" s="70"/>
      <c r="K35" s="70"/>
      <c r="L35" s="69" t="s">
        <v>1777</v>
      </c>
      <c r="M35" s="73">
        <v>2.584327977541996</v>
      </c>
      <c r="N35" s="74">
        <v>3332.339599609375</v>
      </c>
      <c r="O35" s="74">
        <v>2466.339111328125</v>
      </c>
      <c r="P35" s="75"/>
      <c r="Q35" s="76"/>
      <c r="R35" s="76"/>
      <c r="S35" s="86"/>
      <c r="T35" s="48">
        <v>0</v>
      </c>
      <c r="U35" s="48">
        <v>1</v>
      </c>
      <c r="V35" s="49">
        <v>0</v>
      </c>
      <c r="W35" s="49">
        <v>0.003021</v>
      </c>
      <c r="X35" s="49">
        <v>0.00533</v>
      </c>
      <c r="Y35" s="49">
        <v>0.393258</v>
      </c>
      <c r="Z35" s="49">
        <v>0</v>
      </c>
      <c r="AA35" s="49">
        <v>0</v>
      </c>
      <c r="AB35" s="71">
        <v>35</v>
      </c>
      <c r="AC35" s="71"/>
      <c r="AD35" s="72"/>
      <c r="AE35" s="78" t="s">
        <v>1125</v>
      </c>
      <c r="AF35" s="78">
        <v>373</v>
      </c>
      <c r="AG35" s="78">
        <v>159</v>
      </c>
      <c r="AH35" s="78">
        <v>76</v>
      </c>
      <c r="AI35" s="78">
        <v>17</v>
      </c>
      <c r="AJ35" s="78"/>
      <c r="AK35" s="78" t="s">
        <v>1238</v>
      </c>
      <c r="AL35" s="78" t="s">
        <v>1342</v>
      </c>
      <c r="AM35" s="83" t="s">
        <v>1422</v>
      </c>
      <c r="AN35" s="78"/>
      <c r="AO35" s="80">
        <v>42010.97570601852</v>
      </c>
      <c r="AP35" s="83" t="s">
        <v>1505</v>
      </c>
      <c r="AQ35" s="78" t="b">
        <v>1</v>
      </c>
      <c r="AR35" s="78" t="b">
        <v>0</v>
      </c>
      <c r="AS35" s="78" t="b">
        <v>1</v>
      </c>
      <c r="AT35" s="78" t="s">
        <v>1000</v>
      </c>
      <c r="AU35" s="78">
        <v>0</v>
      </c>
      <c r="AV35" s="83" t="s">
        <v>1574</v>
      </c>
      <c r="AW35" s="78" t="b">
        <v>0</v>
      </c>
      <c r="AX35" s="78" t="s">
        <v>1625</v>
      </c>
      <c r="AY35" s="83" t="s">
        <v>1658</v>
      </c>
      <c r="AZ35" s="78" t="s">
        <v>66</v>
      </c>
      <c r="BA35" s="78" t="str">
        <f>REPLACE(INDEX(GroupVertices[Group],MATCH(Vertices[[#This Row],[Vertex]],GroupVertices[Vertex],0)),1,1,"")</f>
        <v>2</v>
      </c>
      <c r="BB35" s="48"/>
      <c r="BC35" s="48"/>
      <c r="BD35" s="48"/>
      <c r="BE35" s="48"/>
      <c r="BF35" s="48" t="s">
        <v>508</v>
      </c>
      <c r="BG35" s="48" t="s">
        <v>508</v>
      </c>
      <c r="BH35" s="121" t="s">
        <v>2347</v>
      </c>
      <c r="BI35" s="121" t="s">
        <v>2347</v>
      </c>
      <c r="BJ35" s="121" t="s">
        <v>2435</v>
      </c>
      <c r="BK35" s="121" t="s">
        <v>2435</v>
      </c>
      <c r="BL35" s="121">
        <v>0</v>
      </c>
      <c r="BM35" s="124">
        <v>0</v>
      </c>
      <c r="BN35" s="121">
        <v>0</v>
      </c>
      <c r="BO35" s="124">
        <v>0</v>
      </c>
      <c r="BP35" s="121">
        <v>0</v>
      </c>
      <c r="BQ35" s="124">
        <v>0</v>
      </c>
      <c r="BR35" s="121">
        <v>17</v>
      </c>
      <c r="BS35" s="124">
        <v>100</v>
      </c>
      <c r="BT35" s="121">
        <v>17</v>
      </c>
      <c r="BU35" s="2"/>
      <c r="BV35" s="3"/>
      <c r="BW35" s="3"/>
      <c r="BX35" s="3"/>
      <c r="BY35" s="3"/>
    </row>
    <row r="36" spans="1:77" ht="41.45" customHeight="1">
      <c r="A36" s="64" t="s">
        <v>238</v>
      </c>
      <c r="C36" s="65"/>
      <c r="D36" s="65" t="s">
        <v>64</v>
      </c>
      <c r="E36" s="66">
        <v>209.23239282035695</v>
      </c>
      <c r="F36" s="68">
        <v>99.88417055405894</v>
      </c>
      <c r="G36" s="100" t="s">
        <v>619</v>
      </c>
      <c r="H36" s="65"/>
      <c r="I36" s="69" t="s">
        <v>238</v>
      </c>
      <c r="J36" s="70"/>
      <c r="K36" s="70"/>
      <c r="L36" s="69" t="s">
        <v>1778</v>
      </c>
      <c r="M36" s="73">
        <v>39.60209335062177</v>
      </c>
      <c r="N36" s="74">
        <v>746.90380859375</v>
      </c>
      <c r="O36" s="74">
        <v>2614.6591796875</v>
      </c>
      <c r="P36" s="75"/>
      <c r="Q36" s="76"/>
      <c r="R36" s="76"/>
      <c r="S36" s="86"/>
      <c r="T36" s="48">
        <v>0</v>
      </c>
      <c r="U36" s="48">
        <v>2</v>
      </c>
      <c r="V36" s="49">
        <v>0</v>
      </c>
      <c r="W36" s="49">
        <v>0.003125</v>
      </c>
      <c r="X36" s="49">
        <v>0.006563</v>
      </c>
      <c r="Y36" s="49">
        <v>0.656399</v>
      </c>
      <c r="Z36" s="49">
        <v>0.5</v>
      </c>
      <c r="AA36" s="49">
        <v>0</v>
      </c>
      <c r="AB36" s="71">
        <v>36</v>
      </c>
      <c r="AC36" s="71"/>
      <c r="AD36" s="72"/>
      <c r="AE36" s="78" t="s">
        <v>1126</v>
      </c>
      <c r="AF36" s="78">
        <v>3999</v>
      </c>
      <c r="AG36" s="78">
        <v>3360</v>
      </c>
      <c r="AH36" s="78">
        <v>100040</v>
      </c>
      <c r="AI36" s="78">
        <v>4041</v>
      </c>
      <c r="AJ36" s="78"/>
      <c r="AK36" s="78" t="s">
        <v>1239</v>
      </c>
      <c r="AL36" s="78" t="s">
        <v>1343</v>
      </c>
      <c r="AM36" s="83" t="s">
        <v>1423</v>
      </c>
      <c r="AN36" s="78"/>
      <c r="AO36" s="80">
        <v>39698.68666666667</v>
      </c>
      <c r="AP36" s="83" t="s">
        <v>1506</v>
      </c>
      <c r="AQ36" s="78" t="b">
        <v>0</v>
      </c>
      <c r="AR36" s="78" t="b">
        <v>0</v>
      </c>
      <c r="AS36" s="78" t="b">
        <v>0</v>
      </c>
      <c r="AT36" s="78" t="s">
        <v>1000</v>
      </c>
      <c r="AU36" s="78">
        <v>344</v>
      </c>
      <c r="AV36" s="83" t="s">
        <v>1581</v>
      </c>
      <c r="AW36" s="78" t="b">
        <v>0</v>
      </c>
      <c r="AX36" s="78" t="s">
        <v>1625</v>
      </c>
      <c r="AY36" s="83" t="s">
        <v>1659</v>
      </c>
      <c r="AZ36" s="78" t="s">
        <v>66</v>
      </c>
      <c r="BA36" s="78" t="str">
        <f>REPLACE(INDEX(GroupVertices[Group],MATCH(Vertices[[#This Row],[Vertex]],GroupVertices[Vertex],0)),1,1,"")</f>
        <v>2</v>
      </c>
      <c r="BB36" s="48"/>
      <c r="BC36" s="48"/>
      <c r="BD36" s="48"/>
      <c r="BE36" s="48"/>
      <c r="BF36" s="48" t="s">
        <v>512</v>
      </c>
      <c r="BG36" s="48" t="s">
        <v>512</v>
      </c>
      <c r="BH36" s="121" t="s">
        <v>2354</v>
      </c>
      <c r="BI36" s="121" t="s">
        <v>2354</v>
      </c>
      <c r="BJ36" s="121" t="s">
        <v>2442</v>
      </c>
      <c r="BK36" s="121" t="s">
        <v>2442</v>
      </c>
      <c r="BL36" s="121">
        <v>0</v>
      </c>
      <c r="BM36" s="124">
        <v>0</v>
      </c>
      <c r="BN36" s="121">
        <v>0</v>
      </c>
      <c r="BO36" s="124">
        <v>0</v>
      </c>
      <c r="BP36" s="121">
        <v>0</v>
      </c>
      <c r="BQ36" s="124">
        <v>0</v>
      </c>
      <c r="BR36" s="121">
        <v>20</v>
      </c>
      <c r="BS36" s="124">
        <v>100</v>
      </c>
      <c r="BT36" s="121">
        <v>20</v>
      </c>
      <c r="BU36" s="2"/>
      <c r="BV36" s="3"/>
      <c r="BW36" s="3"/>
      <c r="BX36" s="3"/>
      <c r="BY36" s="3"/>
    </row>
    <row r="37" spans="1:77" ht="41.45" customHeight="1">
      <c r="A37" s="64" t="s">
        <v>306</v>
      </c>
      <c r="C37" s="65"/>
      <c r="D37" s="65" t="s">
        <v>64</v>
      </c>
      <c r="E37" s="66">
        <v>228.88661499755165</v>
      </c>
      <c r="F37" s="68">
        <v>99.83597190204813</v>
      </c>
      <c r="G37" s="100" t="s">
        <v>673</v>
      </c>
      <c r="H37" s="65"/>
      <c r="I37" s="69" t="s">
        <v>306</v>
      </c>
      <c r="J37" s="70"/>
      <c r="K37" s="70"/>
      <c r="L37" s="69" t="s">
        <v>1779</v>
      </c>
      <c r="M37" s="73">
        <v>55.665097444095</v>
      </c>
      <c r="N37" s="74">
        <v>1124.56884765625</v>
      </c>
      <c r="O37" s="74">
        <v>3036.32177734375</v>
      </c>
      <c r="P37" s="75"/>
      <c r="Q37" s="76"/>
      <c r="R37" s="76"/>
      <c r="S37" s="86"/>
      <c r="T37" s="48">
        <v>2</v>
      </c>
      <c r="U37" s="48">
        <v>5</v>
      </c>
      <c r="V37" s="49">
        <v>504.166667</v>
      </c>
      <c r="W37" s="49">
        <v>0.003344</v>
      </c>
      <c r="X37" s="49">
        <v>0.009634</v>
      </c>
      <c r="Y37" s="49">
        <v>2.167041</v>
      </c>
      <c r="Z37" s="49">
        <v>0.09523809523809523</v>
      </c>
      <c r="AA37" s="49">
        <v>0</v>
      </c>
      <c r="AB37" s="71">
        <v>37</v>
      </c>
      <c r="AC37" s="71"/>
      <c r="AD37" s="72"/>
      <c r="AE37" s="78" t="s">
        <v>1127</v>
      </c>
      <c r="AF37" s="78">
        <v>1753</v>
      </c>
      <c r="AG37" s="78">
        <v>4749</v>
      </c>
      <c r="AH37" s="78">
        <v>19838</v>
      </c>
      <c r="AI37" s="78">
        <v>3504</v>
      </c>
      <c r="AJ37" s="78"/>
      <c r="AK37" s="78" t="s">
        <v>1240</v>
      </c>
      <c r="AL37" s="78" t="s">
        <v>1344</v>
      </c>
      <c r="AM37" s="78"/>
      <c r="AN37" s="78"/>
      <c r="AO37" s="80">
        <v>41579.45798611111</v>
      </c>
      <c r="AP37" s="83" t="s">
        <v>1507</v>
      </c>
      <c r="AQ37" s="78" t="b">
        <v>0</v>
      </c>
      <c r="AR37" s="78" t="b">
        <v>0</v>
      </c>
      <c r="AS37" s="78" t="b">
        <v>1</v>
      </c>
      <c r="AT37" s="78" t="s">
        <v>1000</v>
      </c>
      <c r="AU37" s="78">
        <v>235</v>
      </c>
      <c r="AV37" s="83" t="s">
        <v>1574</v>
      </c>
      <c r="AW37" s="78" t="b">
        <v>0</v>
      </c>
      <c r="AX37" s="78" t="s">
        <v>1625</v>
      </c>
      <c r="AY37" s="83" t="s">
        <v>1660</v>
      </c>
      <c r="AZ37" s="78" t="s">
        <v>66</v>
      </c>
      <c r="BA37" s="78" t="str">
        <f>REPLACE(INDEX(GroupVertices[Group],MATCH(Vertices[[#This Row],[Vertex]],GroupVertices[Vertex],0)),1,1,"")</f>
        <v>2</v>
      </c>
      <c r="BB37" s="48" t="s">
        <v>2296</v>
      </c>
      <c r="BC37" s="48" t="s">
        <v>2296</v>
      </c>
      <c r="BD37" s="48" t="s">
        <v>2301</v>
      </c>
      <c r="BE37" s="48" t="s">
        <v>2301</v>
      </c>
      <c r="BF37" s="48" t="s">
        <v>2311</v>
      </c>
      <c r="BG37" s="48" t="s">
        <v>2322</v>
      </c>
      <c r="BH37" s="121" t="s">
        <v>2355</v>
      </c>
      <c r="BI37" s="121" t="s">
        <v>2409</v>
      </c>
      <c r="BJ37" s="121" t="s">
        <v>2443</v>
      </c>
      <c r="BK37" s="121" t="s">
        <v>2443</v>
      </c>
      <c r="BL37" s="121">
        <v>1</v>
      </c>
      <c r="BM37" s="124">
        <v>1.1494252873563218</v>
      </c>
      <c r="BN37" s="121">
        <v>0</v>
      </c>
      <c r="BO37" s="124">
        <v>0</v>
      </c>
      <c r="BP37" s="121">
        <v>0</v>
      </c>
      <c r="BQ37" s="124">
        <v>0</v>
      </c>
      <c r="BR37" s="121">
        <v>86</v>
      </c>
      <c r="BS37" s="124">
        <v>98.85057471264368</v>
      </c>
      <c r="BT37" s="121">
        <v>87</v>
      </c>
      <c r="BU37" s="2"/>
      <c r="BV37" s="3"/>
      <c r="BW37" s="3"/>
      <c r="BX37" s="3"/>
      <c r="BY37" s="3"/>
    </row>
    <row r="38" spans="1:77" ht="41.45" customHeight="1">
      <c r="A38" s="64" t="s">
        <v>239</v>
      </c>
      <c r="C38" s="65"/>
      <c r="D38" s="65" t="s">
        <v>64</v>
      </c>
      <c r="E38" s="66">
        <v>210.46343481417694</v>
      </c>
      <c r="F38" s="68">
        <v>99.88115163201076</v>
      </c>
      <c r="G38" s="100" t="s">
        <v>620</v>
      </c>
      <c r="H38" s="65"/>
      <c r="I38" s="69" t="s">
        <v>239</v>
      </c>
      <c r="J38" s="70"/>
      <c r="K38" s="70"/>
      <c r="L38" s="69" t="s">
        <v>1780</v>
      </c>
      <c r="M38" s="73">
        <v>40.6081994385499</v>
      </c>
      <c r="N38" s="74">
        <v>3462.94140625</v>
      </c>
      <c r="O38" s="74">
        <v>799.2199096679688</v>
      </c>
      <c r="P38" s="75"/>
      <c r="Q38" s="76"/>
      <c r="R38" s="76"/>
      <c r="S38" s="86"/>
      <c r="T38" s="48">
        <v>0</v>
      </c>
      <c r="U38" s="48">
        <v>1</v>
      </c>
      <c r="V38" s="49">
        <v>0</v>
      </c>
      <c r="W38" s="49">
        <v>0.00274</v>
      </c>
      <c r="X38" s="49">
        <v>0.002412</v>
      </c>
      <c r="Y38" s="49">
        <v>0.457136</v>
      </c>
      <c r="Z38" s="49">
        <v>0</v>
      </c>
      <c r="AA38" s="49">
        <v>0</v>
      </c>
      <c r="AB38" s="71">
        <v>38</v>
      </c>
      <c r="AC38" s="71"/>
      <c r="AD38" s="72"/>
      <c r="AE38" s="78" t="s">
        <v>1128</v>
      </c>
      <c r="AF38" s="78">
        <v>65</v>
      </c>
      <c r="AG38" s="78">
        <v>3447</v>
      </c>
      <c r="AH38" s="78">
        <v>6506</v>
      </c>
      <c r="AI38" s="78">
        <v>1104</v>
      </c>
      <c r="AJ38" s="78"/>
      <c r="AK38" s="78" t="s">
        <v>1241</v>
      </c>
      <c r="AL38" s="78"/>
      <c r="AM38" s="83" t="s">
        <v>1424</v>
      </c>
      <c r="AN38" s="78"/>
      <c r="AO38" s="80">
        <v>42040.17524305556</v>
      </c>
      <c r="AP38" s="78"/>
      <c r="AQ38" s="78" t="b">
        <v>0</v>
      </c>
      <c r="AR38" s="78" t="b">
        <v>0</v>
      </c>
      <c r="AS38" s="78" t="b">
        <v>0</v>
      </c>
      <c r="AT38" s="78" t="s">
        <v>1000</v>
      </c>
      <c r="AU38" s="78">
        <v>99</v>
      </c>
      <c r="AV38" s="83" t="s">
        <v>1574</v>
      </c>
      <c r="AW38" s="78" t="b">
        <v>0</v>
      </c>
      <c r="AX38" s="78" t="s">
        <v>1625</v>
      </c>
      <c r="AY38" s="83" t="s">
        <v>1661</v>
      </c>
      <c r="AZ38" s="78" t="s">
        <v>66</v>
      </c>
      <c r="BA38" s="78" t="str">
        <f>REPLACE(INDEX(GroupVertices[Group],MATCH(Vertices[[#This Row],[Vertex]],GroupVertices[Vertex],0)),1,1,"")</f>
        <v>2</v>
      </c>
      <c r="BB38" s="48"/>
      <c r="BC38" s="48"/>
      <c r="BD38" s="48"/>
      <c r="BE38" s="48"/>
      <c r="BF38" s="48"/>
      <c r="BG38" s="48"/>
      <c r="BH38" s="121" t="s">
        <v>2356</v>
      </c>
      <c r="BI38" s="121" t="s">
        <v>2356</v>
      </c>
      <c r="BJ38" s="121" t="s">
        <v>2444</v>
      </c>
      <c r="BK38" s="121" t="s">
        <v>2444</v>
      </c>
      <c r="BL38" s="121">
        <v>1</v>
      </c>
      <c r="BM38" s="124">
        <v>4.545454545454546</v>
      </c>
      <c r="BN38" s="121">
        <v>0</v>
      </c>
      <c r="BO38" s="124">
        <v>0</v>
      </c>
      <c r="BP38" s="121">
        <v>0</v>
      </c>
      <c r="BQ38" s="124">
        <v>0</v>
      </c>
      <c r="BR38" s="121">
        <v>21</v>
      </c>
      <c r="BS38" s="124">
        <v>95.45454545454545</v>
      </c>
      <c r="BT38" s="121">
        <v>22</v>
      </c>
      <c r="BU38" s="2"/>
      <c r="BV38" s="3"/>
      <c r="BW38" s="3"/>
      <c r="BX38" s="3"/>
      <c r="BY38" s="3"/>
    </row>
    <row r="39" spans="1:77" ht="41.45" customHeight="1">
      <c r="A39" s="64" t="s">
        <v>297</v>
      </c>
      <c r="C39" s="65"/>
      <c r="D39" s="65" t="s">
        <v>64</v>
      </c>
      <c r="E39" s="66">
        <v>164.1224861962413</v>
      </c>
      <c r="F39" s="68">
        <v>99.99479496198587</v>
      </c>
      <c r="G39" s="100" t="s">
        <v>666</v>
      </c>
      <c r="H39" s="65"/>
      <c r="I39" s="69" t="s">
        <v>297</v>
      </c>
      <c r="J39" s="70"/>
      <c r="K39" s="70"/>
      <c r="L39" s="69" t="s">
        <v>1781</v>
      </c>
      <c r="M39" s="73">
        <v>2.7346656688416013</v>
      </c>
      <c r="N39" s="74">
        <v>2293.326416015625</v>
      </c>
      <c r="O39" s="74">
        <v>1287.9312744140625</v>
      </c>
      <c r="P39" s="75"/>
      <c r="Q39" s="76"/>
      <c r="R39" s="76"/>
      <c r="S39" s="86"/>
      <c r="T39" s="48">
        <v>4</v>
      </c>
      <c r="U39" s="48">
        <v>1</v>
      </c>
      <c r="V39" s="49">
        <v>600</v>
      </c>
      <c r="W39" s="49">
        <v>0.003788</v>
      </c>
      <c r="X39" s="49">
        <v>0.018852</v>
      </c>
      <c r="Y39" s="49">
        <v>1.806684</v>
      </c>
      <c r="Z39" s="49">
        <v>0.05</v>
      </c>
      <c r="AA39" s="49">
        <v>0</v>
      </c>
      <c r="AB39" s="71">
        <v>39</v>
      </c>
      <c r="AC39" s="71"/>
      <c r="AD39" s="72"/>
      <c r="AE39" s="78" t="s">
        <v>1129</v>
      </c>
      <c r="AF39" s="78">
        <v>261</v>
      </c>
      <c r="AG39" s="78">
        <v>172</v>
      </c>
      <c r="AH39" s="78">
        <v>211</v>
      </c>
      <c r="AI39" s="78">
        <v>292</v>
      </c>
      <c r="AJ39" s="78"/>
      <c r="AK39" s="78" t="s">
        <v>1242</v>
      </c>
      <c r="AL39" s="78"/>
      <c r="AM39" s="83" t="s">
        <v>1425</v>
      </c>
      <c r="AN39" s="78"/>
      <c r="AO39" s="80">
        <v>43326.960277777776</v>
      </c>
      <c r="AP39" s="78"/>
      <c r="AQ39" s="78" t="b">
        <v>1</v>
      </c>
      <c r="AR39" s="78" t="b">
        <v>0</v>
      </c>
      <c r="AS39" s="78" t="b">
        <v>0</v>
      </c>
      <c r="AT39" s="78" t="s">
        <v>1000</v>
      </c>
      <c r="AU39" s="78">
        <v>2</v>
      </c>
      <c r="AV39" s="78"/>
      <c r="AW39" s="78" t="b">
        <v>0</v>
      </c>
      <c r="AX39" s="78" t="s">
        <v>1625</v>
      </c>
      <c r="AY39" s="83" t="s">
        <v>1662</v>
      </c>
      <c r="AZ39" s="78" t="s">
        <v>66</v>
      </c>
      <c r="BA39" s="78" t="str">
        <f>REPLACE(INDEX(GroupVertices[Group],MATCH(Vertices[[#This Row],[Vertex]],GroupVertices[Vertex],0)),1,1,"")</f>
        <v>2</v>
      </c>
      <c r="BB39" s="48" t="s">
        <v>470</v>
      </c>
      <c r="BC39" s="48" t="s">
        <v>470</v>
      </c>
      <c r="BD39" s="48" t="s">
        <v>502</v>
      </c>
      <c r="BE39" s="48" t="s">
        <v>502</v>
      </c>
      <c r="BF39" s="48" t="s">
        <v>539</v>
      </c>
      <c r="BG39" s="48" t="s">
        <v>539</v>
      </c>
      <c r="BH39" s="121" t="s">
        <v>2357</v>
      </c>
      <c r="BI39" s="121" t="s">
        <v>2357</v>
      </c>
      <c r="BJ39" s="121" t="s">
        <v>2445</v>
      </c>
      <c r="BK39" s="121" t="s">
        <v>2445</v>
      </c>
      <c r="BL39" s="121">
        <v>1</v>
      </c>
      <c r="BM39" s="124">
        <v>3.4482758620689653</v>
      </c>
      <c r="BN39" s="121">
        <v>0</v>
      </c>
      <c r="BO39" s="124">
        <v>0</v>
      </c>
      <c r="BP39" s="121">
        <v>0</v>
      </c>
      <c r="BQ39" s="124">
        <v>0</v>
      </c>
      <c r="BR39" s="121">
        <v>28</v>
      </c>
      <c r="BS39" s="124">
        <v>96.55172413793103</v>
      </c>
      <c r="BT39" s="121">
        <v>29</v>
      </c>
      <c r="BU39" s="2"/>
      <c r="BV39" s="3"/>
      <c r="BW39" s="3"/>
      <c r="BX39" s="3"/>
      <c r="BY39" s="3"/>
    </row>
    <row r="40" spans="1:77" ht="41.45" customHeight="1">
      <c r="A40" s="64" t="s">
        <v>240</v>
      </c>
      <c r="C40" s="65"/>
      <c r="D40" s="65" t="s">
        <v>64</v>
      </c>
      <c r="E40" s="66">
        <v>187.89433159414418</v>
      </c>
      <c r="F40" s="68">
        <v>99.93649853622765</v>
      </c>
      <c r="G40" s="100" t="s">
        <v>621</v>
      </c>
      <c r="H40" s="65"/>
      <c r="I40" s="69" t="s">
        <v>240</v>
      </c>
      <c r="J40" s="70"/>
      <c r="K40" s="70"/>
      <c r="L40" s="69" t="s">
        <v>1782</v>
      </c>
      <c r="M40" s="73">
        <v>22.162921159867537</v>
      </c>
      <c r="N40" s="74">
        <v>2543.13134765625</v>
      </c>
      <c r="O40" s="74">
        <v>352.9058837890625</v>
      </c>
      <c r="P40" s="75"/>
      <c r="Q40" s="76"/>
      <c r="R40" s="76"/>
      <c r="S40" s="86"/>
      <c r="T40" s="48">
        <v>0</v>
      </c>
      <c r="U40" s="48">
        <v>1</v>
      </c>
      <c r="V40" s="49">
        <v>0</v>
      </c>
      <c r="W40" s="49">
        <v>0.00274</v>
      </c>
      <c r="X40" s="49">
        <v>0.002412</v>
      </c>
      <c r="Y40" s="49">
        <v>0.457136</v>
      </c>
      <c r="Z40" s="49">
        <v>0</v>
      </c>
      <c r="AA40" s="49">
        <v>0</v>
      </c>
      <c r="AB40" s="71">
        <v>40</v>
      </c>
      <c r="AC40" s="71"/>
      <c r="AD40" s="72"/>
      <c r="AE40" s="78" t="s">
        <v>1130</v>
      </c>
      <c r="AF40" s="78">
        <v>20</v>
      </c>
      <c r="AG40" s="78">
        <v>1852</v>
      </c>
      <c r="AH40" s="78">
        <v>10586</v>
      </c>
      <c r="AI40" s="78">
        <v>12</v>
      </c>
      <c r="AJ40" s="78"/>
      <c r="AK40" s="78" t="s">
        <v>1243</v>
      </c>
      <c r="AL40" s="78"/>
      <c r="AM40" s="78"/>
      <c r="AN40" s="78"/>
      <c r="AO40" s="80">
        <v>41998.27614583333</v>
      </c>
      <c r="AP40" s="83" t="s">
        <v>1508</v>
      </c>
      <c r="AQ40" s="78" t="b">
        <v>1</v>
      </c>
      <c r="AR40" s="78" t="b">
        <v>0</v>
      </c>
      <c r="AS40" s="78" t="b">
        <v>0</v>
      </c>
      <c r="AT40" s="78" t="s">
        <v>1000</v>
      </c>
      <c r="AU40" s="78">
        <v>215</v>
      </c>
      <c r="AV40" s="83" t="s">
        <v>1574</v>
      </c>
      <c r="AW40" s="78" t="b">
        <v>0</v>
      </c>
      <c r="AX40" s="78" t="s">
        <v>1625</v>
      </c>
      <c r="AY40" s="83" t="s">
        <v>1663</v>
      </c>
      <c r="AZ40" s="78" t="s">
        <v>66</v>
      </c>
      <c r="BA40" s="78" t="str">
        <f>REPLACE(INDEX(GroupVertices[Group],MATCH(Vertices[[#This Row],[Vertex]],GroupVertices[Vertex],0)),1,1,"")</f>
        <v>2</v>
      </c>
      <c r="BB40" s="48"/>
      <c r="BC40" s="48"/>
      <c r="BD40" s="48"/>
      <c r="BE40" s="48"/>
      <c r="BF40" s="48"/>
      <c r="BG40" s="48"/>
      <c r="BH40" s="121" t="s">
        <v>2356</v>
      </c>
      <c r="BI40" s="121" t="s">
        <v>2356</v>
      </c>
      <c r="BJ40" s="121" t="s">
        <v>2444</v>
      </c>
      <c r="BK40" s="121" t="s">
        <v>2444</v>
      </c>
      <c r="BL40" s="121">
        <v>1</v>
      </c>
      <c r="BM40" s="124">
        <v>4.545454545454546</v>
      </c>
      <c r="BN40" s="121">
        <v>0</v>
      </c>
      <c r="BO40" s="124">
        <v>0</v>
      </c>
      <c r="BP40" s="121">
        <v>0</v>
      </c>
      <c r="BQ40" s="124">
        <v>0</v>
      </c>
      <c r="BR40" s="121">
        <v>21</v>
      </c>
      <c r="BS40" s="124">
        <v>95.45454545454545</v>
      </c>
      <c r="BT40" s="121">
        <v>22</v>
      </c>
      <c r="BU40" s="2"/>
      <c r="BV40" s="3"/>
      <c r="BW40" s="3"/>
      <c r="BX40" s="3"/>
      <c r="BY40" s="3"/>
    </row>
    <row r="41" spans="1:77" ht="41.45" customHeight="1">
      <c r="A41" s="64" t="s">
        <v>241</v>
      </c>
      <c r="C41" s="65"/>
      <c r="D41" s="65" t="s">
        <v>64</v>
      </c>
      <c r="E41" s="66">
        <v>164.05173665636661</v>
      </c>
      <c r="F41" s="68">
        <v>99.99496846325302</v>
      </c>
      <c r="G41" s="100" t="s">
        <v>1592</v>
      </c>
      <c r="H41" s="65"/>
      <c r="I41" s="69" t="s">
        <v>241</v>
      </c>
      <c r="J41" s="70"/>
      <c r="K41" s="70"/>
      <c r="L41" s="69" t="s">
        <v>1783</v>
      </c>
      <c r="M41" s="73">
        <v>2.6768434798802145</v>
      </c>
      <c r="N41" s="74">
        <v>4310.70068359375</v>
      </c>
      <c r="O41" s="74">
        <v>2408.849609375</v>
      </c>
      <c r="P41" s="75"/>
      <c r="Q41" s="76"/>
      <c r="R41" s="76"/>
      <c r="S41" s="86"/>
      <c r="T41" s="48">
        <v>4</v>
      </c>
      <c r="U41" s="48">
        <v>8</v>
      </c>
      <c r="V41" s="49">
        <v>1654.142857</v>
      </c>
      <c r="W41" s="49">
        <v>0.003311</v>
      </c>
      <c r="X41" s="49">
        <v>0.0051920000000000004</v>
      </c>
      <c r="Y41" s="49">
        <v>4.221406</v>
      </c>
      <c r="Z41" s="49">
        <v>0</v>
      </c>
      <c r="AA41" s="49">
        <v>0.09090909090909091</v>
      </c>
      <c r="AB41" s="71">
        <v>41</v>
      </c>
      <c r="AC41" s="71"/>
      <c r="AD41" s="72"/>
      <c r="AE41" s="78" t="s">
        <v>1131</v>
      </c>
      <c r="AF41" s="78">
        <v>213</v>
      </c>
      <c r="AG41" s="78">
        <v>167</v>
      </c>
      <c r="AH41" s="78">
        <v>613</v>
      </c>
      <c r="AI41" s="78">
        <v>1107</v>
      </c>
      <c r="AJ41" s="78"/>
      <c r="AK41" s="78" t="s">
        <v>1244</v>
      </c>
      <c r="AL41" s="78" t="s">
        <v>1345</v>
      </c>
      <c r="AM41" s="83" t="s">
        <v>1426</v>
      </c>
      <c r="AN41" s="78"/>
      <c r="AO41" s="80">
        <v>42749.45033564815</v>
      </c>
      <c r="AP41" s="83" t="s">
        <v>1509</v>
      </c>
      <c r="AQ41" s="78" t="b">
        <v>1</v>
      </c>
      <c r="AR41" s="78" t="b">
        <v>0</v>
      </c>
      <c r="AS41" s="78" t="b">
        <v>1</v>
      </c>
      <c r="AT41" s="78" t="s">
        <v>1003</v>
      </c>
      <c r="AU41" s="78">
        <v>2</v>
      </c>
      <c r="AV41" s="78"/>
      <c r="AW41" s="78" t="b">
        <v>0</v>
      </c>
      <c r="AX41" s="78" t="s">
        <v>1625</v>
      </c>
      <c r="AY41" s="83" t="s">
        <v>1664</v>
      </c>
      <c r="AZ41" s="78" t="s">
        <v>66</v>
      </c>
      <c r="BA41" s="78" t="str">
        <f>REPLACE(INDEX(GroupVertices[Group],MATCH(Vertices[[#This Row],[Vertex]],GroupVertices[Vertex],0)),1,1,"")</f>
        <v>5</v>
      </c>
      <c r="BB41" s="48"/>
      <c r="BC41" s="48"/>
      <c r="BD41" s="48"/>
      <c r="BE41" s="48"/>
      <c r="BF41" s="48" t="s">
        <v>508</v>
      </c>
      <c r="BG41" s="48" t="s">
        <v>508</v>
      </c>
      <c r="BH41" s="121" t="s">
        <v>2358</v>
      </c>
      <c r="BI41" s="121" t="s">
        <v>2358</v>
      </c>
      <c r="BJ41" s="121" t="s">
        <v>2224</v>
      </c>
      <c r="BK41" s="121" t="s">
        <v>2224</v>
      </c>
      <c r="BL41" s="121">
        <v>0</v>
      </c>
      <c r="BM41" s="124">
        <v>0</v>
      </c>
      <c r="BN41" s="121">
        <v>0</v>
      </c>
      <c r="BO41" s="124">
        <v>0</v>
      </c>
      <c r="BP41" s="121">
        <v>0</v>
      </c>
      <c r="BQ41" s="124">
        <v>0</v>
      </c>
      <c r="BR41" s="121">
        <v>26</v>
      </c>
      <c r="BS41" s="124">
        <v>100</v>
      </c>
      <c r="BT41" s="121">
        <v>26</v>
      </c>
      <c r="BU41" s="2"/>
      <c r="BV41" s="3"/>
      <c r="BW41" s="3"/>
      <c r="BX41" s="3"/>
      <c r="BY41" s="3"/>
    </row>
    <row r="42" spans="1:77" ht="41.45" customHeight="1">
      <c r="A42" s="64" t="s">
        <v>310</v>
      </c>
      <c r="C42" s="65"/>
      <c r="D42" s="65" t="s">
        <v>64</v>
      </c>
      <c r="E42" s="66">
        <v>163.13199263799538</v>
      </c>
      <c r="F42" s="68">
        <v>99.9972239797258</v>
      </c>
      <c r="G42" s="100" t="s">
        <v>1593</v>
      </c>
      <c r="H42" s="65"/>
      <c r="I42" s="69" t="s">
        <v>310</v>
      </c>
      <c r="J42" s="70"/>
      <c r="K42" s="70"/>
      <c r="L42" s="69" t="s">
        <v>1784</v>
      </c>
      <c r="M42" s="73">
        <v>1.9251550233821875</v>
      </c>
      <c r="N42" s="74">
        <v>4464.74609375</v>
      </c>
      <c r="O42" s="74">
        <v>352.9058837890625</v>
      </c>
      <c r="P42" s="75"/>
      <c r="Q42" s="76"/>
      <c r="R42" s="76"/>
      <c r="S42" s="86"/>
      <c r="T42" s="48">
        <v>1</v>
      </c>
      <c r="U42" s="48">
        <v>0</v>
      </c>
      <c r="V42" s="49">
        <v>0</v>
      </c>
      <c r="W42" s="49">
        <v>0.002481</v>
      </c>
      <c r="X42" s="49">
        <v>0.000664</v>
      </c>
      <c r="Y42" s="49">
        <v>0.476199</v>
      </c>
      <c r="Z42" s="49">
        <v>0</v>
      </c>
      <c r="AA42" s="49">
        <v>0</v>
      </c>
      <c r="AB42" s="71">
        <v>42</v>
      </c>
      <c r="AC42" s="71"/>
      <c r="AD42" s="72"/>
      <c r="AE42" s="78" t="s">
        <v>1132</v>
      </c>
      <c r="AF42" s="78">
        <v>62</v>
      </c>
      <c r="AG42" s="78">
        <v>102</v>
      </c>
      <c r="AH42" s="78">
        <v>108</v>
      </c>
      <c r="AI42" s="78">
        <v>62</v>
      </c>
      <c r="AJ42" s="78"/>
      <c r="AK42" s="78" t="s">
        <v>1245</v>
      </c>
      <c r="AL42" s="78" t="s">
        <v>1346</v>
      </c>
      <c r="AM42" s="83" t="s">
        <v>1427</v>
      </c>
      <c r="AN42" s="78"/>
      <c r="AO42" s="80">
        <v>42474.30847222222</v>
      </c>
      <c r="AP42" s="83" t="s">
        <v>1510</v>
      </c>
      <c r="AQ42" s="78" t="b">
        <v>0</v>
      </c>
      <c r="AR42" s="78" t="b">
        <v>0</v>
      </c>
      <c r="AS42" s="78" t="b">
        <v>0</v>
      </c>
      <c r="AT42" s="78" t="s">
        <v>1000</v>
      </c>
      <c r="AU42" s="78">
        <v>1</v>
      </c>
      <c r="AV42" s="83" t="s">
        <v>1574</v>
      </c>
      <c r="AW42" s="78" t="b">
        <v>0</v>
      </c>
      <c r="AX42" s="78" t="s">
        <v>1625</v>
      </c>
      <c r="AY42" s="83" t="s">
        <v>1665</v>
      </c>
      <c r="AZ42" s="78" t="s">
        <v>65</v>
      </c>
      <c r="BA42" s="78" t="str">
        <f>REPLACE(INDEX(GroupVertices[Group],MATCH(Vertices[[#This Row],[Vertex]],GroupVertices[Vertex],0)),1,1,"")</f>
        <v>5</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311</v>
      </c>
      <c r="C43" s="65"/>
      <c r="D43" s="65" t="s">
        <v>64</v>
      </c>
      <c r="E43" s="66">
        <v>174.72076726947301</v>
      </c>
      <c r="F43" s="68">
        <v>99.96880447216866</v>
      </c>
      <c r="G43" s="100" t="s">
        <v>1594</v>
      </c>
      <c r="H43" s="65"/>
      <c r="I43" s="69" t="s">
        <v>311</v>
      </c>
      <c r="J43" s="70"/>
      <c r="K43" s="70"/>
      <c r="L43" s="69" t="s">
        <v>1785</v>
      </c>
      <c r="M43" s="73">
        <v>11.396429575257331</v>
      </c>
      <c r="N43" s="74">
        <v>4053.41552734375</v>
      </c>
      <c r="O43" s="74">
        <v>595.6277465820312</v>
      </c>
      <c r="P43" s="75"/>
      <c r="Q43" s="76"/>
      <c r="R43" s="76"/>
      <c r="S43" s="86"/>
      <c r="T43" s="48">
        <v>1</v>
      </c>
      <c r="U43" s="48">
        <v>0</v>
      </c>
      <c r="V43" s="49">
        <v>0</v>
      </c>
      <c r="W43" s="49">
        <v>0.002481</v>
      </c>
      <c r="X43" s="49">
        <v>0.000664</v>
      </c>
      <c r="Y43" s="49">
        <v>0.476199</v>
      </c>
      <c r="Z43" s="49">
        <v>0</v>
      </c>
      <c r="AA43" s="49">
        <v>0</v>
      </c>
      <c r="AB43" s="71">
        <v>43</v>
      </c>
      <c r="AC43" s="71"/>
      <c r="AD43" s="72"/>
      <c r="AE43" s="78" t="s">
        <v>1133</v>
      </c>
      <c r="AF43" s="78">
        <v>1013</v>
      </c>
      <c r="AG43" s="78">
        <v>921</v>
      </c>
      <c r="AH43" s="78">
        <v>2876</v>
      </c>
      <c r="AI43" s="78">
        <v>4931</v>
      </c>
      <c r="AJ43" s="78"/>
      <c r="AK43" s="78" t="s">
        <v>1246</v>
      </c>
      <c r="AL43" s="78" t="s">
        <v>1347</v>
      </c>
      <c r="AM43" s="83" t="s">
        <v>1428</v>
      </c>
      <c r="AN43" s="78"/>
      <c r="AO43" s="80">
        <v>42405.62305555555</v>
      </c>
      <c r="AP43" s="78"/>
      <c r="AQ43" s="78" t="b">
        <v>1</v>
      </c>
      <c r="AR43" s="78" t="b">
        <v>0</v>
      </c>
      <c r="AS43" s="78" t="b">
        <v>1</v>
      </c>
      <c r="AT43" s="78" t="s">
        <v>1000</v>
      </c>
      <c r="AU43" s="78">
        <v>8</v>
      </c>
      <c r="AV43" s="78"/>
      <c r="AW43" s="78" t="b">
        <v>0</v>
      </c>
      <c r="AX43" s="78" t="s">
        <v>1625</v>
      </c>
      <c r="AY43" s="83" t="s">
        <v>1666</v>
      </c>
      <c r="AZ43" s="78" t="s">
        <v>65</v>
      </c>
      <c r="BA43" s="78" t="str">
        <f>REPLACE(INDEX(GroupVertices[Group],MATCH(Vertices[[#This Row],[Vertex]],GroupVertices[Vertex],0)),1,1,"")</f>
        <v>5</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312</v>
      </c>
      <c r="C44" s="65"/>
      <c r="D44" s="65" t="s">
        <v>64</v>
      </c>
      <c r="E44" s="66">
        <v>172.51338162538204</v>
      </c>
      <c r="F44" s="68">
        <v>99.97421771170336</v>
      </c>
      <c r="G44" s="100" t="s">
        <v>1595</v>
      </c>
      <c r="H44" s="65"/>
      <c r="I44" s="69" t="s">
        <v>312</v>
      </c>
      <c r="J44" s="70"/>
      <c r="K44" s="70"/>
      <c r="L44" s="69" t="s">
        <v>1786</v>
      </c>
      <c r="M44" s="73">
        <v>9.592377279662065</v>
      </c>
      <c r="N44" s="74">
        <v>4481.45703125</v>
      </c>
      <c r="O44" s="74">
        <v>3941.507568359375</v>
      </c>
      <c r="P44" s="75"/>
      <c r="Q44" s="76"/>
      <c r="R44" s="76"/>
      <c r="S44" s="86"/>
      <c r="T44" s="48">
        <v>1</v>
      </c>
      <c r="U44" s="48">
        <v>0</v>
      </c>
      <c r="V44" s="49">
        <v>0</v>
      </c>
      <c r="W44" s="49">
        <v>0.002481</v>
      </c>
      <c r="X44" s="49">
        <v>0.000664</v>
      </c>
      <c r="Y44" s="49">
        <v>0.476199</v>
      </c>
      <c r="Z44" s="49">
        <v>0</v>
      </c>
      <c r="AA44" s="49">
        <v>0</v>
      </c>
      <c r="AB44" s="71">
        <v>44</v>
      </c>
      <c r="AC44" s="71"/>
      <c r="AD44" s="72"/>
      <c r="AE44" s="78" t="s">
        <v>1134</v>
      </c>
      <c r="AF44" s="78">
        <v>177</v>
      </c>
      <c r="AG44" s="78">
        <v>765</v>
      </c>
      <c r="AH44" s="78">
        <v>295</v>
      </c>
      <c r="AI44" s="78">
        <v>483</v>
      </c>
      <c r="AJ44" s="78"/>
      <c r="AK44" s="78" t="s">
        <v>1247</v>
      </c>
      <c r="AL44" s="78" t="s">
        <v>1348</v>
      </c>
      <c r="AM44" s="83" t="s">
        <v>1429</v>
      </c>
      <c r="AN44" s="78"/>
      <c r="AO44" s="80">
        <v>41398.045902777776</v>
      </c>
      <c r="AP44" s="83" t="s">
        <v>1511</v>
      </c>
      <c r="AQ44" s="78" t="b">
        <v>1</v>
      </c>
      <c r="AR44" s="78" t="b">
        <v>0</v>
      </c>
      <c r="AS44" s="78" t="b">
        <v>0</v>
      </c>
      <c r="AT44" s="78" t="s">
        <v>1000</v>
      </c>
      <c r="AU44" s="78">
        <v>14</v>
      </c>
      <c r="AV44" s="83" t="s">
        <v>1574</v>
      </c>
      <c r="AW44" s="78" t="b">
        <v>0</v>
      </c>
      <c r="AX44" s="78" t="s">
        <v>1625</v>
      </c>
      <c r="AY44" s="83" t="s">
        <v>1667</v>
      </c>
      <c r="AZ44" s="78" t="s">
        <v>65</v>
      </c>
      <c r="BA44" s="78" t="str">
        <f>REPLACE(INDEX(GroupVertices[Group],MATCH(Vertices[[#This Row],[Vertex]],GroupVertices[Vertex],0)),1,1,"")</f>
        <v>5</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313</v>
      </c>
      <c r="C45" s="65"/>
      <c r="D45" s="65" t="s">
        <v>64</v>
      </c>
      <c r="E45" s="66">
        <v>171.94738530638435</v>
      </c>
      <c r="F45" s="68">
        <v>99.97560572184045</v>
      </c>
      <c r="G45" s="100" t="s">
        <v>1596</v>
      </c>
      <c r="H45" s="65"/>
      <c r="I45" s="69" t="s">
        <v>313</v>
      </c>
      <c r="J45" s="70"/>
      <c r="K45" s="70"/>
      <c r="L45" s="69" t="s">
        <v>1787</v>
      </c>
      <c r="M45" s="73">
        <v>9.129799767970972</v>
      </c>
      <c r="N45" s="74">
        <v>4129.90185546875</v>
      </c>
      <c r="O45" s="74">
        <v>4446.6142578125</v>
      </c>
      <c r="P45" s="75"/>
      <c r="Q45" s="76"/>
      <c r="R45" s="76"/>
      <c r="S45" s="86"/>
      <c r="T45" s="48">
        <v>1</v>
      </c>
      <c r="U45" s="48">
        <v>0</v>
      </c>
      <c r="V45" s="49">
        <v>0</v>
      </c>
      <c r="W45" s="49">
        <v>0.002481</v>
      </c>
      <c r="X45" s="49">
        <v>0.000664</v>
      </c>
      <c r="Y45" s="49">
        <v>0.476199</v>
      </c>
      <c r="Z45" s="49">
        <v>0</v>
      </c>
      <c r="AA45" s="49">
        <v>0</v>
      </c>
      <c r="AB45" s="71">
        <v>45</v>
      </c>
      <c r="AC45" s="71"/>
      <c r="AD45" s="72"/>
      <c r="AE45" s="78" t="s">
        <v>1135</v>
      </c>
      <c r="AF45" s="78">
        <v>771</v>
      </c>
      <c r="AG45" s="78">
        <v>725</v>
      </c>
      <c r="AH45" s="78">
        <v>1984</v>
      </c>
      <c r="AI45" s="78">
        <v>1545</v>
      </c>
      <c r="AJ45" s="78"/>
      <c r="AK45" s="78" t="s">
        <v>1248</v>
      </c>
      <c r="AL45" s="78" t="s">
        <v>1349</v>
      </c>
      <c r="AM45" s="83" t="s">
        <v>1430</v>
      </c>
      <c r="AN45" s="78"/>
      <c r="AO45" s="80">
        <v>41691.62061342593</v>
      </c>
      <c r="AP45" s="83" t="s">
        <v>1512</v>
      </c>
      <c r="AQ45" s="78" t="b">
        <v>0</v>
      </c>
      <c r="AR45" s="78" t="b">
        <v>0</v>
      </c>
      <c r="AS45" s="78" t="b">
        <v>0</v>
      </c>
      <c r="AT45" s="78" t="s">
        <v>1000</v>
      </c>
      <c r="AU45" s="78">
        <v>29</v>
      </c>
      <c r="AV45" s="83" t="s">
        <v>1574</v>
      </c>
      <c r="AW45" s="78" t="b">
        <v>0</v>
      </c>
      <c r="AX45" s="78" t="s">
        <v>1625</v>
      </c>
      <c r="AY45" s="83" t="s">
        <v>1668</v>
      </c>
      <c r="AZ45" s="78" t="s">
        <v>65</v>
      </c>
      <c r="BA45" s="78" t="str">
        <f>REPLACE(INDEX(GroupVertices[Group],MATCH(Vertices[[#This Row],[Vertex]],GroupVertices[Vertex],0)),1,1,"")</f>
        <v>5</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314</v>
      </c>
      <c r="C46" s="65"/>
      <c r="D46" s="65" t="s">
        <v>64</v>
      </c>
      <c r="E46" s="66">
        <v>162.69334549077217</v>
      </c>
      <c r="F46" s="68">
        <v>99.99829968758205</v>
      </c>
      <c r="G46" s="100" t="s">
        <v>1597</v>
      </c>
      <c r="H46" s="65"/>
      <c r="I46" s="69" t="s">
        <v>314</v>
      </c>
      <c r="J46" s="70"/>
      <c r="K46" s="70"/>
      <c r="L46" s="69" t="s">
        <v>1788</v>
      </c>
      <c r="M46" s="73">
        <v>1.5666574518215897</v>
      </c>
      <c r="N46" s="74">
        <v>3657.853759765625</v>
      </c>
      <c r="O46" s="74">
        <v>2563.19580078125</v>
      </c>
      <c r="P46" s="75"/>
      <c r="Q46" s="76"/>
      <c r="R46" s="76"/>
      <c r="S46" s="86"/>
      <c r="T46" s="48">
        <v>1</v>
      </c>
      <c r="U46" s="48">
        <v>0</v>
      </c>
      <c r="V46" s="49">
        <v>0</v>
      </c>
      <c r="W46" s="49">
        <v>0.002481</v>
      </c>
      <c r="X46" s="49">
        <v>0.000664</v>
      </c>
      <c r="Y46" s="49">
        <v>0.476199</v>
      </c>
      <c r="Z46" s="49">
        <v>0</v>
      </c>
      <c r="AA46" s="49">
        <v>0</v>
      </c>
      <c r="AB46" s="71">
        <v>46</v>
      </c>
      <c r="AC46" s="71"/>
      <c r="AD46" s="72"/>
      <c r="AE46" s="78" t="s">
        <v>1136</v>
      </c>
      <c r="AF46" s="78">
        <v>58</v>
      </c>
      <c r="AG46" s="78">
        <v>71</v>
      </c>
      <c r="AH46" s="78">
        <v>66</v>
      </c>
      <c r="AI46" s="78">
        <v>170</v>
      </c>
      <c r="AJ46" s="78"/>
      <c r="AK46" s="78" t="s">
        <v>1249</v>
      </c>
      <c r="AL46" s="78" t="s">
        <v>1345</v>
      </c>
      <c r="AM46" s="78"/>
      <c r="AN46" s="78"/>
      <c r="AO46" s="80">
        <v>42567.36071759259</v>
      </c>
      <c r="AP46" s="83" t="s">
        <v>1513</v>
      </c>
      <c r="AQ46" s="78" t="b">
        <v>1</v>
      </c>
      <c r="AR46" s="78" t="b">
        <v>0</v>
      </c>
      <c r="AS46" s="78" t="b">
        <v>1</v>
      </c>
      <c r="AT46" s="78" t="s">
        <v>1003</v>
      </c>
      <c r="AU46" s="78">
        <v>1</v>
      </c>
      <c r="AV46" s="78"/>
      <c r="AW46" s="78" t="b">
        <v>0</v>
      </c>
      <c r="AX46" s="78" t="s">
        <v>1625</v>
      </c>
      <c r="AY46" s="83" t="s">
        <v>1669</v>
      </c>
      <c r="AZ46" s="78" t="s">
        <v>65</v>
      </c>
      <c r="BA46" s="78" t="str">
        <f>REPLACE(INDEX(GroupVertices[Group],MATCH(Vertices[[#This Row],[Vertex]],GroupVertices[Vertex],0)),1,1,"")</f>
        <v>5</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315</v>
      </c>
      <c r="C47" s="65"/>
      <c r="D47" s="65" t="s">
        <v>64</v>
      </c>
      <c r="E47" s="66">
        <v>168.46650794454857</v>
      </c>
      <c r="F47" s="68">
        <v>99.98414198418362</v>
      </c>
      <c r="G47" s="100" t="s">
        <v>1598</v>
      </c>
      <c r="H47" s="65"/>
      <c r="I47" s="69" t="s">
        <v>315</v>
      </c>
      <c r="J47" s="70"/>
      <c r="K47" s="70"/>
      <c r="L47" s="69" t="s">
        <v>1789</v>
      </c>
      <c r="M47" s="73">
        <v>6.284948071070746</v>
      </c>
      <c r="N47" s="74">
        <v>4700.41650390625</v>
      </c>
      <c r="O47" s="74">
        <v>1272.8563232421875</v>
      </c>
      <c r="P47" s="75"/>
      <c r="Q47" s="76"/>
      <c r="R47" s="76"/>
      <c r="S47" s="86"/>
      <c r="T47" s="48">
        <v>1</v>
      </c>
      <c r="U47" s="48">
        <v>0</v>
      </c>
      <c r="V47" s="49">
        <v>0</v>
      </c>
      <c r="W47" s="49">
        <v>0.002481</v>
      </c>
      <c r="X47" s="49">
        <v>0.000664</v>
      </c>
      <c r="Y47" s="49">
        <v>0.476199</v>
      </c>
      <c r="Z47" s="49">
        <v>0</v>
      </c>
      <c r="AA47" s="49">
        <v>0</v>
      </c>
      <c r="AB47" s="71">
        <v>47</v>
      </c>
      <c r="AC47" s="71"/>
      <c r="AD47" s="72"/>
      <c r="AE47" s="78" t="s">
        <v>1137</v>
      </c>
      <c r="AF47" s="78">
        <v>724</v>
      </c>
      <c r="AG47" s="78">
        <v>479</v>
      </c>
      <c r="AH47" s="78">
        <v>555</v>
      </c>
      <c r="AI47" s="78">
        <v>1152</v>
      </c>
      <c r="AJ47" s="78"/>
      <c r="AK47" s="78" t="s">
        <v>1250</v>
      </c>
      <c r="AL47" s="78" t="s">
        <v>1345</v>
      </c>
      <c r="AM47" s="83" t="s">
        <v>1431</v>
      </c>
      <c r="AN47" s="78"/>
      <c r="AO47" s="80">
        <v>42125.299988425926</v>
      </c>
      <c r="AP47" s="78"/>
      <c r="AQ47" s="78" t="b">
        <v>1</v>
      </c>
      <c r="AR47" s="78" t="b">
        <v>0</v>
      </c>
      <c r="AS47" s="78" t="b">
        <v>0</v>
      </c>
      <c r="AT47" s="78" t="s">
        <v>1000</v>
      </c>
      <c r="AU47" s="78">
        <v>9</v>
      </c>
      <c r="AV47" s="83" t="s">
        <v>1574</v>
      </c>
      <c r="AW47" s="78" t="b">
        <v>0</v>
      </c>
      <c r="AX47" s="78" t="s">
        <v>1625</v>
      </c>
      <c r="AY47" s="83" t="s">
        <v>1670</v>
      </c>
      <c r="AZ47" s="78" t="s">
        <v>65</v>
      </c>
      <c r="BA47" s="78" t="str">
        <f>REPLACE(INDEX(GroupVertices[Group],MATCH(Vertices[[#This Row],[Vertex]],GroupVertices[Vertex],0)),1,1,"")</f>
        <v>5</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242</v>
      </c>
      <c r="C48" s="65"/>
      <c r="D48" s="65" t="s">
        <v>64</v>
      </c>
      <c r="E48" s="66">
        <v>163.11784273002044</v>
      </c>
      <c r="F48" s="68">
        <v>99.99725867997923</v>
      </c>
      <c r="G48" s="100" t="s">
        <v>622</v>
      </c>
      <c r="H48" s="65"/>
      <c r="I48" s="69" t="s">
        <v>242</v>
      </c>
      <c r="J48" s="70"/>
      <c r="K48" s="70"/>
      <c r="L48" s="69" t="s">
        <v>1790</v>
      </c>
      <c r="M48" s="73">
        <v>1.91359058558991</v>
      </c>
      <c r="N48" s="74">
        <v>3801.019287109375</v>
      </c>
      <c r="O48" s="74">
        <v>3677.960205078125</v>
      </c>
      <c r="P48" s="75"/>
      <c r="Q48" s="76"/>
      <c r="R48" s="76"/>
      <c r="S48" s="86"/>
      <c r="T48" s="48">
        <v>1</v>
      </c>
      <c r="U48" s="48">
        <v>1</v>
      </c>
      <c r="V48" s="49">
        <v>0</v>
      </c>
      <c r="W48" s="49">
        <v>0.002481</v>
      </c>
      <c r="X48" s="49">
        <v>0.000664</v>
      </c>
      <c r="Y48" s="49">
        <v>0.476199</v>
      </c>
      <c r="Z48" s="49">
        <v>0</v>
      </c>
      <c r="AA48" s="49">
        <v>1</v>
      </c>
      <c r="AB48" s="71">
        <v>48</v>
      </c>
      <c r="AC48" s="71"/>
      <c r="AD48" s="72"/>
      <c r="AE48" s="78" t="s">
        <v>1138</v>
      </c>
      <c r="AF48" s="78">
        <v>90</v>
      </c>
      <c r="AG48" s="78">
        <v>101</v>
      </c>
      <c r="AH48" s="78">
        <v>166</v>
      </c>
      <c r="AI48" s="78">
        <v>134</v>
      </c>
      <c r="AJ48" s="78"/>
      <c r="AK48" s="78" t="s">
        <v>1251</v>
      </c>
      <c r="AL48" s="78" t="s">
        <v>1350</v>
      </c>
      <c r="AM48" s="78"/>
      <c r="AN48" s="78"/>
      <c r="AO48" s="80">
        <v>42804.480844907404</v>
      </c>
      <c r="AP48" s="83" t="s">
        <v>1514</v>
      </c>
      <c r="AQ48" s="78" t="b">
        <v>1</v>
      </c>
      <c r="AR48" s="78" t="b">
        <v>0</v>
      </c>
      <c r="AS48" s="78" t="b">
        <v>0</v>
      </c>
      <c r="AT48" s="78" t="s">
        <v>1000</v>
      </c>
      <c r="AU48" s="78">
        <v>0</v>
      </c>
      <c r="AV48" s="78"/>
      <c r="AW48" s="78" t="b">
        <v>0</v>
      </c>
      <c r="AX48" s="78" t="s">
        <v>1625</v>
      </c>
      <c r="AY48" s="83" t="s">
        <v>1671</v>
      </c>
      <c r="AZ48" s="78" t="s">
        <v>66</v>
      </c>
      <c r="BA48" s="78" t="str">
        <f>REPLACE(INDEX(GroupVertices[Group],MATCH(Vertices[[#This Row],[Vertex]],GroupVertices[Vertex],0)),1,1,"")</f>
        <v>5</v>
      </c>
      <c r="BB48" s="48"/>
      <c r="BC48" s="48"/>
      <c r="BD48" s="48"/>
      <c r="BE48" s="48"/>
      <c r="BF48" s="48" t="s">
        <v>508</v>
      </c>
      <c r="BG48" s="48" t="s">
        <v>508</v>
      </c>
      <c r="BH48" s="121" t="s">
        <v>2359</v>
      </c>
      <c r="BI48" s="121" t="s">
        <v>2359</v>
      </c>
      <c r="BJ48" s="121" t="s">
        <v>2446</v>
      </c>
      <c r="BK48" s="121" t="s">
        <v>2446</v>
      </c>
      <c r="BL48" s="121">
        <v>0</v>
      </c>
      <c r="BM48" s="124">
        <v>0</v>
      </c>
      <c r="BN48" s="121">
        <v>0</v>
      </c>
      <c r="BO48" s="124">
        <v>0</v>
      </c>
      <c r="BP48" s="121">
        <v>0</v>
      </c>
      <c r="BQ48" s="124">
        <v>0</v>
      </c>
      <c r="BR48" s="121">
        <v>21</v>
      </c>
      <c r="BS48" s="124">
        <v>100</v>
      </c>
      <c r="BT48" s="121">
        <v>21</v>
      </c>
      <c r="BU48" s="2"/>
      <c r="BV48" s="3"/>
      <c r="BW48" s="3"/>
      <c r="BX48" s="3"/>
      <c r="BY48" s="3"/>
    </row>
    <row r="49" spans="1:77" ht="41.45" customHeight="1">
      <c r="A49" s="64" t="s">
        <v>243</v>
      </c>
      <c r="C49" s="65"/>
      <c r="D49" s="65" t="s">
        <v>64</v>
      </c>
      <c r="E49" s="66">
        <v>163.0046434662209</v>
      </c>
      <c r="F49" s="68">
        <v>99.99753628200665</v>
      </c>
      <c r="G49" s="100" t="s">
        <v>623</v>
      </c>
      <c r="H49" s="65"/>
      <c r="I49" s="69" t="s">
        <v>243</v>
      </c>
      <c r="J49" s="70"/>
      <c r="K49" s="70"/>
      <c r="L49" s="69" t="s">
        <v>1791</v>
      </c>
      <c r="M49" s="73">
        <v>1.8210750832516913</v>
      </c>
      <c r="N49" s="74">
        <v>4835.283203125</v>
      </c>
      <c r="O49" s="74">
        <v>8831.10546875</v>
      </c>
      <c r="P49" s="75"/>
      <c r="Q49" s="76"/>
      <c r="R49" s="76"/>
      <c r="S49" s="86"/>
      <c r="T49" s="48">
        <v>0</v>
      </c>
      <c r="U49" s="48">
        <v>2</v>
      </c>
      <c r="V49" s="49">
        <v>38.8</v>
      </c>
      <c r="W49" s="49">
        <v>0.002833</v>
      </c>
      <c r="X49" s="49">
        <v>0.002725</v>
      </c>
      <c r="Y49" s="49">
        <v>0.737984</v>
      </c>
      <c r="Z49" s="49">
        <v>0</v>
      </c>
      <c r="AA49" s="49">
        <v>0</v>
      </c>
      <c r="AB49" s="71">
        <v>49</v>
      </c>
      <c r="AC49" s="71"/>
      <c r="AD49" s="72"/>
      <c r="AE49" s="78" t="s">
        <v>243</v>
      </c>
      <c r="AF49" s="78">
        <v>191</v>
      </c>
      <c r="AG49" s="78">
        <v>93</v>
      </c>
      <c r="AH49" s="78">
        <v>441</v>
      </c>
      <c r="AI49" s="78">
        <v>514</v>
      </c>
      <c r="AJ49" s="78"/>
      <c r="AK49" s="78" t="s">
        <v>1252</v>
      </c>
      <c r="AL49" s="78" t="s">
        <v>1351</v>
      </c>
      <c r="AM49" s="78"/>
      <c r="AN49" s="78"/>
      <c r="AO49" s="80">
        <v>43072.6721875</v>
      </c>
      <c r="AP49" s="78"/>
      <c r="AQ49" s="78" t="b">
        <v>1</v>
      </c>
      <c r="AR49" s="78" t="b">
        <v>0</v>
      </c>
      <c r="AS49" s="78" t="b">
        <v>0</v>
      </c>
      <c r="AT49" s="78" t="s">
        <v>1001</v>
      </c>
      <c r="AU49" s="78">
        <v>2</v>
      </c>
      <c r="AV49" s="78"/>
      <c r="AW49" s="78" t="b">
        <v>0</v>
      </c>
      <c r="AX49" s="78" t="s">
        <v>1625</v>
      </c>
      <c r="AY49" s="83" t="s">
        <v>1672</v>
      </c>
      <c r="AZ49" s="78" t="s">
        <v>66</v>
      </c>
      <c r="BA49" s="78" t="str">
        <f>REPLACE(INDEX(GroupVertices[Group],MATCH(Vertices[[#This Row],[Vertex]],GroupVertices[Vertex],0)),1,1,"")</f>
        <v>3</v>
      </c>
      <c r="BB49" s="48"/>
      <c r="BC49" s="48"/>
      <c r="BD49" s="48"/>
      <c r="BE49" s="48"/>
      <c r="BF49" s="48" t="s">
        <v>511</v>
      </c>
      <c r="BG49" s="48" t="s">
        <v>511</v>
      </c>
      <c r="BH49" s="121" t="s">
        <v>2352</v>
      </c>
      <c r="BI49" s="121" t="s">
        <v>2352</v>
      </c>
      <c r="BJ49" s="121" t="s">
        <v>2440</v>
      </c>
      <c r="BK49" s="121" t="s">
        <v>2440</v>
      </c>
      <c r="BL49" s="121">
        <v>1</v>
      </c>
      <c r="BM49" s="124">
        <v>4.3478260869565215</v>
      </c>
      <c r="BN49" s="121">
        <v>0</v>
      </c>
      <c r="BO49" s="124">
        <v>0</v>
      </c>
      <c r="BP49" s="121">
        <v>0</v>
      </c>
      <c r="BQ49" s="124">
        <v>0</v>
      </c>
      <c r="BR49" s="121">
        <v>22</v>
      </c>
      <c r="BS49" s="124">
        <v>95.65217391304348</v>
      </c>
      <c r="BT49" s="121">
        <v>23</v>
      </c>
      <c r="BU49" s="2"/>
      <c r="BV49" s="3"/>
      <c r="BW49" s="3"/>
      <c r="BX49" s="3"/>
      <c r="BY49" s="3"/>
    </row>
    <row r="50" spans="1:77" ht="41.45" customHeight="1">
      <c r="A50" s="64" t="s">
        <v>244</v>
      </c>
      <c r="C50" s="65"/>
      <c r="D50" s="65" t="s">
        <v>64</v>
      </c>
      <c r="E50" s="66">
        <v>173.2350269321041</v>
      </c>
      <c r="F50" s="68">
        <v>99.97244799877855</v>
      </c>
      <c r="G50" s="100" t="s">
        <v>624</v>
      </c>
      <c r="H50" s="65"/>
      <c r="I50" s="69" t="s">
        <v>244</v>
      </c>
      <c r="J50" s="70"/>
      <c r="K50" s="70"/>
      <c r="L50" s="69" t="s">
        <v>1792</v>
      </c>
      <c r="M50" s="73">
        <v>10.18216360706821</v>
      </c>
      <c r="N50" s="74">
        <v>4483.140625</v>
      </c>
      <c r="O50" s="74">
        <v>7948.46875</v>
      </c>
      <c r="P50" s="75"/>
      <c r="Q50" s="76"/>
      <c r="R50" s="76"/>
      <c r="S50" s="86"/>
      <c r="T50" s="48">
        <v>0</v>
      </c>
      <c r="U50" s="48">
        <v>2</v>
      </c>
      <c r="V50" s="49">
        <v>38.8</v>
      </c>
      <c r="W50" s="49">
        <v>0.002833</v>
      </c>
      <c r="X50" s="49">
        <v>0.002725</v>
      </c>
      <c r="Y50" s="49">
        <v>0.737984</v>
      </c>
      <c r="Z50" s="49">
        <v>0</v>
      </c>
      <c r="AA50" s="49">
        <v>0</v>
      </c>
      <c r="AB50" s="71">
        <v>50</v>
      </c>
      <c r="AC50" s="71"/>
      <c r="AD50" s="72"/>
      <c r="AE50" s="78" t="s">
        <v>1139</v>
      </c>
      <c r="AF50" s="78">
        <v>866</v>
      </c>
      <c r="AG50" s="78">
        <v>816</v>
      </c>
      <c r="AH50" s="78">
        <v>25019</v>
      </c>
      <c r="AI50" s="78">
        <v>1457</v>
      </c>
      <c r="AJ50" s="78"/>
      <c r="AK50" s="78" t="s">
        <v>1253</v>
      </c>
      <c r="AL50" s="78" t="s">
        <v>1352</v>
      </c>
      <c r="AM50" s="78"/>
      <c r="AN50" s="78"/>
      <c r="AO50" s="80">
        <v>40500.184375</v>
      </c>
      <c r="AP50" s="83" t="s">
        <v>1515</v>
      </c>
      <c r="AQ50" s="78" t="b">
        <v>0</v>
      </c>
      <c r="AR50" s="78" t="b">
        <v>0</v>
      </c>
      <c r="AS50" s="78" t="b">
        <v>0</v>
      </c>
      <c r="AT50" s="78" t="s">
        <v>1000</v>
      </c>
      <c r="AU50" s="78">
        <v>35</v>
      </c>
      <c r="AV50" s="83" t="s">
        <v>1576</v>
      </c>
      <c r="AW50" s="78" t="b">
        <v>0</v>
      </c>
      <c r="AX50" s="78" t="s">
        <v>1625</v>
      </c>
      <c r="AY50" s="83" t="s">
        <v>1673</v>
      </c>
      <c r="AZ50" s="78" t="s">
        <v>66</v>
      </c>
      <c r="BA50" s="78" t="str">
        <f>REPLACE(INDEX(GroupVertices[Group],MATCH(Vertices[[#This Row],[Vertex]],GroupVertices[Vertex],0)),1,1,"")</f>
        <v>3</v>
      </c>
      <c r="BB50" s="48"/>
      <c r="BC50" s="48"/>
      <c r="BD50" s="48"/>
      <c r="BE50" s="48"/>
      <c r="BF50" s="48" t="s">
        <v>513</v>
      </c>
      <c r="BG50" s="48" t="s">
        <v>2323</v>
      </c>
      <c r="BH50" s="121" t="s">
        <v>2360</v>
      </c>
      <c r="BI50" s="121" t="s">
        <v>2410</v>
      </c>
      <c r="BJ50" s="121" t="s">
        <v>2447</v>
      </c>
      <c r="BK50" s="121" t="s">
        <v>2489</v>
      </c>
      <c r="BL50" s="121">
        <v>2</v>
      </c>
      <c r="BM50" s="124">
        <v>4.25531914893617</v>
      </c>
      <c r="BN50" s="121">
        <v>0</v>
      </c>
      <c r="BO50" s="124">
        <v>0</v>
      </c>
      <c r="BP50" s="121">
        <v>0</v>
      </c>
      <c r="BQ50" s="124">
        <v>0</v>
      </c>
      <c r="BR50" s="121">
        <v>45</v>
      </c>
      <c r="BS50" s="124">
        <v>95.74468085106383</v>
      </c>
      <c r="BT50" s="121">
        <v>47</v>
      </c>
      <c r="BU50" s="2"/>
      <c r="BV50" s="3"/>
      <c r="BW50" s="3"/>
      <c r="BX50" s="3"/>
      <c r="BY50" s="3"/>
    </row>
    <row r="51" spans="1:77" ht="41.45" customHeight="1">
      <c r="A51" s="64" t="s">
        <v>245</v>
      </c>
      <c r="C51" s="65"/>
      <c r="D51" s="65" t="s">
        <v>64</v>
      </c>
      <c r="E51" s="66">
        <v>184.20120561268425</v>
      </c>
      <c r="F51" s="68">
        <v>99.94555530237223</v>
      </c>
      <c r="G51" s="100" t="s">
        <v>1599</v>
      </c>
      <c r="H51" s="65"/>
      <c r="I51" s="69" t="s">
        <v>245</v>
      </c>
      <c r="J51" s="70"/>
      <c r="K51" s="70"/>
      <c r="L51" s="69" t="s">
        <v>1793</v>
      </c>
      <c r="M51" s="73">
        <v>19.14460289608315</v>
      </c>
      <c r="N51" s="74">
        <v>8038.50732421875</v>
      </c>
      <c r="O51" s="74">
        <v>811.6835327148438</v>
      </c>
      <c r="P51" s="75"/>
      <c r="Q51" s="76"/>
      <c r="R51" s="76"/>
      <c r="S51" s="86"/>
      <c r="T51" s="48">
        <v>2</v>
      </c>
      <c r="U51" s="48">
        <v>1</v>
      </c>
      <c r="V51" s="49">
        <v>0</v>
      </c>
      <c r="W51" s="49">
        <v>1</v>
      </c>
      <c r="X51" s="49">
        <v>0</v>
      </c>
      <c r="Y51" s="49">
        <v>1.29824</v>
      </c>
      <c r="Z51" s="49">
        <v>0</v>
      </c>
      <c r="AA51" s="49">
        <v>0</v>
      </c>
      <c r="AB51" s="71">
        <v>51</v>
      </c>
      <c r="AC51" s="71"/>
      <c r="AD51" s="72"/>
      <c r="AE51" s="78" t="s">
        <v>1140</v>
      </c>
      <c r="AF51" s="78">
        <v>426</v>
      </c>
      <c r="AG51" s="78">
        <v>1591</v>
      </c>
      <c r="AH51" s="78">
        <v>2320</v>
      </c>
      <c r="AI51" s="78">
        <v>1946</v>
      </c>
      <c r="AJ51" s="78"/>
      <c r="AK51" s="78" t="s">
        <v>1254</v>
      </c>
      <c r="AL51" s="78" t="s">
        <v>1048</v>
      </c>
      <c r="AM51" s="83" t="s">
        <v>1432</v>
      </c>
      <c r="AN51" s="78"/>
      <c r="AO51" s="80">
        <v>42234.33148148148</v>
      </c>
      <c r="AP51" s="83" t="s">
        <v>1516</v>
      </c>
      <c r="AQ51" s="78" t="b">
        <v>0</v>
      </c>
      <c r="AR51" s="78" t="b">
        <v>0</v>
      </c>
      <c r="AS51" s="78" t="b">
        <v>1</v>
      </c>
      <c r="AT51" s="78" t="s">
        <v>1003</v>
      </c>
      <c r="AU51" s="78">
        <v>74</v>
      </c>
      <c r="AV51" s="83" t="s">
        <v>1574</v>
      </c>
      <c r="AW51" s="78" t="b">
        <v>0</v>
      </c>
      <c r="AX51" s="78" t="s">
        <v>1625</v>
      </c>
      <c r="AY51" s="83" t="s">
        <v>1674</v>
      </c>
      <c r="AZ51" s="78" t="s">
        <v>66</v>
      </c>
      <c r="BA51" s="78" t="str">
        <f>REPLACE(INDEX(GroupVertices[Group],MATCH(Vertices[[#This Row],[Vertex]],GroupVertices[Vertex],0)),1,1,"")</f>
        <v>14</v>
      </c>
      <c r="BB51" s="48"/>
      <c r="BC51" s="48"/>
      <c r="BD51" s="48"/>
      <c r="BE51" s="48"/>
      <c r="BF51" s="48" t="s">
        <v>514</v>
      </c>
      <c r="BG51" s="48" t="s">
        <v>514</v>
      </c>
      <c r="BH51" s="121" t="s">
        <v>2361</v>
      </c>
      <c r="BI51" s="121" t="s">
        <v>2361</v>
      </c>
      <c r="BJ51" s="121" t="s">
        <v>2448</v>
      </c>
      <c r="BK51" s="121" t="s">
        <v>2448</v>
      </c>
      <c r="BL51" s="121">
        <v>0</v>
      </c>
      <c r="BM51" s="124">
        <v>0</v>
      </c>
      <c r="BN51" s="121">
        <v>3</v>
      </c>
      <c r="BO51" s="124">
        <v>8.333333333333334</v>
      </c>
      <c r="BP51" s="121">
        <v>0</v>
      </c>
      <c r="BQ51" s="124">
        <v>0</v>
      </c>
      <c r="BR51" s="121">
        <v>33</v>
      </c>
      <c r="BS51" s="124">
        <v>91.66666666666667</v>
      </c>
      <c r="BT51" s="121">
        <v>36</v>
      </c>
      <c r="BU51" s="2"/>
      <c r="BV51" s="3"/>
      <c r="BW51" s="3"/>
      <c r="BX51" s="3"/>
      <c r="BY51" s="3"/>
    </row>
    <row r="52" spans="1:77" ht="41.45" customHeight="1">
      <c r="A52" s="64" t="s">
        <v>246</v>
      </c>
      <c r="C52" s="65"/>
      <c r="D52" s="65" t="s">
        <v>64</v>
      </c>
      <c r="E52" s="66">
        <v>182.61641591949075</v>
      </c>
      <c r="F52" s="68">
        <v>99.9494417307561</v>
      </c>
      <c r="G52" s="100" t="s">
        <v>625</v>
      </c>
      <c r="H52" s="65"/>
      <c r="I52" s="69" t="s">
        <v>246</v>
      </c>
      <c r="J52" s="70"/>
      <c r="K52" s="70"/>
      <c r="L52" s="69" t="s">
        <v>1794</v>
      </c>
      <c r="M52" s="73">
        <v>17.84938586334809</v>
      </c>
      <c r="N52" s="74">
        <v>7508.99560546875</v>
      </c>
      <c r="O52" s="74">
        <v>811.6835327148438</v>
      </c>
      <c r="P52" s="75"/>
      <c r="Q52" s="76"/>
      <c r="R52" s="76"/>
      <c r="S52" s="86"/>
      <c r="T52" s="48">
        <v>0</v>
      </c>
      <c r="U52" s="48">
        <v>1</v>
      </c>
      <c r="V52" s="49">
        <v>0</v>
      </c>
      <c r="W52" s="49">
        <v>1</v>
      </c>
      <c r="X52" s="49">
        <v>0</v>
      </c>
      <c r="Y52" s="49">
        <v>0.701752</v>
      </c>
      <c r="Z52" s="49">
        <v>0</v>
      </c>
      <c r="AA52" s="49">
        <v>0</v>
      </c>
      <c r="AB52" s="71">
        <v>52</v>
      </c>
      <c r="AC52" s="71"/>
      <c r="AD52" s="72"/>
      <c r="AE52" s="78" t="s">
        <v>1141</v>
      </c>
      <c r="AF52" s="78">
        <v>400</v>
      </c>
      <c r="AG52" s="78">
        <v>1479</v>
      </c>
      <c r="AH52" s="78">
        <v>272854</v>
      </c>
      <c r="AI52" s="78">
        <v>306403</v>
      </c>
      <c r="AJ52" s="78"/>
      <c r="AK52" s="78" t="s">
        <v>1255</v>
      </c>
      <c r="AL52" s="78" t="s">
        <v>1353</v>
      </c>
      <c r="AM52" s="78"/>
      <c r="AN52" s="78"/>
      <c r="AO52" s="80">
        <v>42394.61866898148</v>
      </c>
      <c r="AP52" s="83" t="s">
        <v>1517</v>
      </c>
      <c r="AQ52" s="78" t="b">
        <v>1</v>
      </c>
      <c r="AR52" s="78" t="b">
        <v>0</v>
      </c>
      <c r="AS52" s="78" t="b">
        <v>1</v>
      </c>
      <c r="AT52" s="78" t="s">
        <v>1000</v>
      </c>
      <c r="AU52" s="78">
        <v>545</v>
      </c>
      <c r="AV52" s="78"/>
      <c r="AW52" s="78" t="b">
        <v>0</v>
      </c>
      <c r="AX52" s="78" t="s">
        <v>1625</v>
      </c>
      <c r="AY52" s="83" t="s">
        <v>1675</v>
      </c>
      <c r="AZ52" s="78" t="s">
        <v>66</v>
      </c>
      <c r="BA52" s="78" t="str">
        <f>REPLACE(INDEX(GroupVertices[Group],MATCH(Vertices[[#This Row],[Vertex]],GroupVertices[Vertex],0)),1,1,"")</f>
        <v>14</v>
      </c>
      <c r="BB52" s="48"/>
      <c r="BC52" s="48"/>
      <c r="BD52" s="48"/>
      <c r="BE52" s="48"/>
      <c r="BF52" s="48" t="s">
        <v>515</v>
      </c>
      <c r="BG52" s="48" t="s">
        <v>515</v>
      </c>
      <c r="BH52" s="121" t="s">
        <v>2362</v>
      </c>
      <c r="BI52" s="121" t="s">
        <v>2362</v>
      </c>
      <c r="BJ52" s="121" t="s">
        <v>2449</v>
      </c>
      <c r="BK52" s="121" t="s">
        <v>2449</v>
      </c>
      <c r="BL52" s="121">
        <v>0</v>
      </c>
      <c r="BM52" s="124">
        <v>0</v>
      </c>
      <c r="BN52" s="121">
        <v>1</v>
      </c>
      <c r="BO52" s="124">
        <v>5.555555555555555</v>
      </c>
      <c r="BP52" s="121">
        <v>0</v>
      </c>
      <c r="BQ52" s="124">
        <v>0</v>
      </c>
      <c r="BR52" s="121">
        <v>17</v>
      </c>
      <c r="BS52" s="124">
        <v>94.44444444444444</v>
      </c>
      <c r="BT52" s="121">
        <v>18</v>
      </c>
      <c r="BU52" s="2"/>
      <c r="BV52" s="3"/>
      <c r="BW52" s="3"/>
      <c r="BX52" s="3"/>
      <c r="BY52" s="3"/>
    </row>
    <row r="53" spans="1:77" ht="41.45" customHeight="1">
      <c r="A53" s="64" t="s">
        <v>247</v>
      </c>
      <c r="C53" s="65"/>
      <c r="D53" s="65" t="s">
        <v>64</v>
      </c>
      <c r="E53" s="66">
        <v>224.9529405805177</v>
      </c>
      <c r="F53" s="68">
        <v>99.84561857250097</v>
      </c>
      <c r="G53" s="100" t="s">
        <v>626</v>
      </c>
      <c r="H53" s="65"/>
      <c r="I53" s="69" t="s">
        <v>247</v>
      </c>
      <c r="J53" s="70"/>
      <c r="K53" s="70"/>
      <c r="L53" s="69" t="s">
        <v>1795</v>
      </c>
      <c r="M53" s="73">
        <v>52.4501837378419</v>
      </c>
      <c r="N53" s="74">
        <v>8917.2373046875</v>
      </c>
      <c r="O53" s="74">
        <v>4017.245361328125</v>
      </c>
      <c r="P53" s="75"/>
      <c r="Q53" s="76"/>
      <c r="R53" s="76"/>
      <c r="S53" s="86"/>
      <c r="T53" s="48">
        <v>0</v>
      </c>
      <c r="U53" s="48">
        <v>1</v>
      </c>
      <c r="V53" s="49">
        <v>0</v>
      </c>
      <c r="W53" s="49">
        <v>0.2</v>
      </c>
      <c r="X53" s="49">
        <v>0</v>
      </c>
      <c r="Y53" s="49">
        <v>0.610685</v>
      </c>
      <c r="Z53" s="49">
        <v>0</v>
      </c>
      <c r="AA53" s="49">
        <v>0</v>
      </c>
      <c r="AB53" s="71">
        <v>53</v>
      </c>
      <c r="AC53" s="71"/>
      <c r="AD53" s="72"/>
      <c r="AE53" s="78" t="s">
        <v>1142</v>
      </c>
      <c r="AF53" s="78">
        <v>123</v>
      </c>
      <c r="AG53" s="78">
        <v>4471</v>
      </c>
      <c r="AH53" s="78">
        <v>237455</v>
      </c>
      <c r="AI53" s="78">
        <v>39</v>
      </c>
      <c r="AJ53" s="78"/>
      <c r="AK53" s="78" t="s">
        <v>1256</v>
      </c>
      <c r="AL53" s="78" t="s">
        <v>1354</v>
      </c>
      <c r="AM53" s="78"/>
      <c r="AN53" s="78"/>
      <c r="AO53" s="80">
        <v>42489.631736111114</v>
      </c>
      <c r="AP53" s="78"/>
      <c r="AQ53" s="78" t="b">
        <v>0</v>
      </c>
      <c r="AR53" s="78" t="b">
        <v>0</v>
      </c>
      <c r="AS53" s="78" t="b">
        <v>0</v>
      </c>
      <c r="AT53" s="78" t="s">
        <v>1000</v>
      </c>
      <c r="AU53" s="78">
        <v>3544</v>
      </c>
      <c r="AV53" s="83" t="s">
        <v>1574</v>
      </c>
      <c r="AW53" s="78" t="b">
        <v>0</v>
      </c>
      <c r="AX53" s="78" t="s">
        <v>1625</v>
      </c>
      <c r="AY53" s="83" t="s">
        <v>1676</v>
      </c>
      <c r="AZ53" s="78" t="s">
        <v>66</v>
      </c>
      <c r="BA53" s="78" t="str">
        <f>REPLACE(INDEX(GroupVertices[Group],MATCH(Vertices[[#This Row],[Vertex]],GroupVertices[Vertex],0)),1,1,"")</f>
        <v>9</v>
      </c>
      <c r="BB53" s="48"/>
      <c r="BC53" s="48"/>
      <c r="BD53" s="48"/>
      <c r="BE53" s="48"/>
      <c r="BF53" s="48" t="s">
        <v>516</v>
      </c>
      <c r="BG53" s="48" t="s">
        <v>516</v>
      </c>
      <c r="BH53" s="121" t="s">
        <v>2363</v>
      </c>
      <c r="BI53" s="121" t="s">
        <v>2363</v>
      </c>
      <c r="BJ53" s="121" t="s">
        <v>2450</v>
      </c>
      <c r="BK53" s="121" t="s">
        <v>2450</v>
      </c>
      <c r="BL53" s="121">
        <v>1</v>
      </c>
      <c r="BM53" s="124">
        <v>4.545454545454546</v>
      </c>
      <c r="BN53" s="121">
        <v>0</v>
      </c>
      <c r="BO53" s="124">
        <v>0</v>
      </c>
      <c r="BP53" s="121">
        <v>0</v>
      </c>
      <c r="BQ53" s="124">
        <v>0</v>
      </c>
      <c r="BR53" s="121">
        <v>21</v>
      </c>
      <c r="BS53" s="124">
        <v>95.45454545454545</v>
      </c>
      <c r="BT53" s="121">
        <v>22</v>
      </c>
      <c r="BU53" s="2"/>
      <c r="BV53" s="3"/>
      <c r="BW53" s="3"/>
      <c r="BX53" s="3"/>
      <c r="BY53" s="3"/>
    </row>
    <row r="54" spans="1:77" ht="41.45" customHeight="1">
      <c r="A54" s="64" t="s">
        <v>262</v>
      </c>
      <c r="C54" s="65"/>
      <c r="D54" s="65" t="s">
        <v>64</v>
      </c>
      <c r="E54" s="66">
        <v>258.6863211927798</v>
      </c>
      <c r="F54" s="68">
        <v>99.76289316832977</v>
      </c>
      <c r="G54" s="100" t="s">
        <v>640</v>
      </c>
      <c r="H54" s="65"/>
      <c r="I54" s="69" t="s">
        <v>262</v>
      </c>
      <c r="J54" s="70"/>
      <c r="K54" s="70"/>
      <c r="L54" s="69" t="s">
        <v>1796</v>
      </c>
      <c r="M54" s="73">
        <v>80.01980343463109</v>
      </c>
      <c r="N54" s="74">
        <v>9508.470703125</v>
      </c>
      <c r="O54" s="74">
        <v>4017.245361328125</v>
      </c>
      <c r="P54" s="75"/>
      <c r="Q54" s="76"/>
      <c r="R54" s="76"/>
      <c r="S54" s="86"/>
      <c r="T54" s="48">
        <v>4</v>
      </c>
      <c r="U54" s="48">
        <v>1</v>
      </c>
      <c r="V54" s="49">
        <v>6</v>
      </c>
      <c r="W54" s="49">
        <v>0.333333</v>
      </c>
      <c r="X54" s="49">
        <v>0</v>
      </c>
      <c r="Y54" s="49">
        <v>2.167929</v>
      </c>
      <c r="Z54" s="49">
        <v>0</v>
      </c>
      <c r="AA54" s="49">
        <v>0</v>
      </c>
      <c r="AB54" s="71">
        <v>54</v>
      </c>
      <c r="AC54" s="71"/>
      <c r="AD54" s="72"/>
      <c r="AE54" s="78" t="s">
        <v>1143</v>
      </c>
      <c r="AF54" s="78">
        <v>3647</v>
      </c>
      <c r="AG54" s="78">
        <v>6855</v>
      </c>
      <c r="AH54" s="78">
        <v>6271</v>
      </c>
      <c r="AI54" s="78">
        <v>2788</v>
      </c>
      <c r="AJ54" s="78"/>
      <c r="AK54" s="78" t="s">
        <v>1257</v>
      </c>
      <c r="AL54" s="78" t="s">
        <v>1355</v>
      </c>
      <c r="AM54" s="83" t="s">
        <v>1433</v>
      </c>
      <c r="AN54" s="78"/>
      <c r="AO54" s="80">
        <v>40651.63216435185</v>
      </c>
      <c r="AP54" s="83" t="s">
        <v>1518</v>
      </c>
      <c r="AQ54" s="78" t="b">
        <v>0</v>
      </c>
      <c r="AR54" s="78" t="b">
        <v>0</v>
      </c>
      <c r="AS54" s="78" t="b">
        <v>1</v>
      </c>
      <c r="AT54" s="78" t="s">
        <v>1002</v>
      </c>
      <c r="AU54" s="78">
        <v>202</v>
      </c>
      <c r="AV54" s="83" t="s">
        <v>1574</v>
      </c>
      <c r="AW54" s="78" t="b">
        <v>0</v>
      </c>
      <c r="AX54" s="78" t="s">
        <v>1625</v>
      </c>
      <c r="AY54" s="83" t="s">
        <v>1677</v>
      </c>
      <c r="AZ54" s="78" t="s">
        <v>66</v>
      </c>
      <c r="BA54" s="78" t="str">
        <f>REPLACE(INDEX(GroupVertices[Group],MATCH(Vertices[[#This Row],[Vertex]],GroupVertices[Vertex],0)),1,1,"")</f>
        <v>9</v>
      </c>
      <c r="BB54" s="48" t="s">
        <v>457</v>
      </c>
      <c r="BC54" s="48" t="s">
        <v>457</v>
      </c>
      <c r="BD54" s="48" t="s">
        <v>492</v>
      </c>
      <c r="BE54" s="48" t="s">
        <v>492</v>
      </c>
      <c r="BF54" s="48" t="s">
        <v>519</v>
      </c>
      <c r="BG54" s="48" t="s">
        <v>519</v>
      </c>
      <c r="BH54" s="121" t="s">
        <v>2364</v>
      </c>
      <c r="BI54" s="121" t="s">
        <v>2364</v>
      </c>
      <c r="BJ54" s="121" t="s">
        <v>2451</v>
      </c>
      <c r="BK54" s="121" t="s">
        <v>2451</v>
      </c>
      <c r="BL54" s="121">
        <v>1</v>
      </c>
      <c r="BM54" s="124">
        <v>5</v>
      </c>
      <c r="BN54" s="121">
        <v>0</v>
      </c>
      <c r="BO54" s="124">
        <v>0</v>
      </c>
      <c r="BP54" s="121">
        <v>0</v>
      </c>
      <c r="BQ54" s="124">
        <v>0</v>
      </c>
      <c r="BR54" s="121">
        <v>19</v>
      </c>
      <c r="BS54" s="124">
        <v>95</v>
      </c>
      <c r="BT54" s="121">
        <v>20</v>
      </c>
      <c r="BU54" s="2"/>
      <c r="BV54" s="3"/>
      <c r="BW54" s="3"/>
      <c r="BX54" s="3"/>
      <c r="BY54" s="3"/>
    </row>
    <row r="55" spans="1:77" ht="41.45" customHeight="1">
      <c r="A55" s="64" t="s">
        <v>248</v>
      </c>
      <c r="C55" s="65"/>
      <c r="D55" s="65" t="s">
        <v>64</v>
      </c>
      <c r="E55" s="66">
        <v>197.51626901710483</v>
      </c>
      <c r="F55" s="68">
        <v>99.91290236389693</v>
      </c>
      <c r="G55" s="100" t="s">
        <v>627</v>
      </c>
      <c r="H55" s="65"/>
      <c r="I55" s="69" t="s">
        <v>248</v>
      </c>
      <c r="J55" s="70"/>
      <c r="K55" s="70"/>
      <c r="L55" s="69" t="s">
        <v>1797</v>
      </c>
      <c r="M55" s="73">
        <v>30.02673885861613</v>
      </c>
      <c r="N55" s="74">
        <v>8917.2373046875</v>
      </c>
      <c r="O55" s="74">
        <v>4993.6181640625</v>
      </c>
      <c r="P55" s="75"/>
      <c r="Q55" s="76"/>
      <c r="R55" s="76"/>
      <c r="S55" s="86"/>
      <c r="T55" s="48">
        <v>0</v>
      </c>
      <c r="U55" s="48">
        <v>1</v>
      </c>
      <c r="V55" s="49">
        <v>0</v>
      </c>
      <c r="W55" s="49">
        <v>0.2</v>
      </c>
      <c r="X55" s="49">
        <v>0</v>
      </c>
      <c r="Y55" s="49">
        <v>0.610685</v>
      </c>
      <c r="Z55" s="49">
        <v>0</v>
      </c>
      <c r="AA55" s="49">
        <v>0</v>
      </c>
      <c r="AB55" s="71">
        <v>55</v>
      </c>
      <c r="AC55" s="71"/>
      <c r="AD55" s="72"/>
      <c r="AE55" s="78" t="s">
        <v>1144</v>
      </c>
      <c r="AF55" s="78">
        <v>2508</v>
      </c>
      <c r="AG55" s="78">
        <v>2532</v>
      </c>
      <c r="AH55" s="78">
        <v>46788</v>
      </c>
      <c r="AI55" s="78">
        <v>7305</v>
      </c>
      <c r="AJ55" s="78"/>
      <c r="AK55" s="78" t="s">
        <v>1258</v>
      </c>
      <c r="AL55" s="78" t="s">
        <v>1356</v>
      </c>
      <c r="AM55" s="83" t="s">
        <v>1434</v>
      </c>
      <c r="AN55" s="78"/>
      <c r="AO55" s="80">
        <v>43273.31453703704</v>
      </c>
      <c r="AP55" s="78"/>
      <c r="AQ55" s="78" t="b">
        <v>0</v>
      </c>
      <c r="AR55" s="78" t="b">
        <v>0</v>
      </c>
      <c r="AS55" s="78" t="b">
        <v>0</v>
      </c>
      <c r="AT55" s="78" t="s">
        <v>1000</v>
      </c>
      <c r="AU55" s="78">
        <v>46</v>
      </c>
      <c r="AV55" s="83" t="s">
        <v>1574</v>
      </c>
      <c r="AW55" s="78" t="b">
        <v>0</v>
      </c>
      <c r="AX55" s="78" t="s">
        <v>1625</v>
      </c>
      <c r="AY55" s="83" t="s">
        <v>1678</v>
      </c>
      <c r="AZ55" s="78" t="s">
        <v>66</v>
      </c>
      <c r="BA55" s="78" t="str">
        <f>REPLACE(INDEX(GroupVertices[Group],MATCH(Vertices[[#This Row],[Vertex]],GroupVertices[Vertex],0)),1,1,"")</f>
        <v>9</v>
      </c>
      <c r="BB55" s="48"/>
      <c r="BC55" s="48"/>
      <c r="BD55" s="48"/>
      <c r="BE55" s="48"/>
      <c r="BF55" s="48" t="s">
        <v>516</v>
      </c>
      <c r="BG55" s="48" t="s">
        <v>516</v>
      </c>
      <c r="BH55" s="121" t="s">
        <v>2363</v>
      </c>
      <c r="BI55" s="121" t="s">
        <v>2363</v>
      </c>
      <c r="BJ55" s="121" t="s">
        <v>2450</v>
      </c>
      <c r="BK55" s="121" t="s">
        <v>2450</v>
      </c>
      <c r="BL55" s="121">
        <v>1</v>
      </c>
      <c r="BM55" s="124">
        <v>4.545454545454546</v>
      </c>
      <c r="BN55" s="121">
        <v>0</v>
      </c>
      <c r="BO55" s="124">
        <v>0</v>
      </c>
      <c r="BP55" s="121">
        <v>0</v>
      </c>
      <c r="BQ55" s="124">
        <v>0</v>
      </c>
      <c r="BR55" s="121">
        <v>21</v>
      </c>
      <c r="BS55" s="124">
        <v>95.45454545454545</v>
      </c>
      <c r="BT55" s="121">
        <v>22</v>
      </c>
      <c r="BU55" s="2"/>
      <c r="BV55" s="3"/>
      <c r="BW55" s="3"/>
      <c r="BX55" s="3"/>
      <c r="BY55" s="3"/>
    </row>
    <row r="56" spans="1:77" ht="41.45" customHeight="1">
      <c r="A56" s="64" t="s">
        <v>249</v>
      </c>
      <c r="C56" s="65"/>
      <c r="D56" s="65" t="s">
        <v>64</v>
      </c>
      <c r="E56" s="66">
        <v>165.31107846613648</v>
      </c>
      <c r="F56" s="68">
        <v>99.99188014069796</v>
      </c>
      <c r="G56" s="100" t="s">
        <v>628</v>
      </c>
      <c r="H56" s="65"/>
      <c r="I56" s="69" t="s">
        <v>249</v>
      </c>
      <c r="J56" s="70"/>
      <c r="K56" s="70"/>
      <c r="L56" s="69" t="s">
        <v>1798</v>
      </c>
      <c r="M56" s="73">
        <v>3.706078443392898</v>
      </c>
      <c r="N56" s="74">
        <v>270.1817321777344</v>
      </c>
      <c r="O56" s="74">
        <v>6874.25244140625</v>
      </c>
      <c r="P56" s="75"/>
      <c r="Q56" s="76"/>
      <c r="R56" s="76"/>
      <c r="S56" s="86"/>
      <c r="T56" s="48">
        <v>0</v>
      </c>
      <c r="U56" s="48">
        <v>1</v>
      </c>
      <c r="V56" s="49">
        <v>0</v>
      </c>
      <c r="W56" s="49">
        <v>0.003497</v>
      </c>
      <c r="X56" s="49">
        <v>0.012596</v>
      </c>
      <c r="Y56" s="49">
        <v>0.397729</v>
      </c>
      <c r="Z56" s="49">
        <v>0</v>
      </c>
      <c r="AA56" s="49">
        <v>0</v>
      </c>
      <c r="AB56" s="71">
        <v>56</v>
      </c>
      <c r="AC56" s="71"/>
      <c r="AD56" s="72"/>
      <c r="AE56" s="78" t="s">
        <v>1145</v>
      </c>
      <c r="AF56" s="78">
        <v>308</v>
      </c>
      <c r="AG56" s="78">
        <v>256</v>
      </c>
      <c r="AH56" s="78">
        <v>310</v>
      </c>
      <c r="AI56" s="78">
        <v>136</v>
      </c>
      <c r="AJ56" s="78"/>
      <c r="AK56" s="78" t="s">
        <v>1259</v>
      </c>
      <c r="AL56" s="78"/>
      <c r="AM56" s="83" t="s">
        <v>1435</v>
      </c>
      <c r="AN56" s="78"/>
      <c r="AO56" s="80">
        <v>42915.655590277776</v>
      </c>
      <c r="AP56" s="83" t="s">
        <v>1519</v>
      </c>
      <c r="AQ56" s="78" t="b">
        <v>0</v>
      </c>
      <c r="AR56" s="78" t="b">
        <v>0</v>
      </c>
      <c r="AS56" s="78" t="b">
        <v>0</v>
      </c>
      <c r="AT56" s="78" t="s">
        <v>1000</v>
      </c>
      <c r="AU56" s="78">
        <v>13</v>
      </c>
      <c r="AV56" s="83" t="s">
        <v>1574</v>
      </c>
      <c r="AW56" s="78" t="b">
        <v>0</v>
      </c>
      <c r="AX56" s="78" t="s">
        <v>1625</v>
      </c>
      <c r="AY56" s="83" t="s">
        <v>1679</v>
      </c>
      <c r="AZ56" s="78" t="s">
        <v>66</v>
      </c>
      <c r="BA56" s="78" t="str">
        <f>REPLACE(INDEX(GroupVertices[Group],MATCH(Vertices[[#This Row],[Vertex]],GroupVertices[Vertex],0)),1,1,"")</f>
        <v>1</v>
      </c>
      <c r="BB56" s="48"/>
      <c r="BC56" s="48"/>
      <c r="BD56" s="48"/>
      <c r="BE56" s="48"/>
      <c r="BF56" s="48" t="s">
        <v>508</v>
      </c>
      <c r="BG56" s="48" t="s">
        <v>508</v>
      </c>
      <c r="BH56" s="121" t="s">
        <v>2365</v>
      </c>
      <c r="BI56" s="121" t="s">
        <v>2365</v>
      </c>
      <c r="BJ56" s="121" t="s">
        <v>2452</v>
      </c>
      <c r="BK56" s="121" t="s">
        <v>2452</v>
      </c>
      <c r="BL56" s="121">
        <v>1</v>
      </c>
      <c r="BM56" s="124">
        <v>4.166666666666667</v>
      </c>
      <c r="BN56" s="121">
        <v>0</v>
      </c>
      <c r="BO56" s="124">
        <v>0</v>
      </c>
      <c r="BP56" s="121">
        <v>0</v>
      </c>
      <c r="BQ56" s="124">
        <v>0</v>
      </c>
      <c r="BR56" s="121">
        <v>23</v>
      </c>
      <c r="BS56" s="124">
        <v>95.83333333333333</v>
      </c>
      <c r="BT56" s="121">
        <v>24</v>
      </c>
      <c r="BU56" s="2"/>
      <c r="BV56" s="3"/>
      <c r="BW56" s="3"/>
      <c r="BX56" s="3"/>
      <c r="BY56" s="3"/>
    </row>
    <row r="57" spans="1:77" ht="41.45" customHeight="1">
      <c r="A57" s="64" t="s">
        <v>250</v>
      </c>
      <c r="C57" s="65"/>
      <c r="D57" s="65" t="s">
        <v>64</v>
      </c>
      <c r="E57" s="66">
        <v>165.5233270857606</v>
      </c>
      <c r="F57" s="68">
        <v>99.99135963689655</v>
      </c>
      <c r="G57" s="100" t="s">
        <v>629</v>
      </c>
      <c r="H57" s="65"/>
      <c r="I57" s="69" t="s">
        <v>250</v>
      </c>
      <c r="J57" s="70"/>
      <c r="K57" s="70"/>
      <c r="L57" s="69" t="s">
        <v>1799</v>
      </c>
      <c r="M57" s="73">
        <v>3.8795450102770586</v>
      </c>
      <c r="N57" s="74">
        <v>3753.25634765625</v>
      </c>
      <c r="O57" s="74">
        <v>1394.6904296875</v>
      </c>
      <c r="P57" s="75"/>
      <c r="Q57" s="76"/>
      <c r="R57" s="76"/>
      <c r="S57" s="86"/>
      <c r="T57" s="48">
        <v>0</v>
      </c>
      <c r="U57" s="48">
        <v>1</v>
      </c>
      <c r="V57" s="49">
        <v>0</v>
      </c>
      <c r="W57" s="49">
        <v>0.002481</v>
      </c>
      <c r="X57" s="49">
        <v>0.000664</v>
      </c>
      <c r="Y57" s="49">
        <v>0.476199</v>
      </c>
      <c r="Z57" s="49">
        <v>0</v>
      </c>
      <c r="AA57" s="49">
        <v>0</v>
      </c>
      <c r="AB57" s="71">
        <v>57</v>
      </c>
      <c r="AC57" s="71"/>
      <c r="AD57" s="72"/>
      <c r="AE57" s="78" t="s">
        <v>1146</v>
      </c>
      <c r="AF57" s="78">
        <v>286</v>
      </c>
      <c r="AG57" s="78">
        <v>271</v>
      </c>
      <c r="AH57" s="78">
        <v>1717</v>
      </c>
      <c r="AI57" s="78">
        <v>1183</v>
      </c>
      <c r="AJ57" s="78"/>
      <c r="AK57" s="78" t="s">
        <v>1260</v>
      </c>
      <c r="AL57" s="78" t="s">
        <v>1357</v>
      </c>
      <c r="AM57" s="83" t="s">
        <v>1436</v>
      </c>
      <c r="AN57" s="78"/>
      <c r="AO57" s="80">
        <v>40840.905381944445</v>
      </c>
      <c r="AP57" s="78"/>
      <c r="AQ57" s="78" t="b">
        <v>0</v>
      </c>
      <c r="AR57" s="78" t="b">
        <v>0</v>
      </c>
      <c r="AS57" s="78" t="b">
        <v>1</v>
      </c>
      <c r="AT57" s="78" t="s">
        <v>1572</v>
      </c>
      <c r="AU57" s="78">
        <v>24</v>
      </c>
      <c r="AV57" s="83" t="s">
        <v>1576</v>
      </c>
      <c r="AW57" s="78" t="b">
        <v>0</v>
      </c>
      <c r="AX57" s="78" t="s">
        <v>1625</v>
      </c>
      <c r="AY57" s="83" t="s">
        <v>1680</v>
      </c>
      <c r="AZ57" s="78" t="s">
        <v>66</v>
      </c>
      <c r="BA57" s="78" t="str">
        <f>REPLACE(INDEX(GroupVertices[Group],MATCH(Vertices[[#This Row],[Vertex]],GroupVertices[Vertex],0)),1,1,"")</f>
        <v>5</v>
      </c>
      <c r="BB57" s="48"/>
      <c r="BC57" s="48"/>
      <c r="BD57" s="48"/>
      <c r="BE57" s="48"/>
      <c r="BF57" s="48" t="s">
        <v>508</v>
      </c>
      <c r="BG57" s="48" t="s">
        <v>508</v>
      </c>
      <c r="BH57" s="121" t="s">
        <v>2359</v>
      </c>
      <c r="BI57" s="121" t="s">
        <v>2359</v>
      </c>
      <c r="BJ57" s="121" t="s">
        <v>2446</v>
      </c>
      <c r="BK57" s="121" t="s">
        <v>2446</v>
      </c>
      <c r="BL57" s="121">
        <v>0</v>
      </c>
      <c r="BM57" s="124">
        <v>0</v>
      </c>
      <c r="BN57" s="121">
        <v>0</v>
      </c>
      <c r="BO57" s="124">
        <v>0</v>
      </c>
      <c r="BP57" s="121">
        <v>0</v>
      </c>
      <c r="BQ57" s="124">
        <v>0</v>
      </c>
      <c r="BR57" s="121">
        <v>21</v>
      </c>
      <c r="BS57" s="124">
        <v>100</v>
      </c>
      <c r="BT57" s="121">
        <v>21</v>
      </c>
      <c r="BU57" s="2"/>
      <c r="BV57" s="3"/>
      <c r="BW57" s="3"/>
      <c r="BX57" s="3"/>
      <c r="BY57" s="3"/>
    </row>
    <row r="58" spans="1:77" ht="41.45" customHeight="1">
      <c r="A58" s="64" t="s">
        <v>251</v>
      </c>
      <c r="C58" s="65"/>
      <c r="D58" s="65" t="s">
        <v>64</v>
      </c>
      <c r="E58" s="66">
        <v>167.27791567465343</v>
      </c>
      <c r="F58" s="68">
        <v>99.98705680547154</v>
      </c>
      <c r="G58" s="100" t="s">
        <v>630</v>
      </c>
      <c r="H58" s="65"/>
      <c r="I58" s="69" t="s">
        <v>251</v>
      </c>
      <c r="J58" s="70"/>
      <c r="K58" s="70"/>
      <c r="L58" s="69" t="s">
        <v>1800</v>
      </c>
      <c r="M58" s="73">
        <v>5.313535296519449</v>
      </c>
      <c r="N58" s="74">
        <v>5166.94091796875</v>
      </c>
      <c r="O58" s="74">
        <v>8270.3095703125</v>
      </c>
      <c r="P58" s="75"/>
      <c r="Q58" s="76"/>
      <c r="R58" s="76"/>
      <c r="S58" s="86"/>
      <c r="T58" s="48">
        <v>0</v>
      </c>
      <c r="U58" s="48">
        <v>2</v>
      </c>
      <c r="V58" s="49">
        <v>38.8</v>
      </c>
      <c r="W58" s="49">
        <v>0.002833</v>
      </c>
      <c r="X58" s="49">
        <v>0.002725</v>
      </c>
      <c r="Y58" s="49">
        <v>0.737984</v>
      </c>
      <c r="Z58" s="49">
        <v>0</v>
      </c>
      <c r="AA58" s="49">
        <v>0</v>
      </c>
      <c r="AB58" s="71">
        <v>58</v>
      </c>
      <c r="AC58" s="71"/>
      <c r="AD58" s="72"/>
      <c r="AE58" s="78" t="s">
        <v>1147</v>
      </c>
      <c r="AF58" s="78">
        <v>351</v>
      </c>
      <c r="AG58" s="78">
        <v>395</v>
      </c>
      <c r="AH58" s="78">
        <v>5034</v>
      </c>
      <c r="AI58" s="78">
        <v>6146</v>
      </c>
      <c r="AJ58" s="78"/>
      <c r="AK58" s="78" t="s">
        <v>1261</v>
      </c>
      <c r="AL58" s="78" t="s">
        <v>1358</v>
      </c>
      <c r="AM58" s="78"/>
      <c r="AN58" s="78"/>
      <c r="AO58" s="80">
        <v>42792.66731481482</v>
      </c>
      <c r="AP58" s="83" t="s">
        <v>1520</v>
      </c>
      <c r="AQ58" s="78" t="b">
        <v>1</v>
      </c>
      <c r="AR58" s="78" t="b">
        <v>0</v>
      </c>
      <c r="AS58" s="78" t="b">
        <v>0</v>
      </c>
      <c r="AT58" s="78" t="s">
        <v>1001</v>
      </c>
      <c r="AU58" s="78">
        <v>8</v>
      </c>
      <c r="AV58" s="78"/>
      <c r="AW58" s="78" t="b">
        <v>0</v>
      </c>
      <c r="AX58" s="78" t="s">
        <v>1625</v>
      </c>
      <c r="AY58" s="83" t="s">
        <v>1681</v>
      </c>
      <c r="AZ58" s="78" t="s">
        <v>66</v>
      </c>
      <c r="BA58" s="78" t="str">
        <f>REPLACE(INDEX(GroupVertices[Group],MATCH(Vertices[[#This Row],[Vertex]],GroupVertices[Vertex],0)),1,1,"")</f>
        <v>3</v>
      </c>
      <c r="BB58" s="48"/>
      <c r="BC58" s="48"/>
      <c r="BD58" s="48"/>
      <c r="BE58" s="48"/>
      <c r="BF58" s="48" t="s">
        <v>511</v>
      </c>
      <c r="BG58" s="48" t="s">
        <v>511</v>
      </c>
      <c r="BH58" s="121" t="s">
        <v>2352</v>
      </c>
      <c r="BI58" s="121" t="s">
        <v>2352</v>
      </c>
      <c r="BJ58" s="121" t="s">
        <v>2440</v>
      </c>
      <c r="BK58" s="121" t="s">
        <v>2440</v>
      </c>
      <c r="BL58" s="121">
        <v>1</v>
      </c>
      <c r="BM58" s="124">
        <v>4.3478260869565215</v>
      </c>
      <c r="BN58" s="121">
        <v>0</v>
      </c>
      <c r="BO58" s="124">
        <v>0</v>
      </c>
      <c r="BP58" s="121">
        <v>0</v>
      </c>
      <c r="BQ58" s="124">
        <v>0</v>
      </c>
      <c r="BR58" s="121">
        <v>22</v>
      </c>
      <c r="BS58" s="124">
        <v>95.65217391304348</v>
      </c>
      <c r="BT58" s="121">
        <v>23</v>
      </c>
      <c r="BU58" s="2"/>
      <c r="BV58" s="3"/>
      <c r="BW58" s="3"/>
      <c r="BX58" s="3"/>
      <c r="BY58" s="3"/>
    </row>
    <row r="59" spans="1:77" ht="41.45" customHeight="1">
      <c r="A59" s="64" t="s">
        <v>252</v>
      </c>
      <c r="C59" s="65"/>
      <c r="D59" s="65" t="s">
        <v>64</v>
      </c>
      <c r="E59" s="66">
        <v>185.4605474224541</v>
      </c>
      <c r="F59" s="68">
        <v>99.94246697981717</v>
      </c>
      <c r="G59" s="100" t="s">
        <v>631</v>
      </c>
      <c r="H59" s="65"/>
      <c r="I59" s="69" t="s">
        <v>252</v>
      </c>
      <c r="J59" s="70"/>
      <c r="K59" s="70"/>
      <c r="L59" s="69" t="s">
        <v>1801</v>
      </c>
      <c r="M59" s="73">
        <v>20.173837859595835</v>
      </c>
      <c r="N59" s="74">
        <v>3657.853759765625</v>
      </c>
      <c r="O59" s="74">
        <v>6154.48095703125</v>
      </c>
      <c r="P59" s="75"/>
      <c r="Q59" s="76"/>
      <c r="R59" s="76"/>
      <c r="S59" s="86"/>
      <c r="T59" s="48">
        <v>0</v>
      </c>
      <c r="U59" s="48">
        <v>1</v>
      </c>
      <c r="V59" s="49">
        <v>0</v>
      </c>
      <c r="W59" s="49">
        <v>0.002817</v>
      </c>
      <c r="X59" s="49">
        <v>0.002502</v>
      </c>
      <c r="Y59" s="49">
        <v>0.445888</v>
      </c>
      <c r="Z59" s="49">
        <v>0</v>
      </c>
      <c r="AA59" s="49">
        <v>0</v>
      </c>
      <c r="AB59" s="71">
        <v>59</v>
      </c>
      <c r="AC59" s="71"/>
      <c r="AD59" s="72"/>
      <c r="AE59" s="78" t="s">
        <v>1148</v>
      </c>
      <c r="AF59" s="78">
        <v>5001</v>
      </c>
      <c r="AG59" s="78">
        <v>1680</v>
      </c>
      <c r="AH59" s="78">
        <v>112618</v>
      </c>
      <c r="AI59" s="78">
        <v>5880</v>
      </c>
      <c r="AJ59" s="78"/>
      <c r="AK59" s="78" t="s">
        <v>1262</v>
      </c>
      <c r="AL59" s="78" t="s">
        <v>1359</v>
      </c>
      <c r="AM59" s="78"/>
      <c r="AN59" s="78"/>
      <c r="AO59" s="80">
        <v>41144.632627314815</v>
      </c>
      <c r="AP59" s="78"/>
      <c r="AQ59" s="78" t="b">
        <v>1</v>
      </c>
      <c r="AR59" s="78" t="b">
        <v>0</v>
      </c>
      <c r="AS59" s="78" t="b">
        <v>1</v>
      </c>
      <c r="AT59" s="78" t="s">
        <v>1000</v>
      </c>
      <c r="AU59" s="78">
        <v>204</v>
      </c>
      <c r="AV59" s="83" t="s">
        <v>1574</v>
      </c>
      <c r="AW59" s="78" t="b">
        <v>0</v>
      </c>
      <c r="AX59" s="78" t="s">
        <v>1625</v>
      </c>
      <c r="AY59" s="83" t="s">
        <v>1682</v>
      </c>
      <c r="AZ59" s="78" t="s">
        <v>66</v>
      </c>
      <c r="BA59" s="78" t="str">
        <f>REPLACE(INDEX(GroupVertices[Group],MATCH(Vertices[[#This Row],[Vertex]],GroupVertices[Vertex],0)),1,1,"")</f>
        <v>3</v>
      </c>
      <c r="BB59" s="48"/>
      <c r="BC59" s="48"/>
      <c r="BD59" s="48"/>
      <c r="BE59" s="48"/>
      <c r="BF59" s="48"/>
      <c r="BG59" s="48"/>
      <c r="BH59" s="121" t="s">
        <v>2366</v>
      </c>
      <c r="BI59" s="121" t="s">
        <v>2366</v>
      </c>
      <c r="BJ59" s="121" t="s">
        <v>2453</v>
      </c>
      <c r="BK59" s="121" t="s">
        <v>2453</v>
      </c>
      <c r="BL59" s="121">
        <v>0</v>
      </c>
      <c r="BM59" s="124">
        <v>0</v>
      </c>
      <c r="BN59" s="121">
        <v>0</v>
      </c>
      <c r="BO59" s="124">
        <v>0</v>
      </c>
      <c r="BP59" s="121">
        <v>0</v>
      </c>
      <c r="BQ59" s="124">
        <v>0</v>
      </c>
      <c r="BR59" s="121">
        <v>22</v>
      </c>
      <c r="BS59" s="124">
        <v>100</v>
      </c>
      <c r="BT59" s="121">
        <v>22</v>
      </c>
      <c r="BU59" s="2"/>
      <c r="BV59" s="3"/>
      <c r="BW59" s="3"/>
      <c r="BX59" s="3"/>
      <c r="BY59" s="3"/>
    </row>
    <row r="60" spans="1:77" ht="41.45" customHeight="1">
      <c r="A60" s="64" t="s">
        <v>253</v>
      </c>
      <c r="C60" s="65"/>
      <c r="D60" s="65" t="s">
        <v>64</v>
      </c>
      <c r="E60" s="66">
        <v>176.22065751481688</v>
      </c>
      <c r="F60" s="68">
        <v>99.96512624530534</v>
      </c>
      <c r="G60" s="100" t="s">
        <v>632</v>
      </c>
      <c r="H60" s="65"/>
      <c r="I60" s="69" t="s">
        <v>253</v>
      </c>
      <c r="J60" s="70"/>
      <c r="K60" s="70"/>
      <c r="L60" s="69" t="s">
        <v>1802</v>
      </c>
      <c r="M60" s="73">
        <v>12.622259981238729</v>
      </c>
      <c r="N60" s="74">
        <v>5522.5068359375</v>
      </c>
      <c r="O60" s="74">
        <v>6146.1513671875</v>
      </c>
      <c r="P60" s="75"/>
      <c r="Q60" s="76"/>
      <c r="R60" s="76"/>
      <c r="S60" s="86"/>
      <c r="T60" s="48">
        <v>0</v>
      </c>
      <c r="U60" s="48">
        <v>1</v>
      </c>
      <c r="V60" s="49">
        <v>0</v>
      </c>
      <c r="W60" s="49">
        <v>0.002817</v>
      </c>
      <c r="X60" s="49">
        <v>0.002502</v>
      </c>
      <c r="Y60" s="49">
        <v>0.445888</v>
      </c>
      <c r="Z60" s="49">
        <v>0</v>
      </c>
      <c r="AA60" s="49">
        <v>0</v>
      </c>
      <c r="AB60" s="71">
        <v>60</v>
      </c>
      <c r="AC60" s="71"/>
      <c r="AD60" s="72"/>
      <c r="AE60" s="78" t="s">
        <v>1149</v>
      </c>
      <c r="AF60" s="78">
        <v>658</v>
      </c>
      <c r="AG60" s="78">
        <v>1027</v>
      </c>
      <c r="AH60" s="78">
        <v>81751</v>
      </c>
      <c r="AI60" s="78">
        <v>69946</v>
      </c>
      <c r="AJ60" s="78"/>
      <c r="AK60" s="78"/>
      <c r="AL60" s="78"/>
      <c r="AM60" s="78"/>
      <c r="AN60" s="78"/>
      <c r="AO60" s="80">
        <v>43145.914826388886</v>
      </c>
      <c r="AP60" s="78"/>
      <c r="AQ60" s="78" t="b">
        <v>1</v>
      </c>
      <c r="AR60" s="78" t="b">
        <v>0</v>
      </c>
      <c r="AS60" s="78" t="b">
        <v>1</v>
      </c>
      <c r="AT60" s="78" t="s">
        <v>1000</v>
      </c>
      <c r="AU60" s="78">
        <v>7</v>
      </c>
      <c r="AV60" s="78"/>
      <c r="AW60" s="78" t="b">
        <v>0</v>
      </c>
      <c r="AX60" s="78" t="s">
        <v>1625</v>
      </c>
      <c r="AY60" s="83" t="s">
        <v>1683</v>
      </c>
      <c r="AZ60" s="78" t="s">
        <v>66</v>
      </c>
      <c r="BA60" s="78" t="str">
        <f>REPLACE(INDEX(GroupVertices[Group],MATCH(Vertices[[#This Row],[Vertex]],GroupVertices[Vertex],0)),1,1,"")</f>
        <v>3</v>
      </c>
      <c r="BB60" s="48"/>
      <c r="BC60" s="48"/>
      <c r="BD60" s="48"/>
      <c r="BE60" s="48"/>
      <c r="BF60" s="48"/>
      <c r="BG60" s="48"/>
      <c r="BH60" s="121" t="s">
        <v>2352</v>
      </c>
      <c r="BI60" s="121" t="s">
        <v>2352</v>
      </c>
      <c r="BJ60" s="121" t="s">
        <v>2440</v>
      </c>
      <c r="BK60" s="121" t="s">
        <v>2440</v>
      </c>
      <c r="BL60" s="121">
        <v>1</v>
      </c>
      <c r="BM60" s="124">
        <v>4.3478260869565215</v>
      </c>
      <c r="BN60" s="121">
        <v>0</v>
      </c>
      <c r="BO60" s="124">
        <v>0</v>
      </c>
      <c r="BP60" s="121">
        <v>0</v>
      </c>
      <c r="BQ60" s="124">
        <v>0</v>
      </c>
      <c r="BR60" s="121">
        <v>22</v>
      </c>
      <c r="BS60" s="124">
        <v>95.65217391304348</v>
      </c>
      <c r="BT60" s="121">
        <v>23</v>
      </c>
      <c r="BU60" s="2"/>
      <c r="BV60" s="3"/>
      <c r="BW60" s="3"/>
      <c r="BX60" s="3"/>
      <c r="BY60" s="3"/>
    </row>
    <row r="61" spans="1:77" ht="41.45" customHeight="1">
      <c r="A61" s="64" t="s">
        <v>254</v>
      </c>
      <c r="C61" s="65"/>
      <c r="D61" s="65" t="s">
        <v>64</v>
      </c>
      <c r="E61" s="66">
        <v>171.42383871131148</v>
      </c>
      <c r="F61" s="68">
        <v>99.97688963121728</v>
      </c>
      <c r="G61" s="100" t="s">
        <v>633</v>
      </c>
      <c r="H61" s="65"/>
      <c r="I61" s="69" t="s">
        <v>254</v>
      </c>
      <c r="J61" s="70"/>
      <c r="K61" s="70"/>
      <c r="L61" s="69" t="s">
        <v>1803</v>
      </c>
      <c r="M61" s="73">
        <v>8.70191556965671</v>
      </c>
      <c r="N61" s="74">
        <v>1492.465087890625</v>
      </c>
      <c r="O61" s="74">
        <v>383.19927978515625</v>
      </c>
      <c r="P61" s="75"/>
      <c r="Q61" s="76"/>
      <c r="R61" s="76"/>
      <c r="S61" s="86"/>
      <c r="T61" s="48">
        <v>0</v>
      </c>
      <c r="U61" s="48">
        <v>1</v>
      </c>
      <c r="V61" s="49">
        <v>0</v>
      </c>
      <c r="W61" s="49">
        <v>0.00274</v>
      </c>
      <c r="X61" s="49">
        <v>0.002412</v>
      </c>
      <c r="Y61" s="49">
        <v>0.457136</v>
      </c>
      <c r="Z61" s="49">
        <v>0</v>
      </c>
      <c r="AA61" s="49">
        <v>0</v>
      </c>
      <c r="AB61" s="71">
        <v>61</v>
      </c>
      <c r="AC61" s="71"/>
      <c r="AD61" s="72"/>
      <c r="AE61" s="78" t="s">
        <v>254</v>
      </c>
      <c r="AF61" s="78">
        <v>844</v>
      </c>
      <c r="AG61" s="78">
        <v>688</v>
      </c>
      <c r="AH61" s="78">
        <v>122469</v>
      </c>
      <c r="AI61" s="78">
        <v>134460</v>
      </c>
      <c r="AJ61" s="78"/>
      <c r="AK61" s="78" t="s">
        <v>1263</v>
      </c>
      <c r="AL61" s="78" t="s">
        <v>1360</v>
      </c>
      <c r="AM61" s="78"/>
      <c r="AN61" s="78"/>
      <c r="AO61" s="80">
        <v>39574.84038194444</v>
      </c>
      <c r="AP61" s="78"/>
      <c r="AQ61" s="78" t="b">
        <v>1</v>
      </c>
      <c r="AR61" s="78" t="b">
        <v>0</v>
      </c>
      <c r="AS61" s="78" t="b">
        <v>0</v>
      </c>
      <c r="AT61" s="78" t="s">
        <v>1000</v>
      </c>
      <c r="AU61" s="78">
        <v>24</v>
      </c>
      <c r="AV61" s="83" t="s">
        <v>1574</v>
      </c>
      <c r="AW61" s="78" t="b">
        <v>0</v>
      </c>
      <c r="AX61" s="78" t="s">
        <v>1625</v>
      </c>
      <c r="AY61" s="83" t="s">
        <v>1684</v>
      </c>
      <c r="AZ61" s="78" t="s">
        <v>66</v>
      </c>
      <c r="BA61" s="78" t="str">
        <f>REPLACE(INDEX(GroupVertices[Group],MATCH(Vertices[[#This Row],[Vertex]],GroupVertices[Vertex],0)),1,1,"")</f>
        <v>2</v>
      </c>
      <c r="BB61" s="48"/>
      <c r="BC61" s="48"/>
      <c r="BD61" s="48"/>
      <c r="BE61" s="48"/>
      <c r="BF61" s="48"/>
      <c r="BG61" s="48"/>
      <c r="BH61" s="121" t="s">
        <v>2356</v>
      </c>
      <c r="BI61" s="121" t="s">
        <v>2356</v>
      </c>
      <c r="BJ61" s="121" t="s">
        <v>2444</v>
      </c>
      <c r="BK61" s="121" t="s">
        <v>2444</v>
      </c>
      <c r="BL61" s="121">
        <v>1</v>
      </c>
      <c r="BM61" s="124">
        <v>4.545454545454546</v>
      </c>
      <c r="BN61" s="121">
        <v>0</v>
      </c>
      <c r="BO61" s="124">
        <v>0</v>
      </c>
      <c r="BP61" s="121">
        <v>0</v>
      </c>
      <c r="BQ61" s="124">
        <v>0</v>
      </c>
      <c r="BR61" s="121">
        <v>21</v>
      </c>
      <c r="BS61" s="124">
        <v>95.45454545454545</v>
      </c>
      <c r="BT61" s="121">
        <v>22</v>
      </c>
      <c r="BU61" s="2"/>
      <c r="BV61" s="3"/>
      <c r="BW61" s="3"/>
      <c r="BX61" s="3"/>
      <c r="BY61" s="3"/>
    </row>
    <row r="62" spans="1:77" ht="41.45" customHeight="1">
      <c r="A62" s="64" t="s">
        <v>255</v>
      </c>
      <c r="C62" s="65"/>
      <c r="D62" s="65" t="s">
        <v>64</v>
      </c>
      <c r="E62" s="66">
        <v>938.4337504010266</v>
      </c>
      <c r="F62" s="68">
        <v>98.09592769392526</v>
      </c>
      <c r="G62" s="100" t="s">
        <v>634</v>
      </c>
      <c r="H62" s="65"/>
      <c r="I62" s="69" t="s">
        <v>255</v>
      </c>
      <c r="J62" s="70"/>
      <c r="K62" s="70"/>
      <c r="L62" s="69" t="s">
        <v>1804</v>
      </c>
      <c r="M62" s="73">
        <v>635.5638305378424</v>
      </c>
      <c r="N62" s="74">
        <v>3980.712890625</v>
      </c>
      <c r="O62" s="74">
        <v>8380.8720703125</v>
      </c>
      <c r="P62" s="75"/>
      <c r="Q62" s="76"/>
      <c r="R62" s="76"/>
      <c r="S62" s="86"/>
      <c r="T62" s="48">
        <v>0</v>
      </c>
      <c r="U62" s="48">
        <v>2</v>
      </c>
      <c r="V62" s="49">
        <v>38.8</v>
      </c>
      <c r="W62" s="49">
        <v>0.002833</v>
      </c>
      <c r="X62" s="49">
        <v>0.002725</v>
      </c>
      <c r="Y62" s="49">
        <v>0.737984</v>
      </c>
      <c r="Z62" s="49">
        <v>0</v>
      </c>
      <c r="AA62" s="49">
        <v>0</v>
      </c>
      <c r="AB62" s="71">
        <v>62</v>
      </c>
      <c r="AC62" s="71"/>
      <c r="AD62" s="72"/>
      <c r="AE62" s="78" t="s">
        <v>1150</v>
      </c>
      <c r="AF62" s="78">
        <v>44093</v>
      </c>
      <c r="AG62" s="78">
        <v>54894</v>
      </c>
      <c r="AH62" s="78">
        <v>94133</v>
      </c>
      <c r="AI62" s="78">
        <v>17908</v>
      </c>
      <c r="AJ62" s="78"/>
      <c r="AK62" s="78" t="s">
        <v>1264</v>
      </c>
      <c r="AL62" s="78">
        <v>7945</v>
      </c>
      <c r="AM62" s="83" t="s">
        <v>1437</v>
      </c>
      <c r="AN62" s="78"/>
      <c r="AO62" s="80">
        <v>39842.58351851852</v>
      </c>
      <c r="AP62" s="83" t="s">
        <v>1521</v>
      </c>
      <c r="AQ62" s="78" t="b">
        <v>0</v>
      </c>
      <c r="AR62" s="78" t="b">
        <v>0</v>
      </c>
      <c r="AS62" s="78" t="b">
        <v>1</v>
      </c>
      <c r="AT62" s="78" t="s">
        <v>1000</v>
      </c>
      <c r="AU62" s="78">
        <v>2736</v>
      </c>
      <c r="AV62" s="83" t="s">
        <v>1581</v>
      </c>
      <c r="AW62" s="78" t="b">
        <v>1</v>
      </c>
      <c r="AX62" s="78" t="s">
        <v>1625</v>
      </c>
      <c r="AY62" s="83" t="s">
        <v>1685</v>
      </c>
      <c r="AZ62" s="78" t="s">
        <v>66</v>
      </c>
      <c r="BA62" s="78" t="str">
        <f>REPLACE(INDEX(GroupVertices[Group],MATCH(Vertices[[#This Row],[Vertex]],GroupVertices[Vertex],0)),1,1,"")</f>
        <v>3</v>
      </c>
      <c r="BB62" s="48"/>
      <c r="BC62" s="48"/>
      <c r="BD62" s="48"/>
      <c r="BE62" s="48"/>
      <c r="BF62" s="48" t="s">
        <v>511</v>
      </c>
      <c r="BG62" s="48" t="s">
        <v>511</v>
      </c>
      <c r="BH62" s="121" t="s">
        <v>2352</v>
      </c>
      <c r="BI62" s="121" t="s">
        <v>2352</v>
      </c>
      <c r="BJ62" s="121" t="s">
        <v>2440</v>
      </c>
      <c r="BK62" s="121" t="s">
        <v>2440</v>
      </c>
      <c r="BL62" s="121">
        <v>1</v>
      </c>
      <c r="BM62" s="124">
        <v>4.3478260869565215</v>
      </c>
      <c r="BN62" s="121">
        <v>0</v>
      </c>
      <c r="BO62" s="124">
        <v>0</v>
      </c>
      <c r="BP62" s="121">
        <v>0</v>
      </c>
      <c r="BQ62" s="124">
        <v>0</v>
      </c>
      <c r="BR62" s="121">
        <v>22</v>
      </c>
      <c r="BS62" s="124">
        <v>95.65217391304348</v>
      </c>
      <c r="BT62" s="121">
        <v>23</v>
      </c>
      <c r="BU62" s="2"/>
      <c r="BV62" s="3"/>
      <c r="BW62" s="3"/>
      <c r="BX62" s="3"/>
      <c r="BY62" s="3"/>
    </row>
    <row r="63" spans="1:77" ht="41.45" customHeight="1">
      <c r="A63" s="64" t="s">
        <v>256</v>
      </c>
      <c r="C63" s="65"/>
      <c r="D63" s="65" t="s">
        <v>64</v>
      </c>
      <c r="E63" s="66">
        <v>180.26753119565035</v>
      </c>
      <c r="F63" s="68">
        <v>99.95520197282508</v>
      </c>
      <c r="G63" s="100" t="s">
        <v>635</v>
      </c>
      <c r="H63" s="65"/>
      <c r="I63" s="69" t="s">
        <v>256</v>
      </c>
      <c r="J63" s="70"/>
      <c r="K63" s="70"/>
      <c r="L63" s="69" t="s">
        <v>1805</v>
      </c>
      <c r="M63" s="73">
        <v>15.92968918983005</v>
      </c>
      <c r="N63" s="74">
        <v>5795.3916015625</v>
      </c>
      <c r="O63" s="74">
        <v>3093.808349609375</v>
      </c>
      <c r="P63" s="75"/>
      <c r="Q63" s="76"/>
      <c r="R63" s="76"/>
      <c r="S63" s="86"/>
      <c r="T63" s="48">
        <v>2</v>
      </c>
      <c r="U63" s="48">
        <v>5</v>
      </c>
      <c r="V63" s="49">
        <v>131.333333</v>
      </c>
      <c r="W63" s="49">
        <v>0.003571</v>
      </c>
      <c r="X63" s="49">
        <v>0.019501</v>
      </c>
      <c r="Y63" s="49">
        <v>1.301154</v>
      </c>
      <c r="Z63" s="49">
        <v>0.4</v>
      </c>
      <c r="AA63" s="49">
        <v>0.4</v>
      </c>
      <c r="AB63" s="71">
        <v>63</v>
      </c>
      <c r="AC63" s="71"/>
      <c r="AD63" s="72"/>
      <c r="AE63" s="78" t="s">
        <v>1151</v>
      </c>
      <c r="AF63" s="78">
        <v>271</v>
      </c>
      <c r="AG63" s="78">
        <v>1313</v>
      </c>
      <c r="AH63" s="78">
        <v>1248</v>
      </c>
      <c r="AI63" s="78">
        <v>932</v>
      </c>
      <c r="AJ63" s="78"/>
      <c r="AK63" s="78" t="s">
        <v>1265</v>
      </c>
      <c r="AL63" s="78"/>
      <c r="AM63" s="83" t="s">
        <v>1438</v>
      </c>
      <c r="AN63" s="78"/>
      <c r="AO63" s="80">
        <v>42067.578784722224</v>
      </c>
      <c r="AP63" s="83" t="s">
        <v>1522</v>
      </c>
      <c r="AQ63" s="78" t="b">
        <v>0</v>
      </c>
      <c r="AR63" s="78" t="b">
        <v>0</v>
      </c>
      <c r="AS63" s="78" t="b">
        <v>1</v>
      </c>
      <c r="AT63" s="78" t="s">
        <v>1001</v>
      </c>
      <c r="AU63" s="78">
        <v>52</v>
      </c>
      <c r="AV63" s="83" t="s">
        <v>1574</v>
      </c>
      <c r="AW63" s="78" t="b">
        <v>0</v>
      </c>
      <c r="AX63" s="78" t="s">
        <v>1625</v>
      </c>
      <c r="AY63" s="83" t="s">
        <v>1686</v>
      </c>
      <c r="AZ63" s="78" t="s">
        <v>66</v>
      </c>
      <c r="BA63" s="78" t="str">
        <f>REPLACE(INDEX(GroupVertices[Group],MATCH(Vertices[[#This Row],[Vertex]],GroupVertices[Vertex],0)),1,1,"")</f>
        <v>8</v>
      </c>
      <c r="BB63" s="48"/>
      <c r="BC63" s="48"/>
      <c r="BD63" s="48"/>
      <c r="BE63" s="48"/>
      <c r="BF63" s="48" t="s">
        <v>517</v>
      </c>
      <c r="BG63" s="48" t="s">
        <v>517</v>
      </c>
      <c r="BH63" s="121" t="s">
        <v>2114</v>
      </c>
      <c r="BI63" s="121" t="s">
        <v>2114</v>
      </c>
      <c r="BJ63" s="121" t="s">
        <v>2454</v>
      </c>
      <c r="BK63" s="121" t="s">
        <v>2454</v>
      </c>
      <c r="BL63" s="121">
        <v>0</v>
      </c>
      <c r="BM63" s="124">
        <v>0</v>
      </c>
      <c r="BN63" s="121">
        <v>0</v>
      </c>
      <c r="BO63" s="124">
        <v>0</v>
      </c>
      <c r="BP63" s="121">
        <v>0</v>
      </c>
      <c r="BQ63" s="124">
        <v>0</v>
      </c>
      <c r="BR63" s="121">
        <v>26</v>
      </c>
      <c r="BS63" s="124">
        <v>100</v>
      </c>
      <c r="BT63" s="121">
        <v>26</v>
      </c>
      <c r="BU63" s="2"/>
      <c r="BV63" s="3"/>
      <c r="BW63" s="3"/>
      <c r="BX63" s="3"/>
      <c r="BY63" s="3"/>
    </row>
    <row r="64" spans="1:77" ht="41.45" customHeight="1">
      <c r="A64" s="64" t="s">
        <v>316</v>
      </c>
      <c r="C64" s="65"/>
      <c r="D64" s="65" t="s">
        <v>64</v>
      </c>
      <c r="E64" s="66">
        <v>169.27305269912029</v>
      </c>
      <c r="F64" s="68">
        <v>99.98216406973826</v>
      </c>
      <c r="G64" s="100" t="s">
        <v>1600</v>
      </c>
      <c r="H64" s="65"/>
      <c r="I64" s="69" t="s">
        <v>316</v>
      </c>
      <c r="J64" s="70"/>
      <c r="K64" s="70"/>
      <c r="L64" s="69" t="s">
        <v>1806</v>
      </c>
      <c r="M64" s="73">
        <v>6.9441210252305545</v>
      </c>
      <c r="N64" s="74">
        <v>6505.50830078125</v>
      </c>
      <c r="O64" s="74">
        <v>3998.904296875</v>
      </c>
      <c r="P64" s="75"/>
      <c r="Q64" s="76"/>
      <c r="R64" s="76"/>
      <c r="S64" s="86"/>
      <c r="T64" s="48">
        <v>3</v>
      </c>
      <c r="U64" s="48">
        <v>0</v>
      </c>
      <c r="V64" s="49">
        <v>0</v>
      </c>
      <c r="W64" s="49">
        <v>0.002639</v>
      </c>
      <c r="X64" s="49">
        <v>0.007484</v>
      </c>
      <c r="Y64" s="49">
        <v>0.813588</v>
      </c>
      <c r="Z64" s="49">
        <v>1</v>
      </c>
      <c r="AA64" s="49">
        <v>0</v>
      </c>
      <c r="AB64" s="71">
        <v>64</v>
      </c>
      <c r="AC64" s="71"/>
      <c r="AD64" s="72"/>
      <c r="AE64" s="78" t="s">
        <v>1152</v>
      </c>
      <c r="AF64" s="78">
        <v>355</v>
      </c>
      <c r="AG64" s="78">
        <v>536</v>
      </c>
      <c r="AH64" s="78">
        <v>2539</v>
      </c>
      <c r="AI64" s="78">
        <v>129</v>
      </c>
      <c r="AJ64" s="78"/>
      <c r="AK64" s="78" t="s">
        <v>1266</v>
      </c>
      <c r="AL64" s="78" t="s">
        <v>1351</v>
      </c>
      <c r="AM64" s="83" t="s">
        <v>1439</v>
      </c>
      <c r="AN64" s="78"/>
      <c r="AO64" s="80">
        <v>39997.429398148146</v>
      </c>
      <c r="AP64" s="83" t="s">
        <v>1523</v>
      </c>
      <c r="AQ64" s="78" t="b">
        <v>0</v>
      </c>
      <c r="AR64" s="78" t="b">
        <v>0</v>
      </c>
      <c r="AS64" s="78" t="b">
        <v>0</v>
      </c>
      <c r="AT64" s="78" t="s">
        <v>1001</v>
      </c>
      <c r="AU64" s="78">
        <v>53</v>
      </c>
      <c r="AV64" s="83" t="s">
        <v>1582</v>
      </c>
      <c r="AW64" s="78" t="b">
        <v>0</v>
      </c>
      <c r="AX64" s="78" t="s">
        <v>1625</v>
      </c>
      <c r="AY64" s="83" t="s">
        <v>1687</v>
      </c>
      <c r="AZ64" s="78" t="s">
        <v>65</v>
      </c>
      <c r="BA64" s="78" t="str">
        <f>REPLACE(INDEX(GroupVertices[Group],MATCH(Vertices[[#This Row],[Vertex]],GroupVertices[Vertex],0)),1,1,"")</f>
        <v>8</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257</v>
      </c>
      <c r="C65" s="65"/>
      <c r="D65" s="65" t="s">
        <v>64</v>
      </c>
      <c r="E65" s="66">
        <v>162.6367458588724</v>
      </c>
      <c r="F65" s="68">
        <v>99.99843848859577</v>
      </c>
      <c r="G65" s="100" t="s">
        <v>600</v>
      </c>
      <c r="H65" s="65"/>
      <c r="I65" s="69" t="s">
        <v>257</v>
      </c>
      <c r="J65" s="70"/>
      <c r="K65" s="70"/>
      <c r="L65" s="69" t="s">
        <v>1807</v>
      </c>
      <c r="M65" s="73">
        <v>1.5203997006524803</v>
      </c>
      <c r="N65" s="74">
        <v>6181.18408203125</v>
      </c>
      <c r="O65" s="74">
        <v>4678.82666015625</v>
      </c>
      <c r="P65" s="75"/>
      <c r="Q65" s="76"/>
      <c r="R65" s="76"/>
      <c r="S65" s="86"/>
      <c r="T65" s="48">
        <v>2</v>
      </c>
      <c r="U65" s="48">
        <v>5</v>
      </c>
      <c r="V65" s="49">
        <v>131.333333</v>
      </c>
      <c r="W65" s="49">
        <v>0.003571</v>
      </c>
      <c r="X65" s="49">
        <v>0.019501</v>
      </c>
      <c r="Y65" s="49">
        <v>1.301154</v>
      </c>
      <c r="Z65" s="49">
        <v>0.4</v>
      </c>
      <c r="AA65" s="49">
        <v>0.4</v>
      </c>
      <c r="AB65" s="71">
        <v>65</v>
      </c>
      <c r="AC65" s="71"/>
      <c r="AD65" s="72"/>
      <c r="AE65" s="78" t="s">
        <v>1153</v>
      </c>
      <c r="AF65" s="78">
        <v>154</v>
      </c>
      <c r="AG65" s="78">
        <v>67</v>
      </c>
      <c r="AH65" s="78">
        <v>128</v>
      </c>
      <c r="AI65" s="78">
        <v>353</v>
      </c>
      <c r="AJ65" s="78"/>
      <c r="AK65" s="78"/>
      <c r="AL65" s="78"/>
      <c r="AM65" s="78"/>
      <c r="AN65" s="78"/>
      <c r="AO65" s="80">
        <v>42814.73310185185</v>
      </c>
      <c r="AP65" s="78"/>
      <c r="AQ65" s="78" t="b">
        <v>1</v>
      </c>
      <c r="AR65" s="78" t="b">
        <v>1</v>
      </c>
      <c r="AS65" s="78" t="b">
        <v>0</v>
      </c>
      <c r="AT65" s="78" t="s">
        <v>1001</v>
      </c>
      <c r="AU65" s="78">
        <v>3</v>
      </c>
      <c r="AV65" s="78"/>
      <c r="AW65" s="78" t="b">
        <v>0</v>
      </c>
      <c r="AX65" s="78" t="s">
        <v>1625</v>
      </c>
      <c r="AY65" s="83" t="s">
        <v>1688</v>
      </c>
      <c r="AZ65" s="78" t="s">
        <v>66</v>
      </c>
      <c r="BA65" s="78" t="str">
        <f>REPLACE(INDEX(GroupVertices[Group],MATCH(Vertices[[#This Row],[Vertex]],GroupVertices[Vertex],0)),1,1,"")</f>
        <v>8</v>
      </c>
      <c r="BB65" s="48"/>
      <c r="BC65" s="48"/>
      <c r="BD65" s="48"/>
      <c r="BE65" s="48"/>
      <c r="BF65" s="48"/>
      <c r="BG65" s="48"/>
      <c r="BH65" s="121" t="s">
        <v>2367</v>
      </c>
      <c r="BI65" s="121" t="s">
        <v>2367</v>
      </c>
      <c r="BJ65" s="121" t="s">
        <v>2455</v>
      </c>
      <c r="BK65" s="121" t="s">
        <v>2455</v>
      </c>
      <c r="BL65" s="121">
        <v>0</v>
      </c>
      <c r="BM65" s="124">
        <v>0</v>
      </c>
      <c r="BN65" s="121">
        <v>0</v>
      </c>
      <c r="BO65" s="124">
        <v>0</v>
      </c>
      <c r="BP65" s="121">
        <v>0</v>
      </c>
      <c r="BQ65" s="124">
        <v>0</v>
      </c>
      <c r="BR65" s="121">
        <v>19</v>
      </c>
      <c r="BS65" s="124">
        <v>100</v>
      </c>
      <c r="BT65" s="121">
        <v>19</v>
      </c>
      <c r="BU65" s="2"/>
      <c r="BV65" s="3"/>
      <c r="BW65" s="3"/>
      <c r="BX65" s="3"/>
      <c r="BY65" s="3"/>
    </row>
    <row r="66" spans="1:77" ht="41.45" customHeight="1">
      <c r="A66" s="64" t="s">
        <v>258</v>
      </c>
      <c r="C66" s="65"/>
      <c r="D66" s="65" t="s">
        <v>64</v>
      </c>
      <c r="E66" s="66">
        <v>163.69798895699307</v>
      </c>
      <c r="F66" s="68">
        <v>99.9958359695887</v>
      </c>
      <c r="G66" s="100" t="s">
        <v>636</v>
      </c>
      <c r="H66" s="65"/>
      <c r="I66" s="69" t="s">
        <v>258</v>
      </c>
      <c r="J66" s="70"/>
      <c r="K66" s="70"/>
      <c r="L66" s="69" t="s">
        <v>1808</v>
      </c>
      <c r="M66" s="73">
        <v>2.3877325350732814</v>
      </c>
      <c r="N66" s="74">
        <v>5951.728515625</v>
      </c>
      <c r="O66" s="74">
        <v>5481.8046875</v>
      </c>
      <c r="P66" s="75"/>
      <c r="Q66" s="76"/>
      <c r="R66" s="76"/>
      <c r="S66" s="86"/>
      <c r="T66" s="48">
        <v>2</v>
      </c>
      <c r="U66" s="48">
        <v>5</v>
      </c>
      <c r="V66" s="49">
        <v>131.333333</v>
      </c>
      <c r="W66" s="49">
        <v>0.003571</v>
      </c>
      <c r="X66" s="49">
        <v>0.019501</v>
      </c>
      <c r="Y66" s="49">
        <v>1.301154</v>
      </c>
      <c r="Z66" s="49">
        <v>0.4</v>
      </c>
      <c r="AA66" s="49">
        <v>0.4</v>
      </c>
      <c r="AB66" s="71">
        <v>66</v>
      </c>
      <c r="AC66" s="71"/>
      <c r="AD66" s="72"/>
      <c r="AE66" s="78" t="s">
        <v>1154</v>
      </c>
      <c r="AF66" s="78">
        <v>173</v>
      </c>
      <c r="AG66" s="78">
        <v>142</v>
      </c>
      <c r="AH66" s="78">
        <v>509</v>
      </c>
      <c r="AI66" s="78">
        <v>2255</v>
      </c>
      <c r="AJ66" s="78"/>
      <c r="AK66" s="78"/>
      <c r="AL66" s="78" t="s">
        <v>1351</v>
      </c>
      <c r="AM66" s="78"/>
      <c r="AN66" s="78"/>
      <c r="AO66" s="80">
        <v>41309.82850694445</v>
      </c>
      <c r="AP66" s="78"/>
      <c r="AQ66" s="78" t="b">
        <v>1</v>
      </c>
      <c r="AR66" s="78" t="b">
        <v>0</v>
      </c>
      <c r="AS66" s="78" t="b">
        <v>1</v>
      </c>
      <c r="AT66" s="78" t="s">
        <v>1001</v>
      </c>
      <c r="AU66" s="78">
        <v>2</v>
      </c>
      <c r="AV66" s="83" t="s">
        <v>1574</v>
      </c>
      <c r="AW66" s="78" t="b">
        <v>0</v>
      </c>
      <c r="AX66" s="78" t="s">
        <v>1625</v>
      </c>
      <c r="AY66" s="83" t="s">
        <v>1689</v>
      </c>
      <c r="AZ66" s="78" t="s">
        <v>66</v>
      </c>
      <c r="BA66" s="78" t="str">
        <f>REPLACE(INDEX(GroupVertices[Group],MATCH(Vertices[[#This Row],[Vertex]],GroupVertices[Vertex],0)),1,1,"")</f>
        <v>8</v>
      </c>
      <c r="BB66" s="48"/>
      <c r="BC66" s="48"/>
      <c r="BD66" s="48"/>
      <c r="BE66" s="48"/>
      <c r="BF66" s="48"/>
      <c r="BG66" s="48"/>
      <c r="BH66" s="121" t="s">
        <v>2367</v>
      </c>
      <c r="BI66" s="121" t="s">
        <v>2367</v>
      </c>
      <c r="BJ66" s="121" t="s">
        <v>2455</v>
      </c>
      <c r="BK66" s="121" t="s">
        <v>2455</v>
      </c>
      <c r="BL66" s="121">
        <v>0</v>
      </c>
      <c r="BM66" s="124">
        <v>0</v>
      </c>
      <c r="BN66" s="121">
        <v>0</v>
      </c>
      <c r="BO66" s="124">
        <v>0</v>
      </c>
      <c r="BP66" s="121">
        <v>0</v>
      </c>
      <c r="BQ66" s="124">
        <v>0</v>
      </c>
      <c r="BR66" s="121">
        <v>19</v>
      </c>
      <c r="BS66" s="124">
        <v>100</v>
      </c>
      <c r="BT66" s="121">
        <v>19</v>
      </c>
      <c r="BU66" s="2"/>
      <c r="BV66" s="3"/>
      <c r="BW66" s="3"/>
      <c r="BX66" s="3"/>
      <c r="BY66" s="3"/>
    </row>
    <row r="67" spans="1:77" ht="41.45" customHeight="1">
      <c r="A67" s="64" t="s">
        <v>317</v>
      </c>
      <c r="C67" s="65"/>
      <c r="D67" s="65" t="s">
        <v>64</v>
      </c>
      <c r="E67" s="66">
        <v>164.9856305827128</v>
      </c>
      <c r="F67" s="68">
        <v>99.9926782465268</v>
      </c>
      <c r="G67" s="100" t="s">
        <v>1601</v>
      </c>
      <c r="H67" s="65"/>
      <c r="I67" s="69" t="s">
        <v>317</v>
      </c>
      <c r="J67" s="70"/>
      <c r="K67" s="70"/>
      <c r="L67" s="69" t="s">
        <v>1809</v>
      </c>
      <c r="M67" s="73">
        <v>3.4400963741705195</v>
      </c>
      <c r="N67" s="74">
        <v>7049.32763671875</v>
      </c>
      <c r="O67" s="74">
        <v>3286.8466796875</v>
      </c>
      <c r="P67" s="75"/>
      <c r="Q67" s="76"/>
      <c r="R67" s="76"/>
      <c r="S67" s="86"/>
      <c r="T67" s="48">
        <v>3</v>
      </c>
      <c r="U67" s="48">
        <v>0</v>
      </c>
      <c r="V67" s="49">
        <v>0</v>
      </c>
      <c r="W67" s="49">
        <v>0.002639</v>
      </c>
      <c r="X67" s="49">
        <v>0.007484</v>
      </c>
      <c r="Y67" s="49">
        <v>0.813588</v>
      </c>
      <c r="Z67" s="49">
        <v>1</v>
      </c>
      <c r="AA67" s="49">
        <v>0</v>
      </c>
      <c r="AB67" s="71">
        <v>67</v>
      </c>
      <c r="AC67" s="71"/>
      <c r="AD67" s="72"/>
      <c r="AE67" s="78" t="s">
        <v>1155</v>
      </c>
      <c r="AF67" s="78">
        <v>152</v>
      </c>
      <c r="AG67" s="78">
        <v>233</v>
      </c>
      <c r="AH67" s="78">
        <v>331</v>
      </c>
      <c r="AI67" s="78">
        <v>276</v>
      </c>
      <c r="AJ67" s="78"/>
      <c r="AK67" s="78" t="s">
        <v>1267</v>
      </c>
      <c r="AL67" s="78" t="s">
        <v>1361</v>
      </c>
      <c r="AM67" s="83" t="s">
        <v>1440</v>
      </c>
      <c r="AN67" s="78"/>
      <c r="AO67" s="80">
        <v>41778.446863425925</v>
      </c>
      <c r="AP67" s="83" t="s">
        <v>1524</v>
      </c>
      <c r="AQ67" s="78" t="b">
        <v>0</v>
      </c>
      <c r="AR67" s="78" t="b">
        <v>0</v>
      </c>
      <c r="AS67" s="78" t="b">
        <v>0</v>
      </c>
      <c r="AT67" s="78" t="s">
        <v>1001</v>
      </c>
      <c r="AU67" s="78">
        <v>4</v>
      </c>
      <c r="AV67" s="83" t="s">
        <v>1574</v>
      </c>
      <c r="AW67" s="78" t="b">
        <v>0</v>
      </c>
      <c r="AX67" s="78" t="s">
        <v>1625</v>
      </c>
      <c r="AY67" s="83" t="s">
        <v>1690</v>
      </c>
      <c r="AZ67" s="78" t="s">
        <v>65</v>
      </c>
      <c r="BA67" s="78" t="str">
        <f>REPLACE(INDEX(GroupVertices[Group],MATCH(Vertices[[#This Row],[Vertex]],GroupVertices[Vertex],0)),1,1,"")</f>
        <v>8</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259</v>
      </c>
      <c r="C68" s="65"/>
      <c r="D68" s="65" t="s">
        <v>64</v>
      </c>
      <c r="E68" s="66">
        <v>167.10811677895413</v>
      </c>
      <c r="F68" s="68">
        <v>99.98747320851267</v>
      </c>
      <c r="G68" s="100" t="s">
        <v>637</v>
      </c>
      <c r="H68" s="65"/>
      <c r="I68" s="69" t="s">
        <v>259</v>
      </c>
      <c r="J68" s="70"/>
      <c r="K68" s="70"/>
      <c r="L68" s="69" t="s">
        <v>1810</v>
      </c>
      <c r="M68" s="73">
        <v>5.17476204301212</v>
      </c>
      <c r="N68" s="74">
        <v>7539.85693359375</v>
      </c>
      <c r="O68" s="74">
        <v>4017.245361328125</v>
      </c>
      <c r="P68" s="75"/>
      <c r="Q68" s="76"/>
      <c r="R68" s="76"/>
      <c r="S68" s="86"/>
      <c r="T68" s="48">
        <v>1</v>
      </c>
      <c r="U68" s="48">
        <v>1</v>
      </c>
      <c r="V68" s="49">
        <v>0</v>
      </c>
      <c r="W68" s="49">
        <v>0</v>
      </c>
      <c r="X68" s="49">
        <v>0</v>
      </c>
      <c r="Y68" s="49">
        <v>0.999996</v>
      </c>
      <c r="Z68" s="49">
        <v>0</v>
      </c>
      <c r="AA68" s="49" t="s">
        <v>2804</v>
      </c>
      <c r="AB68" s="71">
        <v>68</v>
      </c>
      <c r="AC68" s="71"/>
      <c r="AD68" s="72"/>
      <c r="AE68" s="78" t="s">
        <v>1156</v>
      </c>
      <c r="AF68" s="78">
        <v>161</v>
      </c>
      <c r="AG68" s="78">
        <v>383</v>
      </c>
      <c r="AH68" s="78">
        <v>428</v>
      </c>
      <c r="AI68" s="78">
        <v>0</v>
      </c>
      <c r="AJ68" s="78"/>
      <c r="AK68" s="78" t="s">
        <v>1268</v>
      </c>
      <c r="AL68" s="78" t="s">
        <v>1362</v>
      </c>
      <c r="AM68" s="83" t="s">
        <v>1441</v>
      </c>
      <c r="AN68" s="78"/>
      <c r="AO68" s="80">
        <v>40032.70851851852</v>
      </c>
      <c r="AP68" s="78"/>
      <c r="AQ68" s="78" t="b">
        <v>0</v>
      </c>
      <c r="AR68" s="78" t="b">
        <v>0</v>
      </c>
      <c r="AS68" s="78" t="b">
        <v>1</v>
      </c>
      <c r="AT68" s="78" t="s">
        <v>1000</v>
      </c>
      <c r="AU68" s="78">
        <v>14</v>
      </c>
      <c r="AV68" s="83" t="s">
        <v>1574</v>
      </c>
      <c r="AW68" s="78" t="b">
        <v>0</v>
      </c>
      <c r="AX68" s="78" t="s">
        <v>1625</v>
      </c>
      <c r="AY68" s="83" t="s">
        <v>1691</v>
      </c>
      <c r="AZ68" s="78" t="s">
        <v>66</v>
      </c>
      <c r="BA68" s="78" t="str">
        <f>REPLACE(INDEX(GroupVertices[Group],MATCH(Vertices[[#This Row],[Vertex]],GroupVertices[Vertex],0)),1,1,"")</f>
        <v>10</v>
      </c>
      <c r="BB68" s="48" t="s">
        <v>455</v>
      </c>
      <c r="BC68" s="48" t="s">
        <v>455</v>
      </c>
      <c r="BD68" s="48" t="s">
        <v>490</v>
      </c>
      <c r="BE68" s="48" t="s">
        <v>490</v>
      </c>
      <c r="BF68" s="48" t="s">
        <v>508</v>
      </c>
      <c r="BG68" s="48" t="s">
        <v>508</v>
      </c>
      <c r="BH68" s="121" t="s">
        <v>2368</v>
      </c>
      <c r="BI68" s="121" t="s">
        <v>2368</v>
      </c>
      <c r="BJ68" s="121" t="s">
        <v>2456</v>
      </c>
      <c r="BK68" s="121" t="s">
        <v>2456</v>
      </c>
      <c r="BL68" s="121">
        <v>0</v>
      </c>
      <c r="BM68" s="124">
        <v>0</v>
      </c>
      <c r="BN68" s="121">
        <v>0</v>
      </c>
      <c r="BO68" s="124">
        <v>0</v>
      </c>
      <c r="BP68" s="121">
        <v>0</v>
      </c>
      <c r="BQ68" s="124">
        <v>0</v>
      </c>
      <c r="BR68" s="121">
        <v>24</v>
      </c>
      <c r="BS68" s="124">
        <v>100</v>
      </c>
      <c r="BT68" s="121">
        <v>24</v>
      </c>
      <c r="BU68" s="2"/>
      <c r="BV68" s="3"/>
      <c r="BW68" s="3"/>
      <c r="BX68" s="3"/>
      <c r="BY68" s="3"/>
    </row>
    <row r="69" spans="1:77" ht="41.45" customHeight="1">
      <c r="A69" s="64" t="s">
        <v>260</v>
      </c>
      <c r="C69" s="65"/>
      <c r="D69" s="65" t="s">
        <v>64</v>
      </c>
      <c r="E69" s="66">
        <v>169.2164530672205</v>
      </c>
      <c r="F69" s="68">
        <v>99.98230287075197</v>
      </c>
      <c r="G69" s="100" t="s">
        <v>638</v>
      </c>
      <c r="H69" s="65"/>
      <c r="I69" s="69" t="s">
        <v>260</v>
      </c>
      <c r="J69" s="70"/>
      <c r="K69" s="70"/>
      <c r="L69" s="69" t="s">
        <v>1811</v>
      </c>
      <c r="M69" s="73">
        <v>6.897863274061445</v>
      </c>
      <c r="N69" s="74">
        <v>8131.09033203125</v>
      </c>
      <c r="O69" s="74">
        <v>4017.245361328125</v>
      </c>
      <c r="P69" s="75"/>
      <c r="Q69" s="76"/>
      <c r="R69" s="76"/>
      <c r="S69" s="86"/>
      <c r="T69" s="48">
        <v>1</v>
      </c>
      <c r="U69" s="48">
        <v>1</v>
      </c>
      <c r="V69" s="49">
        <v>0</v>
      </c>
      <c r="W69" s="49">
        <v>0</v>
      </c>
      <c r="X69" s="49">
        <v>0</v>
      </c>
      <c r="Y69" s="49">
        <v>0.999996</v>
      </c>
      <c r="Z69" s="49">
        <v>0</v>
      </c>
      <c r="AA69" s="49" t="s">
        <v>2804</v>
      </c>
      <c r="AB69" s="71">
        <v>69</v>
      </c>
      <c r="AC69" s="71"/>
      <c r="AD69" s="72"/>
      <c r="AE69" s="78" t="s">
        <v>1157</v>
      </c>
      <c r="AF69" s="78">
        <v>450</v>
      </c>
      <c r="AG69" s="78">
        <v>532</v>
      </c>
      <c r="AH69" s="78">
        <v>1892</v>
      </c>
      <c r="AI69" s="78">
        <v>3861</v>
      </c>
      <c r="AJ69" s="78"/>
      <c r="AK69" s="78" t="s">
        <v>1269</v>
      </c>
      <c r="AL69" s="78" t="s">
        <v>1363</v>
      </c>
      <c r="AM69" s="78"/>
      <c r="AN69" s="78"/>
      <c r="AO69" s="80">
        <v>40336.096400462964</v>
      </c>
      <c r="AP69" s="83" t="s">
        <v>1525</v>
      </c>
      <c r="AQ69" s="78" t="b">
        <v>1</v>
      </c>
      <c r="AR69" s="78" t="b">
        <v>0</v>
      </c>
      <c r="AS69" s="78" t="b">
        <v>1</v>
      </c>
      <c r="AT69" s="78" t="s">
        <v>1002</v>
      </c>
      <c r="AU69" s="78">
        <v>6</v>
      </c>
      <c r="AV69" s="83" t="s">
        <v>1574</v>
      </c>
      <c r="AW69" s="78" t="b">
        <v>0</v>
      </c>
      <c r="AX69" s="78" t="s">
        <v>1625</v>
      </c>
      <c r="AY69" s="83" t="s">
        <v>1692</v>
      </c>
      <c r="AZ69" s="78" t="s">
        <v>66</v>
      </c>
      <c r="BA69" s="78" t="str">
        <f>REPLACE(INDEX(GroupVertices[Group],MATCH(Vertices[[#This Row],[Vertex]],GroupVertices[Vertex],0)),1,1,"")</f>
        <v>10</v>
      </c>
      <c r="BB69" s="48" t="s">
        <v>456</v>
      </c>
      <c r="BC69" s="48" t="s">
        <v>456</v>
      </c>
      <c r="BD69" s="48" t="s">
        <v>491</v>
      </c>
      <c r="BE69" s="48" t="s">
        <v>491</v>
      </c>
      <c r="BF69" s="48" t="s">
        <v>508</v>
      </c>
      <c r="BG69" s="48" t="s">
        <v>508</v>
      </c>
      <c r="BH69" s="121" t="s">
        <v>2369</v>
      </c>
      <c r="BI69" s="121" t="s">
        <v>2369</v>
      </c>
      <c r="BJ69" s="121" t="s">
        <v>2457</v>
      </c>
      <c r="BK69" s="121" t="s">
        <v>2457</v>
      </c>
      <c r="BL69" s="121">
        <v>2</v>
      </c>
      <c r="BM69" s="124">
        <v>12.5</v>
      </c>
      <c r="BN69" s="121">
        <v>0</v>
      </c>
      <c r="BO69" s="124">
        <v>0</v>
      </c>
      <c r="BP69" s="121">
        <v>0</v>
      </c>
      <c r="BQ69" s="124">
        <v>0</v>
      </c>
      <c r="BR69" s="121">
        <v>14</v>
      </c>
      <c r="BS69" s="124">
        <v>87.5</v>
      </c>
      <c r="BT69" s="121">
        <v>16</v>
      </c>
      <c r="BU69" s="2"/>
      <c r="BV69" s="3"/>
      <c r="BW69" s="3"/>
      <c r="BX69" s="3"/>
      <c r="BY69" s="3"/>
    </row>
    <row r="70" spans="1:77" ht="41.45" customHeight="1">
      <c r="A70" s="64" t="s">
        <v>261</v>
      </c>
      <c r="C70" s="65"/>
      <c r="D70" s="65" t="s">
        <v>64</v>
      </c>
      <c r="E70" s="66">
        <v>162.32544788342366</v>
      </c>
      <c r="F70" s="68">
        <v>99.99920189417116</v>
      </c>
      <c r="G70" s="100" t="s">
        <v>639</v>
      </c>
      <c r="H70" s="65"/>
      <c r="I70" s="69" t="s">
        <v>261</v>
      </c>
      <c r="J70" s="70"/>
      <c r="K70" s="70"/>
      <c r="L70" s="69" t="s">
        <v>1812</v>
      </c>
      <c r="M70" s="73">
        <v>1.2659820692223789</v>
      </c>
      <c r="N70" s="74">
        <v>302.29864501953125</v>
      </c>
      <c r="O70" s="74">
        <v>8319.2919921875</v>
      </c>
      <c r="P70" s="75"/>
      <c r="Q70" s="76"/>
      <c r="R70" s="76"/>
      <c r="S70" s="86"/>
      <c r="T70" s="48">
        <v>0</v>
      </c>
      <c r="U70" s="48">
        <v>2</v>
      </c>
      <c r="V70" s="49">
        <v>0</v>
      </c>
      <c r="W70" s="49">
        <v>0.003509</v>
      </c>
      <c r="X70" s="49">
        <v>0.01531</v>
      </c>
      <c r="Y70" s="49">
        <v>0.638712</v>
      </c>
      <c r="Z70" s="49">
        <v>0.5</v>
      </c>
      <c r="AA70" s="49">
        <v>0</v>
      </c>
      <c r="AB70" s="71">
        <v>70</v>
      </c>
      <c r="AC70" s="71"/>
      <c r="AD70" s="72"/>
      <c r="AE70" s="78" t="s">
        <v>1158</v>
      </c>
      <c r="AF70" s="78">
        <v>122</v>
      </c>
      <c r="AG70" s="78">
        <v>45</v>
      </c>
      <c r="AH70" s="78">
        <v>27</v>
      </c>
      <c r="AI70" s="78">
        <v>629</v>
      </c>
      <c r="AJ70" s="78"/>
      <c r="AK70" s="78" t="s">
        <v>1270</v>
      </c>
      <c r="AL70" s="78"/>
      <c r="AM70" s="78"/>
      <c r="AN70" s="78"/>
      <c r="AO70" s="80">
        <v>41631.73465277778</v>
      </c>
      <c r="AP70" s="78"/>
      <c r="AQ70" s="78" t="b">
        <v>1</v>
      </c>
      <c r="AR70" s="78" t="b">
        <v>0</v>
      </c>
      <c r="AS70" s="78" t="b">
        <v>0</v>
      </c>
      <c r="AT70" s="78" t="s">
        <v>1002</v>
      </c>
      <c r="AU70" s="78">
        <v>0</v>
      </c>
      <c r="AV70" s="83" t="s">
        <v>1574</v>
      </c>
      <c r="AW70" s="78" t="b">
        <v>0</v>
      </c>
      <c r="AX70" s="78" t="s">
        <v>1625</v>
      </c>
      <c r="AY70" s="83" t="s">
        <v>1693</v>
      </c>
      <c r="AZ70" s="78" t="s">
        <v>66</v>
      </c>
      <c r="BA70" s="78" t="str">
        <f>REPLACE(INDEX(GroupVertices[Group],MATCH(Vertices[[#This Row],[Vertex]],GroupVertices[Vertex],0)),1,1,"")</f>
        <v>1</v>
      </c>
      <c r="BB70" s="48"/>
      <c r="BC70" s="48"/>
      <c r="BD70" s="48"/>
      <c r="BE70" s="48"/>
      <c r="BF70" s="48" t="s">
        <v>518</v>
      </c>
      <c r="BG70" s="48" t="s">
        <v>518</v>
      </c>
      <c r="BH70" s="121" t="s">
        <v>2370</v>
      </c>
      <c r="BI70" s="121" t="s">
        <v>2370</v>
      </c>
      <c r="BJ70" s="121" t="s">
        <v>2458</v>
      </c>
      <c r="BK70" s="121" t="s">
        <v>2458</v>
      </c>
      <c r="BL70" s="121">
        <v>0</v>
      </c>
      <c r="BM70" s="124">
        <v>0</v>
      </c>
      <c r="BN70" s="121">
        <v>0</v>
      </c>
      <c r="BO70" s="124">
        <v>0</v>
      </c>
      <c r="BP70" s="121">
        <v>0</v>
      </c>
      <c r="BQ70" s="124">
        <v>0</v>
      </c>
      <c r="BR70" s="121">
        <v>17</v>
      </c>
      <c r="BS70" s="124">
        <v>100</v>
      </c>
      <c r="BT70" s="121">
        <v>17</v>
      </c>
      <c r="BU70" s="2"/>
      <c r="BV70" s="3"/>
      <c r="BW70" s="3"/>
      <c r="BX70" s="3"/>
      <c r="BY70" s="3"/>
    </row>
    <row r="71" spans="1:77" ht="41.45" customHeight="1">
      <c r="A71" s="64" t="s">
        <v>274</v>
      </c>
      <c r="C71" s="65"/>
      <c r="D71" s="65" t="s">
        <v>64</v>
      </c>
      <c r="E71" s="66">
        <v>184.512503588133</v>
      </c>
      <c r="F71" s="68">
        <v>99.94479189679681</v>
      </c>
      <c r="G71" s="100" t="s">
        <v>648</v>
      </c>
      <c r="H71" s="65"/>
      <c r="I71" s="69" t="s">
        <v>274</v>
      </c>
      <c r="J71" s="70"/>
      <c r="K71" s="70"/>
      <c r="L71" s="69" t="s">
        <v>1813</v>
      </c>
      <c r="M71" s="73">
        <v>19.39902052751325</v>
      </c>
      <c r="N71" s="74">
        <v>738.50927734375</v>
      </c>
      <c r="O71" s="74">
        <v>8060.14111328125</v>
      </c>
      <c r="P71" s="75"/>
      <c r="Q71" s="76"/>
      <c r="R71" s="76"/>
      <c r="S71" s="86"/>
      <c r="T71" s="48">
        <v>2</v>
      </c>
      <c r="U71" s="48">
        <v>3</v>
      </c>
      <c r="V71" s="49">
        <v>7.666667</v>
      </c>
      <c r="W71" s="49">
        <v>0.003623</v>
      </c>
      <c r="X71" s="49">
        <v>0.021212</v>
      </c>
      <c r="Y71" s="49">
        <v>1.134036</v>
      </c>
      <c r="Z71" s="49">
        <v>0.5</v>
      </c>
      <c r="AA71" s="49">
        <v>0</v>
      </c>
      <c r="AB71" s="71">
        <v>71</v>
      </c>
      <c r="AC71" s="71"/>
      <c r="AD71" s="72"/>
      <c r="AE71" s="78" t="s">
        <v>1159</v>
      </c>
      <c r="AF71" s="78">
        <v>2434</v>
      </c>
      <c r="AG71" s="78">
        <v>1613</v>
      </c>
      <c r="AH71" s="78">
        <v>5444</v>
      </c>
      <c r="AI71" s="78">
        <v>6271</v>
      </c>
      <c r="AJ71" s="78"/>
      <c r="AK71" s="78" t="s">
        <v>1271</v>
      </c>
      <c r="AL71" s="78" t="s">
        <v>1364</v>
      </c>
      <c r="AM71" s="83" t="s">
        <v>1442</v>
      </c>
      <c r="AN71" s="78"/>
      <c r="AO71" s="80">
        <v>42179.72295138889</v>
      </c>
      <c r="AP71" s="83" t="s">
        <v>1526</v>
      </c>
      <c r="AQ71" s="78" t="b">
        <v>0</v>
      </c>
      <c r="AR71" s="78" t="b">
        <v>0</v>
      </c>
      <c r="AS71" s="78" t="b">
        <v>1</v>
      </c>
      <c r="AT71" s="78" t="s">
        <v>1002</v>
      </c>
      <c r="AU71" s="78">
        <v>207</v>
      </c>
      <c r="AV71" s="83" t="s">
        <v>1574</v>
      </c>
      <c r="AW71" s="78" t="b">
        <v>0</v>
      </c>
      <c r="AX71" s="78" t="s">
        <v>1625</v>
      </c>
      <c r="AY71" s="83" t="s">
        <v>1694</v>
      </c>
      <c r="AZ71" s="78" t="s">
        <v>66</v>
      </c>
      <c r="BA71" s="78" t="str">
        <f>REPLACE(INDEX(GroupVertices[Group],MATCH(Vertices[[#This Row],[Vertex]],GroupVertices[Vertex],0)),1,1,"")</f>
        <v>1</v>
      </c>
      <c r="BB71" s="48" t="s">
        <v>465</v>
      </c>
      <c r="BC71" s="48" t="s">
        <v>2298</v>
      </c>
      <c r="BD71" s="48" t="s">
        <v>498</v>
      </c>
      <c r="BE71" s="48" t="s">
        <v>2305</v>
      </c>
      <c r="BF71" s="48" t="s">
        <v>518</v>
      </c>
      <c r="BG71" s="48" t="s">
        <v>2324</v>
      </c>
      <c r="BH71" s="121" t="s">
        <v>2371</v>
      </c>
      <c r="BI71" s="121" t="s">
        <v>2411</v>
      </c>
      <c r="BJ71" s="121" t="s">
        <v>2459</v>
      </c>
      <c r="BK71" s="121" t="s">
        <v>2490</v>
      </c>
      <c r="BL71" s="121">
        <v>0</v>
      </c>
      <c r="BM71" s="124">
        <v>0</v>
      </c>
      <c r="BN71" s="121">
        <v>0</v>
      </c>
      <c r="BO71" s="124">
        <v>0</v>
      </c>
      <c r="BP71" s="121">
        <v>0</v>
      </c>
      <c r="BQ71" s="124">
        <v>0</v>
      </c>
      <c r="BR71" s="121">
        <v>42</v>
      </c>
      <c r="BS71" s="124">
        <v>100</v>
      </c>
      <c r="BT71" s="121">
        <v>42</v>
      </c>
      <c r="BU71" s="2"/>
      <c r="BV71" s="3"/>
      <c r="BW71" s="3"/>
      <c r="BX71" s="3"/>
      <c r="BY71" s="3"/>
    </row>
    <row r="72" spans="1:77" ht="41.45" customHeight="1">
      <c r="A72" s="64" t="s">
        <v>263</v>
      </c>
      <c r="C72" s="65"/>
      <c r="D72" s="65" t="s">
        <v>64</v>
      </c>
      <c r="E72" s="66">
        <v>199.8227040170204</v>
      </c>
      <c r="F72" s="68">
        <v>99.90724622258824</v>
      </c>
      <c r="G72" s="100" t="s">
        <v>641</v>
      </c>
      <c r="H72" s="65"/>
      <c r="I72" s="69" t="s">
        <v>263</v>
      </c>
      <c r="J72" s="70"/>
      <c r="K72" s="70"/>
      <c r="L72" s="69" t="s">
        <v>1814</v>
      </c>
      <c r="M72" s="73">
        <v>31.911742218757336</v>
      </c>
      <c r="N72" s="74">
        <v>9508.470703125</v>
      </c>
      <c r="O72" s="74">
        <v>4993.6181640625</v>
      </c>
      <c r="P72" s="75"/>
      <c r="Q72" s="76"/>
      <c r="R72" s="76"/>
      <c r="S72" s="86"/>
      <c r="T72" s="48">
        <v>0</v>
      </c>
      <c r="U72" s="48">
        <v>1</v>
      </c>
      <c r="V72" s="49">
        <v>0</v>
      </c>
      <c r="W72" s="49">
        <v>0.2</v>
      </c>
      <c r="X72" s="49">
        <v>0</v>
      </c>
      <c r="Y72" s="49">
        <v>0.610685</v>
      </c>
      <c r="Z72" s="49">
        <v>0</v>
      </c>
      <c r="AA72" s="49">
        <v>0</v>
      </c>
      <c r="AB72" s="71">
        <v>72</v>
      </c>
      <c r="AC72" s="71"/>
      <c r="AD72" s="72"/>
      <c r="AE72" s="78" t="s">
        <v>1160</v>
      </c>
      <c r="AF72" s="78">
        <v>1998</v>
      </c>
      <c r="AG72" s="78">
        <v>2695</v>
      </c>
      <c r="AH72" s="78">
        <v>10934</v>
      </c>
      <c r="AI72" s="78">
        <v>617</v>
      </c>
      <c r="AJ72" s="78"/>
      <c r="AK72" s="78" t="s">
        <v>1272</v>
      </c>
      <c r="AL72" s="78" t="s">
        <v>1365</v>
      </c>
      <c r="AM72" s="83" t="s">
        <v>1443</v>
      </c>
      <c r="AN72" s="78"/>
      <c r="AO72" s="80">
        <v>39425.91370370371</v>
      </c>
      <c r="AP72" s="83" t="s">
        <v>1527</v>
      </c>
      <c r="AQ72" s="78" t="b">
        <v>0</v>
      </c>
      <c r="AR72" s="78" t="b">
        <v>0</v>
      </c>
      <c r="AS72" s="78" t="b">
        <v>1</v>
      </c>
      <c r="AT72" s="78" t="s">
        <v>1002</v>
      </c>
      <c r="AU72" s="78">
        <v>244</v>
      </c>
      <c r="AV72" s="83" t="s">
        <v>1580</v>
      </c>
      <c r="AW72" s="78" t="b">
        <v>0</v>
      </c>
      <c r="AX72" s="78" t="s">
        <v>1625</v>
      </c>
      <c r="AY72" s="83" t="s">
        <v>1695</v>
      </c>
      <c r="AZ72" s="78" t="s">
        <v>66</v>
      </c>
      <c r="BA72" s="78" t="str">
        <f>REPLACE(INDEX(GroupVertices[Group],MATCH(Vertices[[#This Row],[Vertex]],GroupVertices[Vertex],0)),1,1,"")</f>
        <v>9</v>
      </c>
      <c r="BB72" s="48"/>
      <c r="BC72" s="48"/>
      <c r="BD72" s="48"/>
      <c r="BE72" s="48"/>
      <c r="BF72" s="48" t="s">
        <v>516</v>
      </c>
      <c r="BG72" s="48" t="s">
        <v>516</v>
      </c>
      <c r="BH72" s="121" t="s">
        <v>2363</v>
      </c>
      <c r="BI72" s="121" t="s">
        <v>2363</v>
      </c>
      <c r="BJ72" s="121" t="s">
        <v>2450</v>
      </c>
      <c r="BK72" s="121" t="s">
        <v>2450</v>
      </c>
      <c r="BL72" s="121">
        <v>1</v>
      </c>
      <c r="BM72" s="124">
        <v>4.545454545454546</v>
      </c>
      <c r="BN72" s="121">
        <v>0</v>
      </c>
      <c r="BO72" s="124">
        <v>0</v>
      </c>
      <c r="BP72" s="121">
        <v>0</v>
      </c>
      <c r="BQ72" s="124">
        <v>0</v>
      </c>
      <c r="BR72" s="121">
        <v>21</v>
      </c>
      <c r="BS72" s="124">
        <v>95.45454545454545</v>
      </c>
      <c r="BT72" s="121">
        <v>22</v>
      </c>
      <c r="BU72" s="2"/>
      <c r="BV72" s="3"/>
      <c r="BW72" s="3"/>
      <c r="BX72" s="3"/>
      <c r="BY72" s="3"/>
    </row>
    <row r="73" spans="1:77" ht="41.45" customHeight="1">
      <c r="A73" s="64" t="s">
        <v>264</v>
      </c>
      <c r="C73" s="65"/>
      <c r="D73" s="65" t="s">
        <v>64</v>
      </c>
      <c r="E73" s="66">
        <v>194.6862874221164</v>
      </c>
      <c r="F73" s="68">
        <v>99.91984241458243</v>
      </c>
      <c r="G73" s="100" t="s">
        <v>642</v>
      </c>
      <c r="H73" s="65"/>
      <c r="I73" s="69" t="s">
        <v>264</v>
      </c>
      <c r="J73" s="70"/>
      <c r="K73" s="70"/>
      <c r="L73" s="69" t="s">
        <v>1815</v>
      </c>
      <c r="M73" s="73">
        <v>27.713851300160663</v>
      </c>
      <c r="N73" s="74">
        <v>1757.301025390625</v>
      </c>
      <c r="O73" s="74">
        <v>3529.474365234375</v>
      </c>
      <c r="P73" s="75"/>
      <c r="Q73" s="76"/>
      <c r="R73" s="76"/>
      <c r="S73" s="86"/>
      <c r="T73" s="48">
        <v>0</v>
      </c>
      <c r="U73" s="48">
        <v>2</v>
      </c>
      <c r="V73" s="49">
        <v>0</v>
      </c>
      <c r="W73" s="49">
        <v>0.003125</v>
      </c>
      <c r="X73" s="49">
        <v>0.006563</v>
      </c>
      <c r="Y73" s="49">
        <v>0.656399</v>
      </c>
      <c r="Z73" s="49">
        <v>0.5</v>
      </c>
      <c r="AA73" s="49">
        <v>0</v>
      </c>
      <c r="AB73" s="71">
        <v>73</v>
      </c>
      <c r="AC73" s="71"/>
      <c r="AD73" s="72"/>
      <c r="AE73" s="78" t="s">
        <v>1161</v>
      </c>
      <c r="AF73" s="78">
        <v>902</v>
      </c>
      <c r="AG73" s="78">
        <v>2332</v>
      </c>
      <c r="AH73" s="78">
        <v>17758</v>
      </c>
      <c r="AI73" s="78">
        <v>5504</v>
      </c>
      <c r="AJ73" s="78"/>
      <c r="AK73" s="78" t="s">
        <v>1273</v>
      </c>
      <c r="AL73" s="78" t="s">
        <v>1366</v>
      </c>
      <c r="AM73" s="83" t="s">
        <v>1444</v>
      </c>
      <c r="AN73" s="78"/>
      <c r="AO73" s="80">
        <v>41473.88427083333</v>
      </c>
      <c r="AP73" s="83" t="s">
        <v>1528</v>
      </c>
      <c r="AQ73" s="78" t="b">
        <v>0</v>
      </c>
      <c r="AR73" s="78" t="b">
        <v>0</v>
      </c>
      <c r="AS73" s="78" t="b">
        <v>0</v>
      </c>
      <c r="AT73" s="78" t="s">
        <v>1002</v>
      </c>
      <c r="AU73" s="78">
        <v>69</v>
      </c>
      <c r="AV73" s="83" t="s">
        <v>1574</v>
      </c>
      <c r="AW73" s="78" t="b">
        <v>0</v>
      </c>
      <c r="AX73" s="78" t="s">
        <v>1625</v>
      </c>
      <c r="AY73" s="83" t="s">
        <v>1696</v>
      </c>
      <c r="AZ73" s="78" t="s">
        <v>66</v>
      </c>
      <c r="BA73" s="78" t="str">
        <f>REPLACE(INDEX(GroupVertices[Group],MATCH(Vertices[[#This Row],[Vertex]],GroupVertices[Vertex],0)),1,1,"")</f>
        <v>2</v>
      </c>
      <c r="BB73" s="48"/>
      <c r="BC73" s="48"/>
      <c r="BD73" s="48"/>
      <c r="BE73" s="48"/>
      <c r="BF73" s="48" t="s">
        <v>512</v>
      </c>
      <c r="BG73" s="48" t="s">
        <v>512</v>
      </c>
      <c r="BH73" s="121" t="s">
        <v>2354</v>
      </c>
      <c r="BI73" s="121" t="s">
        <v>2354</v>
      </c>
      <c r="BJ73" s="121" t="s">
        <v>2442</v>
      </c>
      <c r="BK73" s="121" t="s">
        <v>2442</v>
      </c>
      <c r="BL73" s="121">
        <v>0</v>
      </c>
      <c r="BM73" s="124">
        <v>0</v>
      </c>
      <c r="BN73" s="121">
        <v>0</v>
      </c>
      <c r="BO73" s="124">
        <v>0</v>
      </c>
      <c r="BP73" s="121">
        <v>0</v>
      </c>
      <c r="BQ73" s="124">
        <v>0</v>
      </c>
      <c r="BR73" s="121">
        <v>20</v>
      </c>
      <c r="BS73" s="124">
        <v>100</v>
      </c>
      <c r="BT73" s="121">
        <v>20</v>
      </c>
      <c r="BU73" s="2"/>
      <c r="BV73" s="3"/>
      <c r="BW73" s="3"/>
      <c r="BX73" s="3"/>
      <c r="BY73" s="3"/>
    </row>
    <row r="74" spans="1:77" ht="41.45" customHeight="1">
      <c r="A74" s="64" t="s">
        <v>265</v>
      </c>
      <c r="C74" s="65"/>
      <c r="D74" s="65" t="s">
        <v>64</v>
      </c>
      <c r="E74" s="66">
        <v>162.31129797544872</v>
      </c>
      <c r="F74" s="68">
        <v>99.99923659442459</v>
      </c>
      <c r="G74" s="100" t="s">
        <v>643</v>
      </c>
      <c r="H74" s="65"/>
      <c r="I74" s="69" t="s">
        <v>265</v>
      </c>
      <c r="J74" s="70"/>
      <c r="K74" s="70"/>
      <c r="L74" s="69" t="s">
        <v>1816</v>
      </c>
      <c r="M74" s="73">
        <v>1.2544176314301017</v>
      </c>
      <c r="N74" s="74">
        <v>1750.1798095703125</v>
      </c>
      <c r="O74" s="74">
        <v>9646.09375</v>
      </c>
      <c r="P74" s="75"/>
      <c r="Q74" s="76"/>
      <c r="R74" s="76"/>
      <c r="S74" s="86"/>
      <c r="T74" s="48">
        <v>0</v>
      </c>
      <c r="U74" s="48">
        <v>1</v>
      </c>
      <c r="V74" s="49">
        <v>0</v>
      </c>
      <c r="W74" s="49">
        <v>0.003497</v>
      </c>
      <c r="X74" s="49">
        <v>0.012596</v>
      </c>
      <c r="Y74" s="49">
        <v>0.397729</v>
      </c>
      <c r="Z74" s="49">
        <v>0</v>
      </c>
      <c r="AA74" s="49">
        <v>0</v>
      </c>
      <c r="AB74" s="71">
        <v>74</v>
      </c>
      <c r="AC74" s="71"/>
      <c r="AD74" s="72"/>
      <c r="AE74" s="78" t="s">
        <v>1162</v>
      </c>
      <c r="AF74" s="78">
        <v>207</v>
      </c>
      <c r="AG74" s="78">
        <v>44</v>
      </c>
      <c r="AH74" s="78">
        <v>3148</v>
      </c>
      <c r="AI74" s="78">
        <v>21</v>
      </c>
      <c r="AJ74" s="78"/>
      <c r="AK74" s="78" t="s">
        <v>1274</v>
      </c>
      <c r="AL74" s="78" t="s">
        <v>1367</v>
      </c>
      <c r="AM74" s="78"/>
      <c r="AN74" s="78"/>
      <c r="AO74" s="80">
        <v>40532.87724537037</v>
      </c>
      <c r="AP74" s="78"/>
      <c r="AQ74" s="78" t="b">
        <v>0</v>
      </c>
      <c r="AR74" s="78" t="b">
        <v>0</v>
      </c>
      <c r="AS74" s="78" t="b">
        <v>1</v>
      </c>
      <c r="AT74" s="78" t="s">
        <v>1002</v>
      </c>
      <c r="AU74" s="78">
        <v>2</v>
      </c>
      <c r="AV74" s="83" t="s">
        <v>1581</v>
      </c>
      <c r="AW74" s="78" t="b">
        <v>0</v>
      </c>
      <c r="AX74" s="78" t="s">
        <v>1625</v>
      </c>
      <c r="AY74" s="83" t="s">
        <v>1697</v>
      </c>
      <c r="AZ74" s="78" t="s">
        <v>66</v>
      </c>
      <c r="BA74" s="78" t="str">
        <f>REPLACE(INDEX(GroupVertices[Group],MATCH(Vertices[[#This Row],[Vertex]],GroupVertices[Vertex],0)),1,1,"")</f>
        <v>1</v>
      </c>
      <c r="BB74" s="48"/>
      <c r="BC74" s="48"/>
      <c r="BD74" s="48"/>
      <c r="BE74" s="48"/>
      <c r="BF74" s="48" t="s">
        <v>517</v>
      </c>
      <c r="BG74" s="48" t="s">
        <v>517</v>
      </c>
      <c r="BH74" s="121" t="s">
        <v>2372</v>
      </c>
      <c r="BI74" s="121" t="s">
        <v>2372</v>
      </c>
      <c r="BJ74" s="121" t="s">
        <v>2460</v>
      </c>
      <c r="BK74" s="121" t="s">
        <v>2460</v>
      </c>
      <c r="BL74" s="121">
        <v>1</v>
      </c>
      <c r="BM74" s="124">
        <v>4.761904761904762</v>
      </c>
      <c r="BN74" s="121">
        <v>0</v>
      </c>
      <c r="BO74" s="124">
        <v>0</v>
      </c>
      <c r="BP74" s="121">
        <v>0</v>
      </c>
      <c r="BQ74" s="124">
        <v>0</v>
      </c>
      <c r="BR74" s="121">
        <v>20</v>
      </c>
      <c r="BS74" s="124">
        <v>95.23809523809524</v>
      </c>
      <c r="BT74" s="121">
        <v>21</v>
      </c>
      <c r="BU74" s="2"/>
      <c r="BV74" s="3"/>
      <c r="BW74" s="3"/>
      <c r="BX74" s="3"/>
      <c r="BY74" s="3"/>
    </row>
    <row r="75" spans="1:77" ht="41.45" customHeight="1">
      <c r="A75" s="64" t="s">
        <v>267</v>
      </c>
      <c r="C75" s="65"/>
      <c r="D75" s="65" t="s">
        <v>64</v>
      </c>
      <c r="E75" s="66">
        <v>196.97857251405705</v>
      </c>
      <c r="F75" s="68">
        <v>99.91422097352718</v>
      </c>
      <c r="G75" s="100" t="s">
        <v>1602</v>
      </c>
      <c r="H75" s="65"/>
      <c r="I75" s="69" t="s">
        <v>267</v>
      </c>
      <c r="J75" s="70"/>
      <c r="K75" s="70"/>
      <c r="L75" s="69" t="s">
        <v>1817</v>
      </c>
      <c r="M75" s="73">
        <v>29.58729022250959</v>
      </c>
      <c r="N75" s="74">
        <v>9477.609375</v>
      </c>
      <c r="O75" s="74">
        <v>705.811767578125</v>
      </c>
      <c r="P75" s="75"/>
      <c r="Q75" s="76"/>
      <c r="R75" s="76"/>
      <c r="S75" s="86"/>
      <c r="T75" s="48">
        <v>2</v>
      </c>
      <c r="U75" s="48">
        <v>1</v>
      </c>
      <c r="V75" s="49">
        <v>0</v>
      </c>
      <c r="W75" s="49">
        <v>1</v>
      </c>
      <c r="X75" s="49">
        <v>0</v>
      </c>
      <c r="Y75" s="49">
        <v>1.29824</v>
      </c>
      <c r="Z75" s="49">
        <v>0</v>
      </c>
      <c r="AA75" s="49">
        <v>0</v>
      </c>
      <c r="AB75" s="71">
        <v>75</v>
      </c>
      <c r="AC75" s="71"/>
      <c r="AD75" s="72"/>
      <c r="AE75" s="78" t="s">
        <v>1163</v>
      </c>
      <c r="AF75" s="78">
        <v>190</v>
      </c>
      <c r="AG75" s="78">
        <v>2494</v>
      </c>
      <c r="AH75" s="78">
        <v>1915</v>
      </c>
      <c r="AI75" s="78">
        <v>119</v>
      </c>
      <c r="AJ75" s="78"/>
      <c r="AK75" s="78" t="s">
        <v>1275</v>
      </c>
      <c r="AL75" s="78" t="s">
        <v>1368</v>
      </c>
      <c r="AM75" s="83" t="s">
        <v>1445</v>
      </c>
      <c r="AN75" s="78"/>
      <c r="AO75" s="80">
        <v>40935.66840277778</v>
      </c>
      <c r="AP75" s="83" t="s">
        <v>1529</v>
      </c>
      <c r="AQ75" s="78" t="b">
        <v>0</v>
      </c>
      <c r="AR75" s="78" t="b">
        <v>0</v>
      </c>
      <c r="AS75" s="78" t="b">
        <v>0</v>
      </c>
      <c r="AT75" s="78" t="s">
        <v>1002</v>
      </c>
      <c r="AU75" s="78">
        <v>95</v>
      </c>
      <c r="AV75" s="83" t="s">
        <v>1574</v>
      </c>
      <c r="AW75" s="78" t="b">
        <v>0</v>
      </c>
      <c r="AX75" s="78" t="s">
        <v>1625</v>
      </c>
      <c r="AY75" s="83" t="s">
        <v>1698</v>
      </c>
      <c r="AZ75" s="78" t="s">
        <v>66</v>
      </c>
      <c r="BA75" s="78" t="str">
        <f>REPLACE(INDEX(GroupVertices[Group],MATCH(Vertices[[#This Row],[Vertex]],GroupVertices[Vertex],0)),1,1,"")</f>
        <v>13</v>
      </c>
      <c r="BB75" s="48" t="s">
        <v>461</v>
      </c>
      <c r="BC75" s="48" t="s">
        <v>461</v>
      </c>
      <c r="BD75" s="48" t="s">
        <v>494</v>
      </c>
      <c r="BE75" s="48" t="s">
        <v>494</v>
      </c>
      <c r="BF75" s="48" t="s">
        <v>508</v>
      </c>
      <c r="BG75" s="48" t="s">
        <v>508</v>
      </c>
      <c r="BH75" s="121" t="s">
        <v>2117</v>
      </c>
      <c r="BI75" s="121" t="s">
        <v>2117</v>
      </c>
      <c r="BJ75" s="121" t="s">
        <v>2229</v>
      </c>
      <c r="BK75" s="121" t="s">
        <v>2229</v>
      </c>
      <c r="BL75" s="121">
        <v>1</v>
      </c>
      <c r="BM75" s="124">
        <v>7.6923076923076925</v>
      </c>
      <c r="BN75" s="121">
        <v>0</v>
      </c>
      <c r="BO75" s="124">
        <v>0</v>
      </c>
      <c r="BP75" s="121">
        <v>0</v>
      </c>
      <c r="BQ75" s="124">
        <v>0</v>
      </c>
      <c r="BR75" s="121">
        <v>12</v>
      </c>
      <c r="BS75" s="124">
        <v>92.3076923076923</v>
      </c>
      <c r="BT75" s="121">
        <v>13</v>
      </c>
      <c r="BU75" s="2"/>
      <c r="BV75" s="3"/>
      <c r="BW75" s="3"/>
      <c r="BX75" s="3"/>
      <c r="BY75" s="3"/>
    </row>
    <row r="76" spans="1:77" ht="41.45" customHeight="1">
      <c r="A76" s="64" t="s">
        <v>268</v>
      </c>
      <c r="C76" s="65"/>
      <c r="D76" s="65" t="s">
        <v>64</v>
      </c>
      <c r="E76" s="66">
        <v>162</v>
      </c>
      <c r="F76" s="68">
        <v>100</v>
      </c>
      <c r="G76" s="100" t="s">
        <v>600</v>
      </c>
      <c r="H76" s="65"/>
      <c r="I76" s="69" t="s">
        <v>268</v>
      </c>
      <c r="J76" s="70"/>
      <c r="K76" s="70"/>
      <c r="L76" s="69" t="s">
        <v>1818</v>
      </c>
      <c r="M76" s="73">
        <v>1</v>
      </c>
      <c r="N76" s="74">
        <v>8824.6533203125</v>
      </c>
      <c r="O76" s="74">
        <v>705.811767578125</v>
      </c>
      <c r="P76" s="75"/>
      <c r="Q76" s="76"/>
      <c r="R76" s="76"/>
      <c r="S76" s="86"/>
      <c r="T76" s="48">
        <v>0</v>
      </c>
      <c r="U76" s="48">
        <v>1</v>
      </c>
      <c r="V76" s="49">
        <v>0</v>
      </c>
      <c r="W76" s="49">
        <v>1</v>
      </c>
      <c r="X76" s="49">
        <v>0</v>
      </c>
      <c r="Y76" s="49">
        <v>0.701752</v>
      </c>
      <c r="Z76" s="49">
        <v>0</v>
      </c>
      <c r="AA76" s="49">
        <v>0</v>
      </c>
      <c r="AB76" s="71">
        <v>76</v>
      </c>
      <c r="AC76" s="71"/>
      <c r="AD76" s="72"/>
      <c r="AE76" s="78" t="s">
        <v>1164</v>
      </c>
      <c r="AF76" s="78">
        <v>119</v>
      </c>
      <c r="AG76" s="78">
        <v>22</v>
      </c>
      <c r="AH76" s="78">
        <v>2762</v>
      </c>
      <c r="AI76" s="78">
        <v>80</v>
      </c>
      <c r="AJ76" s="78"/>
      <c r="AK76" s="78"/>
      <c r="AL76" s="78"/>
      <c r="AM76" s="78"/>
      <c r="AN76" s="78"/>
      <c r="AO76" s="80">
        <v>43017.58326388889</v>
      </c>
      <c r="AP76" s="78"/>
      <c r="AQ76" s="78" t="b">
        <v>1</v>
      </c>
      <c r="AR76" s="78" t="b">
        <v>1</v>
      </c>
      <c r="AS76" s="78" t="b">
        <v>0</v>
      </c>
      <c r="AT76" s="78" t="s">
        <v>1573</v>
      </c>
      <c r="AU76" s="78">
        <v>0</v>
      </c>
      <c r="AV76" s="78"/>
      <c r="AW76" s="78" t="b">
        <v>0</v>
      </c>
      <c r="AX76" s="78" t="s">
        <v>1625</v>
      </c>
      <c r="AY76" s="83" t="s">
        <v>1699</v>
      </c>
      <c r="AZ76" s="78" t="s">
        <v>66</v>
      </c>
      <c r="BA76" s="78" t="str">
        <f>REPLACE(INDEX(GroupVertices[Group],MATCH(Vertices[[#This Row],[Vertex]],GroupVertices[Vertex],0)),1,1,"")</f>
        <v>13</v>
      </c>
      <c r="BB76" s="48"/>
      <c r="BC76" s="48"/>
      <c r="BD76" s="48"/>
      <c r="BE76" s="48"/>
      <c r="BF76" s="48" t="s">
        <v>508</v>
      </c>
      <c r="BG76" s="48" t="s">
        <v>508</v>
      </c>
      <c r="BH76" s="121" t="s">
        <v>2373</v>
      </c>
      <c r="BI76" s="121" t="s">
        <v>2373</v>
      </c>
      <c r="BJ76" s="121" t="s">
        <v>2461</v>
      </c>
      <c r="BK76" s="121" t="s">
        <v>2461</v>
      </c>
      <c r="BL76" s="121">
        <v>1</v>
      </c>
      <c r="BM76" s="124">
        <v>6.666666666666667</v>
      </c>
      <c r="BN76" s="121">
        <v>0</v>
      </c>
      <c r="BO76" s="124">
        <v>0</v>
      </c>
      <c r="BP76" s="121">
        <v>0</v>
      </c>
      <c r="BQ76" s="124">
        <v>0</v>
      </c>
      <c r="BR76" s="121">
        <v>14</v>
      </c>
      <c r="BS76" s="124">
        <v>93.33333333333333</v>
      </c>
      <c r="BT76" s="121">
        <v>15</v>
      </c>
      <c r="BU76" s="2"/>
      <c r="BV76" s="3"/>
      <c r="BW76" s="3"/>
      <c r="BX76" s="3"/>
      <c r="BY76" s="3"/>
    </row>
    <row r="77" spans="1:77" ht="41.45" customHeight="1">
      <c r="A77" s="64" t="s">
        <v>269</v>
      </c>
      <c r="C77" s="65"/>
      <c r="D77" s="65" t="s">
        <v>64</v>
      </c>
      <c r="E77" s="66">
        <v>227.7263225436064</v>
      </c>
      <c r="F77" s="68">
        <v>99.83881732282919</v>
      </c>
      <c r="G77" s="100" t="s">
        <v>1603</v>
      </c>
      <c r="H77" s="65"/>
      <c r="I77" s="69" t="s">
        <v>269</v>
      </c>
      <c r="J77" s="70"/>
      <c r="K77" s="70"/>
      <c r="L77" s="69" t="s">
        <v>1819</v>
      </c>
      <c r="M77" s="73">
        <v>54.71681354512826</v>
      </c>
      <c r="N77" s="74">
        <v>6572.1513671875</v>
      </c>
      <c r="O77" s="74">
        <v>5834.71044921875</v>
      </c>
      <c r="P77" s="75"/>
      <c r="Q77" s="76"/>
      <c r="R77" s="76"/>
      <c r="S77" s="86"/>
      <c r="T77" s="48">
        <v>2</v>
      </c>
      <c r="U77" s="48">
        <v>1</v>
      </c>
      <c r="V77" s="49">
        <v>0</v>
      </c>
      <c r="W77" s="49">
        <v>0.002865</v>
      </c>
      <c r="X77" s="49">
        <v>0.00435</v>
      </c>
      <c r="Y77" s="49">
        <v>0.653147</v>
      </c>
      <c r="Z77" s="49">
        <v>0</v>
      </c>
      <c r="AA77" s="49">
        <v>0</v>
      </c>
      <c r="AB77" s="71">
        <v>77</v>
      </c>
      <c r="AC77" s="71"/>
      <c r="AD77" s="72"/>
      <c r="AE77" s="78" t="s">
        <v>1165</v>
      </c>
      <c r="AF77" s="78">
        <v>597</v>
      </c>
      <c r="AG77" s="78">
        <v>4667</v>
      </c>
      <c r="AH77" s="78">
        <v>3146</v>
      </c>
      <c r="AI77" s="78">
        <v>4364</v>
      </c>
      <c r="AJ77" s="78"/>
      <c r="AK77" s="78" t="s">
        <v>1276</v>
      </c>
      <c r="AL77" s="78" t="s">
        <v>1369</v>
      </c>
      <c r="AM77" s="83" t="s">
        <v>1446</v>
      </c>
      <c r="AN77" s="78"/>
      <c r="AO77" s="80">
        <v>40028.82292824074</v>
      </c>
      <c r="AP77" s="83" t="s">
        <v>1530</v>
      </c>
      <c r="AQ77" s="78" t="b">
        <v>0</v>
      </c>
      <c r="AR77" s="78" t="b">
        <v>0</v>
      </c>
      <c r="AS77" s="78" t="b">
        <v>1</v>
      </c>
      <c r="AT77" s="78" t="s">
        <v>1000</v>
      </c>
      <c r="AU77" s="78">
        <v>166</v>
      </c>
      <c r="AV77" s="83" t="s">
        <v>1574</v>
      </c>
      <c r="AW77" s="78" t="b">
        <v>1</v>
      </c>
      <c r="AX77" s="78" t="s">
        <v>1625</v>
      </c>
      <c r="AY77" s="83" t="s">
        <v>1700</v>
      </c>
      <c r="AZ77" s="78" t="s">
        <v>66</v>
      </c>
      <c r="BA77" s="78" t="str">
        <f>REPLACE(INDEX(GroupVertices[Group],MATCH(Vertices[[#This Row],[Vertex]],GroupVertices[Vertex],0)),1,1,"")</f>
        <v>4</v>
      </c>
      <c r="BB77" s="48"/>
      <c r="BC77" s="48"/>
      <c r="BD77" s="48"/>
      <c r="BE77" s="48"/>
      <c r="BF77" s="48" t="s">
        <v>522</v>
      </c>
      <c r="BG77" s="48" t="s">
        <v>522</v>
      </c>
      <c r="BH77" s="121" t="s">
        <v>2374</v>
      </c>
      <c r="BI77" s="121" t="s">
        <v>2374</v>
      </c>
      <c r="BJ77" s="121" t="s">
        <v>2462</v>
      </c>
      <c r="BK77" s="121" t="s">
        <v>2462</v>
      </c>
      <c r="BL77" s="121">
        <v>0</v>
      </c>
      <c r="BM77" s="124">
        <v>0</v>
      </c>
      <c r="BN77" s="121">
        <v>0</v>
      </c>
      <c r="BO77" s="124">
        <v>0</v>
      </c>
      <c r="BP77" s="121">
        <v>0</v>
      </c>
      <c r="BQ77" s="124">
        <v>0</v>
      </c>
      <c r="BR77" s="121">
        <v>42</v>
      </c>
      <c r="BS77" s="124">
        <v>100</v>
      </c>
      <c r="BT77" s="121">
        <v>42</v>
      </c>
      <c r="BU77" s="2"/>
      <c r="BV77" s="3"/>
      <c r="BW77" s="3"/>
      <c r="BX77" s="3"/>
      <c r="BY77" s="3"/>
    </row>
    <row r="78" spans="1:77" ht="41.45" customHeight="1">
      <c r="A78" s="64" t="s">
        <v>270</v>
      </c>
      <c r="C78" s="65"/>
      <c r="D78" s="65" t="s">
        <v>64</v>
      </c>
      <c r="E78" s="66">
        <v>275.49641186701115</v>
      </c>
      <c r="F78" s="68">
        <v>99.72166926725788</v>
      </c>
      <c r="G78" s="100" t="s">
        <v>645</v>
      </c>
      <c r="H78" s="65"/>
      <c r="I78" s="69" t="s">
        <v>270</v>
      </c>
      <c r="J78" s="70"/>
      <c r="K78" s="70"/>
      <c r="L78" s="69" t="s">
        <v>1820</v>
      </c>
      <c r="M78" s="73">
        <v>93.75835553185657</v>
      </c>
      <c r="N78" s="74">
        <v>6487.98876953125</v>
      </c>
      <c r="O78" s="74">
        <v>6943.29052734375</v>
      </c>
      <c r="P78" s="75"/>
      <c r="Q78" s="76"/>
      <c r="R78" s="76"/>
      <c r="S78" s="86"/>
      <c r="T78" s="48">
        <v>3</v>
      </c>
      <c r="U78" s="48">
        <v>7</v>
      </c>
      <c r="V78" s="49">
        <v>710.866667</v>
      </c>
      <c r="W78" s="49">
        <v>0.004032</v>
      </c>
      <c r="X78" s="49">
        <v>0.029649</v>
      </c>
      <c r="Y78" s="49">
        <v>2.38828</v>
      </c>
      <c r="Z78" s="49">
        <v>0.1111111111111111</v>
      </c>
      <c r="AA78" s="49">
        <v>0.1111111111111111</v>
      </c>
      <c r="AB78" s="71">
        <v>78</v>
      </c>
      <c r="AC78" s="71"/>
      <c r="AD78" s="72"/>
      <c r="AE78" s="78" t="s">
        <v>1166</v>
      </c>
      <c r="AF78" s="78">
        <v>6574</v>
      </c>
      <c r="AG78" s="78">
        <v>8043</v>
      </c>
      <c r="AH78" s="78">
        <v>39998</v>
      </c>
      <c r="AI78" s="78">
        <v>38726</v>
      </c>
      <c r="AJ78" s="78"/>
      <c r="AK78" s="78" t="s">
        <v>1277</v>
      </c>
      <c r="AL78" s="78" t="s">
        <v>1370</v>
      </c>
      <c r="AM78" s="83" t="s">
        <v>1447</v>
      </c>
      <c r="AN78" s="78"/>
      <c r="AO78" s="80">
        <v>41159.69342592593</v>
      </c>
      <c r="AP78" s="83" t="s">
        <v>1531</v>
      </c>
      <c r="AQ78" s="78" t="b">
        <v>1</v>
      </c>
      <c r="AR78" s="78" t="b">
        <v>0</v>
      </c>
      <c r="AS78" s="78" t="b">
        <v>0</v>
      </c>
      <c r="AT78" s="78" t="s">
        <v>1000</v>
      </c>
      <c r="AU78" s="78">
        <v>136</v>
      </c>
      <c r="AV78" s="83" t="s">
        <v>1574</v>
      </c>
      <c r="AW78" s="78" t="b">
        <v>0</v>
      </c>
      <c r="AX78" s="78" t="s">
        <v>1625</v>
      </c>
      <c r="AY78" s="83" t="s">
        <v>1701</v>
      </c>
      <c r="AZ78" s="78" t="s">
        <v>66</v>
      </c>
      <c r="BA78" s="78" t="str">
        <f>REPLACE(INDEX(GroupVertices[Group],MATCH(Vertices[[#This Row],[Vertex]],GroupVertices[Vertex],0)),1,1,"")</f>
        <v>4</v>
      </c>
      <c r="BB78" s="48"/>
      <c r="BC78" s="48"/>
      <c r="BD78" s="48"/>
      <c r="BE78" s="48"/>
      <c r="BF78" s="48" t="s">
        <v>523</v>
      </c>
      <c r="BG78" s="48" t="s">
        <v>523</v>
      </c>
      <c r="BH78" s="121" t="s">
        <v>2375</v>
      </c>
      <c r="BI78" s="121" t="s">
        <v>2412</v>
      </c>
      <c r="BJ78" s="121" t="s">
        <v>2463</v>
      </c>
      <c r="BK78" s="121" t="s">
        <v>2463</v>
      </c>
      <c r="BL78" s="121">
        <v>1</v>
      </c>
      <c r="BM78" s="124">
        <v>1.492537313432836</v>
      </c>
      <c r="BN78" s="121">
        <v>0</v>
      </c>
      <c r="BO78" s="124">
        <v>0</v>
      </c>
      <c r="BP78" s="121">
        <v>0</v>
      </c>
      <c r="BQ78" s="124">
        <v>0</v>
      </c>
      <c r="BR78" s="121">
        <v>66</v>
      </c>
      <c r="BS78" s="124">
        <v>98.50746268656717</v>
      </c>
      <c r="BT78" s="121">
        <v>67</v>
      </c>
      <c r="BU78" s="2"/>
      <c r="BV78" s="3"/>
      <c r="BW78" s="3"/>
      <c r="BX78" s="3"/>
      <c r="BY78" s="3"/>
    </row>
    <row r="79" spans="1:77" ht="41.45" customHeight="1">
      <c r="A79" s="64" t="s">
        <v>271</v>
      </c>
      <c r="C79" s="65"/>
      <c r="D79" s="65" t="s">
        <v>64</v>
      </c>
      <c r="E79" s="66">
        <v>257.21473076338583</v>
      </c>
      <c r="F79" s="68">
        <v>99.76650199468624</v>
      </c>
      <c r="G79" s="100" t="s">
        <v>646</v>
      </c>
      <c r="H79" s="65"/>
      <c r="I79" s="69" t="s">
        <v>271</v>
      </c>
      <c r="J79" s="70"/>
      <c r="K79" s="70"/>
      <c r="L79" s="69" t="s">
        <v>1821</v>
      </c>
      <c r="M79" s="73">
        <v>78.81710190423424</v>
      </c>
      <c r="N79" s="74">
        <v>5795.3916015625</v>
      </c>
      <c r="O79" s="74">
        <v>6216.501953125</v>
      </c>
      <c r="P79" s="75"/>
      <c r="Q79" s="76"/>
      <c r="R79" s="76"/>
      <c r="S79" s="86"/>
      <c r="T79" s="48">
        <v>1</v>
      </c>
      <c r="U79" s="48">
        <v>1</v>
      </c>
      <c r="V79" s="49">
        <v>0</v>
      </c>
      <c r="W79" s="49">
        <v>0.003623</v>
      </c>
      <c r="X79" s="49">
        <v>0.016389</v>
      </c>
      <c r="Y79" s="49">
        <v>0.623289</v>
      </c>
      <c r="Z79" s="49">
        <v>1</v>
      </c>
      <c r="AA79" s="49">
        <v>0</v>
      </c>
      <c r="AB79" s="71">
        <v>79</v>
      </c>
      <c r="AC79" s="71"/>
      <c r="AD79" s="72"/>
      <c r="AE79" s="78" t="s">
        <v>1167</v>
      </c>
      <c r="AF79" s="78">
        <v>792</v>
      </c>
      <c r="AG79" s="78">
        <v>6751</v>
      </c>
      <c r="AH79" s="78">
        <v>5951</v>
      </c>
      <c r="AI79" s="78">
        <v>757</v>
      </c>
      <c r="AJ79" s="78"/>
      <c r="AK79" s="78" t="s">
        <v>1227</v>
      </c>
      <c r="AL79" s="78" t="s">
        <v>1371</v>
      </c>
      <c r="AM79" s="83" t="s">
        <v>1448</v>
      </c>
      <c r="AN79" s="78"/>
      <c r="AO79" s="80">
        <v>40287.718518518515</v>
      </c>
      <c r="AP79" s="83" t="s">
        <v>1532</v>
      </c>
      <c r="AQ79" s="78" t="b">
        <v>0</v>
      </c>
      <c r="AR79" s="78" t="b">
        <v>0</v>
      </c>
      <c r="AS79" s="78" t="b">
        <v>0</v>
      </c>
      <c r="AT79" s="78" t="s">
        <v>1000</v>
      </c>
      <c r="AU79" s="78">
        <v>112</v>
      </c>
      <c r="AV79" s="83" t="s">
        <v>1581</v>
      </c>
      <c r="AW79" s="78" t="b">
        <v>0</v>
      </c>
      <c r="AX79" s="78" t="s">
        <v>1625</v>
      </c>
      <c r="AY79" s="83" t="s">
        <v>1702</v>
      </c>
      <c r="AZ79" s="78" t="s">
        <v>66</v>
      </c>
      <c r="BA79" s="78" t="str">
        <f>REPLACE(INDEX(GroupVertices[Group],MATCH(Vertices[[#This Row],[Vertex]],GroupVertices[Vertex],0)),1,1,"")</f>
        <v>4</v>
      </c>
      <c r="BB79" s="48" t="s">
        <v>454</v>
      </c>
      <c r="BC79" s="48" t="s">
        <v>454</v>
      </c>
      <c r="BD79" s="48" t="s">
        <v>489</v>
      </c>
      <c r="BE79" s="48" t="s">
        <v>489</v>
      </c>
      <c r="BF79" s="48" t="s">
        <v>508</v>
      </c>
      <c r="BG79" s="48" t="s">
        <v>508</v>
      </c>
      <c r="BH79" s="121" t="s">
        <v>2344</v>
      </c>
      <c r="BI79" s="121" t="s">
        <v>2344</v>
      </c>
      <c r="BJ79" s="121" t="s">
        <v>2432</v>
      </c>
      <c r="BK79" s="121" t="s">
        <v>2432</v>
      </c>
      <c r="BL79" s="121">
        <v>0</v>
      </c>
      <c r="BM79" s="124">
        <v>0</v>
      </c>
      <c r="BN79" s="121">
        <v>0</v>
      </c>
      <c r="BO79" s="124">
        <v>0</v>
      </c>
      <c r="BP79" s="121">
        <v>0</v>
      </c>
      <c r="BQ79" s="124">
        <v>0</v>
      </c>
      <c r="BR79" s="121">
        <v>46</v>
      </c>
      <c r="BS79" s="124">
        <v>100</v>
      </c>
      <c r="BT79" s="121">
        <v>46</v>
      </c>
      <c r="BU79" s="2"/>
      <c r="BV79" s="3"/>
      <c r="BW79" s="3"/>
      <c r="BX79" s="3"/>
      <c r="BY79" s="3"/>
    </row>
    <row r="80" spans="1:77" ht="41.45" customHeight="1">
      <c r="A80" s="64" t="s">
        <v>272</v>
      </c>
      <c r="C80" s="65"/>
      <c r="D80" s="65" t="s">
        <v>64</v>
      </c>
      <c r="E80" s="66">
        <v>169.2164530672205</v>
      </c>
      <c r="F80" s="68">
        <v>99.98230287075197</v>
      </c>
      <c r="G80" s="100" t="s">
        <v>647</v>
      </c>
      <c r="H80" s="65"/>
      <c r="I80" s="69" t="s">
        <v>272</v>
      </c>
      <c r="J80" s="70"/>
      <c r="K80" s="70"/>
      <c r="L80" s="69" t="s">
        <v>1822</v>
      </c>
      <c r="M80" s="73">
        <v>6.897863274061445</v>
      </c>
      <c r="N80" s="74">
        <v>7508.99560546875</v>
      </c>
      <c r="O80" s="74">
        <v>2787.95654296875</v>
      </c>
      <c r="P80" s="75"/>
      <c r="Q80" s="76"/>
      <c r="R80" s="76"/>
      <c r="S80" s="86"/>
      <c r="T80" s="48">
        <v>0</v>
      </c>
      <c r="U80" s="48">
        <v>3</v>
      </c>
      <c r="V80" s="49">
        <v>402</v>
      </c>
      <c r="W80" s="49">
        <v>0.003546</v>
      </c>
      <c r="X80" s="49">
        <v>0.013022</v>
      </c>
      <c r="Y80" s="49">
        <v>1.259283</v>
      </c>
      <c r="Z80" s="49">
        <v>0</v>
      </c>
      <c r="AA80" s="49">
        <v>0</v>
      </c>
      <c r="AB80" s="71">
        <v>80</v>
      </c>
      <c r="AC80" s="71"/>
      <c r="AD80" s="72"/>
      <c r="AE80" s="78" t="s">
        <v>1168</v>
      </c>
      <c r="AF80" s="78">
        <v>964</v>
      </c>
      <c r="AG80" s="78">
        <v>532</v>
      </c>
      <c r="AH80" s="78">
        <v>9938</v>
      </c>
      <c r="AI80" s="78">
        <v>78</v>
      </c>
      <c r="AJ80" s="78"/>
      <c r="AK80" s="78" t="s">
        <v>1278</v>
      </c>
      <c r="AL80" s="78" t="s">
        <v>1370</v>
      </c>
      <c r="AM80" s="78"/>
      <c r="AN80" s="78"/>
      <c r="AO80" s="80">
        <v>40757.54517361111</v>
      </c>
      <c r="AP80" s="83" t="s">
        <v>1533</v>
      </c>
      <c r="AQ80" s="78" t="b">
        <v>1</v>
      </c>
      <c r="AR80" s="78" t="b">
        <v>0</v>
      </c>
      <c r="AS80" s="78" t="b">
        <v>0</v>
      </c>
      <c r="AT80" s="78" t="s">
        <v>1000</v>
      </c>
      <c r="AU80" s="78">
        <v>189</v>
      </c>
      <c r="AV80" s="83" t="s">
        <v>1574</v>
      </c>
      <c r="AW80" s="78" t="b">
        <v>0</v>
      </c>
      <c r="AX80" s="78" t="s">
        <v>1625</v>
      </c>
      <c r="AY80" s="83" t="s">
        <v>1703</v>
      </c>
      <c r="AZ80" s="78" t="s">
        <v>66</v>
      </c>
      <c r="BA80" s="78" t="str">
        <f>REPLACE(INDEX(GroupVertices[Group],MATCH(Vertices[[#This Row],[Vertex]],GroupVertices[Vertex],0)),1,1,"")</f>
        <v>11</v>
      </c>
      <c r="BB80" s="48" t="s">
        <v>462</v>
      </c>
      <c r="BC80" s="48" t="s">
        <v>462</v>
      </c>
      <c r="BD80" s="48" t="s">
        <v>495</v>
      </c>
      <c r="BE80" s="48" t="s">
        <v>495</v>
      </c>
      <c r="BF80" s="48" t="s">
        <v>524</v>
      </c>
      <c r="BG80" s="48" t="s">
        <v>524</v>
      </c>
      <c r="BH80" s="121" t="s">
        <v>2376</v>
      </c>
      <c r="BI80" s="121" t="s">
        <v>2376</v>
      </c>
      <c r="BJ80" s="121" t="s">
        <v>2464</v>
      </c>
      <c r="BK80" s="121" t="s">
        <v>2464</v>
      </c>
      <c r="BL80" s="121">
        <v>0</v>
      </c>
      <c r="BM80" s="124">
        <v>0</v>
      </c>
      <c r="BN80" s="121">
        <v>1</v>
      </c>
      <c r="BO80" s="124">
        <v>5.555555555555555</v>
      </c>
      <c r="BP80" s="121">
        <v>0</v>
      </c>
      <c r="BQ80" s="124">
        <v>0</v>
      </c>
      <c r="BR80" s="121">
        <v>17</v>
      </c>
      <c r="BS80" s="124">
        <v>94.44444444444444</v>
      </c>
      <c r="BT80" s="121">
        <v>18</v>
      </c>
      <c r="BU80" s="2"/>
      <c r="BV80" s="3"/>
      <c r="BW80" s="3"/>
      <c r="BX80" s="3"/>
      <c r="BY80" s="3"/>
    </row>
    <row r="81" spans="1:77" ht="41.45" customHeight="1">
      <c r="A81" s="64" t="s">
        <v>318</v>
      </c>
      <c r="C81" s="65"/>
      <c r="D81" s="65" t="s">
        <v>64</v>
      </c>
      <c r="E81" s="66">
        <v>248.25783901524744</v>
      </c>
      <c r="F81" s="68">
        <v>99.78846725510586</v>
      </c>
      <c r="G81" s="100" t="s">
        <v>1604</v>
      </c>
      <c r="H81" s="65"/>
      <c r="I81" s="69" t="s">
        <v>318</v>
      </c>
      <c r="J81" s="70"/>
      <c r="K81" s="70"/>
      <c r="L81" s="69" t="s">
        <v>1823</v>
      </c>
      <c r="M81" s="73">
        <v>71.49681278172268</v>
      </c>
      <c r="N81" s="74">
        <v>7508.99560546875</v>
      </c>
      <c r="O81" s="74">
        <v>2011.5634765625</v>
      </c>
      <c r="P81" s="75"/>
      <c r="Q81" s="76"/>
      <c r="R81" s="76"/>
      <c r="S81" s="86"/>
      <c r="T81" s="48">
        <v>1</v>
      </c>
      <c r="U81" s="48">
        <v>0</v>
      </c>
      <c r="V81" s="49">
        <v>0</v>
      </c>
      <c r="W81" s="49">
        <v>0.002611</v>
      </c>
      <c r="X81" s="49">
        <v>0.001666</v>
      </c>
      <c r="Y81" s="49">
        <v>0.506797</v>
      </c>
      <c r="Z81" s="49">
        <v>0</v>
      </c>
      <c r="AA81" s="49">
        <v>0</v>
      </c>
      <c r="AB81" s="71">
        <v>81</v>
      </c>
      <c r="AC81" s="71"/>
      <c r="AD81" s="72"/>
      <c r="AE81" s="78" t="s">
        <v>1169</v>
      </c>
      <c r="AF81" s="78">
        <v>812</v>
      </c>
      <c r="AG81" s="78">
        <v>6118</v>
      </c>
      <c r="AH81" s="78">
        <v>7273</v>
      </c>
      <c r="AI81" s="78">
        <v>485</v>
      </c>
      <c r="AJ81" s="78"/>
      <c r="AK81" s="78" t="s">
        <v>1279</v>
      </c>
      <c r="AL81" s="78" t="s">
        <v>1372</v>
      </c>
      <c r="AM81" s="83" t="s">
        <v>1449</v>
      </c>
      <c r="AN81" s="78"/>
      <c r="AO81" s="80">
        <v>40266.68493055556</v>
      </c>
      <c r="AP81" s="83" t="s">
        <v>1534</v>
      </c>
      <c r="AQ81" s="78" t="b">
        <v>0</v>
      </c>
      <c r="AR81" s="78" t="b">
        <v>0</v>
      </c>
      <c r="AS81" s="78" t="b">
        <v>0</v>
      </c>
      <c r="AT81" s="78" t="s">
        <v>1000</v>
      </c>
      <c r="AU81" s="78">
        <v>263</v>
      </c>
      <c r="AV81" s="83" t="s">
        <v>1581</v>
      </c>
      <c r="AW81" s="78" t="b">
        <v>0</v>
      </c>
      <c r="AX81" s="78" t="s">
        <v>1625</v>
      </c>
      <c r="AY81" s="83" t="s">
        <v>1704</v>
      </c>
      <c r="AZ81" s="78" t="s">
        <v>65</v>
      </c>
      <c r="BA81" s="78" t="str">
        <f>REPLACE(INDEX(GroupVertices[Group],MATCH(Vertices[[#This Row],[Vertex]],GroupVertices[Vertex],0)),1,1,"")</f>
        <v>11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319</v>
      </c>
      <c r="C82" s="65"/>
      <c r="D82" s="65" t="s">
        <v>64</v>
      </c>
      <c r="E82" s="66">
        <v>219.09487867889163</v>
      </c>
      <c r="F82" s="68">
        <v>99.85998447741997</v>
      </c>
      <c r="G82" s="100" t="s">
        <v>1605</v>
      </c>
      <c r="H82" s="65"/>
      <c r="I82" s="69" t="s">
        <v>319</v>
      </c>
      <c r="J82" s="70"/>
      <c r="K82" s="70"/>
      <c r="L82" s="69" t="s">
        <v>1824</v>
      </c>
      <c r="M82" s="73">
        <v>47.66250649183908</v>
      </c>
      <c r="N82" s="74">
        <v>8038.50732421875</v>
      </c>
      <c r="O82" s="74">
        <v>2787.95654296875</v>
      </c>
      <c r="P82" s="75"/>
      <c r="Q82" s="76"/>
      <c r="R82" s="76"/>
      <c r="S82" s="86"/>
      <c r="T82" s="48">
        <v>1</v>
      </c>
      <c r="U82" s="48">
        <v>0</v>
      </c>
      <c r="V82" s="49">
        <v>0</v>
      </c>
      <c r="W82" s="49">
        <v>0.002611</v>
      </c>
      <c r="X82" s="49">
        <v>0.001666</v>
      </c>
      <c r="Y82" s="49">
        <v>0.506797</v>
      </c>
      <c r="Z82" s="49">
        <v>0</v>
      </c>
      <c r="AA82" s="49">
        <v>0</v>
      </c>
      <c r="AB82" s="71">
        <v>82</v>
      </c>
      <c r="AC82" s="71"/>
      <c r="AD82" s="72"/>
      <c r="AE82" s="78" t="s">
        <v>1170</v>
      </c>
      <c r="AF82" s="78">
        <v>3830</v>
      </c>
      <c r="AG82" s="78">
        <v>4057</v>
      </c>
      <c r="AH82" s="78">
        <v>4017</v>
      </c>
      <c r="AI82" s="78">
        <v>2</v>
      </c>
      <c r="AJ82" s="78"/>
      <c r="AK82" s="78" t="s">
        <v>1280</v>
      </c>
      <c r="AL82" s="78" t="s">
        <v>1373</v>
      </c>
      <c r="AM82" s="83" t="s">
        <v>1450</v>
      </c>
      <c r="AN82" s="78"/>
      <c r="AO82" s="80">
        <v>39902.60582175926</v>
      </c>
      <c r="AP82" s="78"/>
      <c r="AQ82" s="78" t="b">
        <v>0</v>
      </c>
      <c r="AR82" s="78" t="b">
        <v>0</v>
      </c>
      <c r="AS82" s="78" t="b">
        <v>0</v>
      </c>
      <c r="AT82" s="78" t="s">
        <v>1000</v>
      </c>
      <c r="AU82" s="78">
        <v>132</v>
      </c>
      <c r="AV82" s="83" t="s">
        <v>1580</v>
      </c>
      <c r="AW82" s="78" t="b">
        <v>0</v>
      </c>
      <c r="AX82" s="78" t="s">
        <v>1625</v>
      </c>
      <c r="AY82" s="83" t="s">
        <v>1705</v>
      </c>
      <c r="AZ82" s="78" t="s">
        <v>65</v>
      </c>
      <c r="BA82" s="78" t="str">
        <f>REPLACE(INDEX(GroupVertices[Group],MATCH(Vertices[[#This Row],[Vertex]],GroupVertices[Vertex],0)),1,1,"")</f>
        <v>11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273</v>
      </c>
      <c r="C83" s="65"/>
      <c r="D83" s="65" t="s">
        <v>64</v>
      </c>
      <c r="E83" s="66">
        <v>181.27217466187125</v>
      </c>
      <c r="F83" s="68">
        <v>99.95273825483171</v>
      </c>
      <c r="G83" s="100" t="s">
        <v>1606</v>
      </c>
      <c r="H83" s="65"/>
      <c r="I83" s="69" t="s">
        <v>273</v>
      </c>
      <c r="J83" s="70"/>
      <c r="K83" s="70"/>
      <c r="L83" s="69" t="s">
        <v>1825</v>
      </c>
      <c r="M83" s="73">
        <v>16.750764273081742</v>
      </c>
      <c r="N83" s="74">
        <v>3245.047119140625</v>
      </c>
      <c r="O83" s="74">
        <v>6643.30517578125</v>
      </c>
      <c r="P83" s="75"/>
      <c r="Q83" s="76"/>
      <c r="R83" s="76"/>
      <c r="S83" s="86"/>
      <c r="T83" s="48">
        <v>0</v>
      </c>
      <c r="U83" s="48">
        <v>1</v>
      </c>
      <c r="V83" s="49">
        <v>0</v>
      </c>
      <c r="W83" s="49">
        <v>0.003497</v>
      </c>
      <c r="X83" s="49">
        <v>0.012596</v>
      </c>
      <c r="Y83" s="49">
        <v>0.397729</v>
      </c>
      <c r="Z83" s="49">
        <v>0</v>
      </c>
      <c r="AA83" s="49">
        <v>0</v>
      </c>
      <c r="AB83" s="71">
        <v>83</v>
      </c>
      <c r="AC83" s="71"/>
      <c r="AD83" s="72"/>
      <c r="AE83" s="78" t="s">
        <v>273</v>
      </c>
      <c r="AF83" s="78">
        <v>956</v>
      </c>
      <c r="AG83" s="78">
        <v>1384</v>
      </c>
      <c r="AH83" s="78">
        <v>1758</v>
      </c>
      <c r="AI83" s="78">
        <v>1932</v>
      </c>
      <c r="AJ83" s="78"/>
      <c r="AK83" s="78" t="s">
        <v>1281</v>
      </c>
      <c r="AL83" s="78" t="s">
        <v>1354</v>
      </c>
      <c r="AM83" s="83" t="s">
        <v>1451</v>
      </c>
      <c r="AN83" s="78"/>
      <c r="AO83" s="80">
        <v>41600.671944444446</v>
      </c>
      <c r="AP83" s="83" t="s">
        <v>1535</v>
      </c>
      <c r="AQ83" s="78" t="b">
        <v>0</v>
      </c>
      <c r="AR83" s="78" t="b">
        <v>0</v>
      </c>
      <c r="AS83" s="78" t="b">
        <v>0</v>
      </c>
      <c r="AT83" s="78" t="s">
        <v>1000</v>
      </c>
      <c r="AU83" s="78">
        <v>58</v>
      </c>
      <c r="AV83" s="83" t="s">
        <v>1574</v>
      </c>
      <c r="AW83" s="78" t="b">
        <v>0</v>
      </c>
      <c r="AX83" s="78" t="s">
        <v>1625</v>
      </c>
      <c r="AY83" s="83" t="s">
        <v>1706</v>
      </c>
      <c r="AZ83" s="78" t="s">
        <v>66</v>
      </c>
      <c r="BA83" s="78" t="str">
        <f>REPLACE(INDEX(GroupVertices[Group],MATCH(Vertices[[#This Row],[Vertex]],GroupVertices[Vertex],0)),1,1,"")</f>
        <v>1</v>
      </c>
      <c r="BB83" s="48" t="s">
        <v>463</v>
      </c>
      <c r="BC83" s="48" t="s">
        <v>463</v>
      </c>
      <c r="BD83" s="48" t="s">
        <v>496</v>
      </c>
      <c r="BE83" s="48" t="s">
        <v>496</v>
      </c>
      <c r="BF83" s="48" t="s">
        <v>525</v>
      </c>
      <c r="BG83" s="48" t="s">
        <v>525</v>
      </c>
      <c r="BH83" s="121" t="s">
        <v>2377</v>
      </c>
      <c r="BI83" s="121" t="s">
        <v>2377</v>
      </c>
      <c r="BJ83" s="121" t="s">
        <v>2465</v>
      </c>
      <c r="BK83" s="121" t="s">
        <v>2465</v>
      </c>
      <c r="BL83" s="121">
        <v>0</v>
      </c>
      <c r="BM83" s="124">
        <v>0</v>
      </c>
      <c r="BN83" s="121">
        <v>0</v>
      </c>
      <c r="BO83" s="124">
        <v>0</v>
      </c>
      <c r="BP83" s="121">
        <v>0</v>
      </c>
      <c r="BQ83" s="124">
        <v>0</v>
      </c>
      <c r="BR83" s="121">
        <v>44</v>
      </c>
      <c r="BS83" s="124">
        <v>100</v>
      </c>
      <c r="BT83" s="121">
        <v>44</v>
      </c>
      <c r="BU83" s="2"/>
      <c r="BV83" s="3"/>
      <c r="BW83" s="3"/>
      <c r="BX83" s="3"/>
      <c r="BY83" s="3"/>
    </row>
    <row r="84" spans="1:77" ht="41.45" customHeight="1">
      <c r="A84" s="64" t="s">
        <v>303</v>
      </c>
      <c r="C84" s="65"/>
      <c r="D84" s="65" t="s">
        <v>64</v>
      </c>
      <c r="E84" s="66">
        <v>209.31729226820661</v>
      </c>
      <c r="F84" s="68">
        <v>99.88396235253838</v>
      </c>
      <c r="G84" s="100" t="s">
        <v>671</v>
      </c>
      <c r="H84" s="65"/>
      <c r="I84" s="69" t="s">
        <v>303</v>
      </c>
      <c r="J84" s="70"/>
      <c r="K84" s="70"/>
      <c r="L84" s="69" t="s">
        <v>1826</v>
      </c>
      <c r="M84" s="73">
        <v>39.671479977375434</v>
      </c>
      <c r="N84" s="74">
        <v>8811.994140625</v>
      </c>
      <c r="O84" s="74">
        <v>7825.92138671875</v>
      </c>
      <c r="P84" s="75"/>
      <c r="Q84" s="76"/>
      <c r="R84" s="76"/>
      <c r="S84" s="86"/>
      <c r="T84" s="48">
        <v>4</v>
      </c>
      <c r="U84" s="48">
        <v>6</v>
      </c>
      <c r="V84" s="49">
        <v>1076.342857</v>
      </c>
      <c r="W84" s="49">
        <v>0.004149</v>
      </c>
      <c r="X84" s="49">
        <v>0.030824</v>
      </c>
      <c r="Y84" s="49">
        <v>2.107034</v>
      </c>
      <c r="Z84" s="49">
        <v>0.14285714285714285</v>
      </c>
      <c r="AA84" s="49">
        <v>0.14285714285714285</v>
      </c>
      <c r="AB84" s="71">
        <v>84</v>
      </c>
      <c r="AC84" s="71"/>
      <c r="AD84" s="72"/>
      <c r="AE84" s="78" t="s">
        <v>1171</v>
      </c>
      <c r="AF84" s="78">
        <v>604</v>
      </c>
      <c r="AG84" s="78">
        <v>3366</v>
      </c>
      <c r="AH84" s="78">
        <v>2928</v>
      </c>
      <c r="AI84" s="78">
        <v>4778</v>
      </c>
      <c r="AJ84" s="78"/>
      <c r="AK84" s="78" t="s">
        <v>1282</v>
      </c>
      <c r="AL84" s="78" t="s">
        <v>1374</v>
      </c>
      <c r="AM84" s="83" t="s">
        <v>1452</v>
      </c>
      <c r="AN84" s="78"/>
      <c r="AO84" s="80">
        <v>41927.06690972222</v>
      </c>
      <c r="AP84" s="83" t="s">
        <v>1536</v>
      </c>
      <c r="AQ84" s="78" t="b">
        <v>1</v>
      </c>
      <c r="AR84" s="78" t="b">
        <v>0</v>
      </c>
      <c r="AS84" s="78" t="b">
        <v>1</v>
      </c>
      <c r="AT84" s="78" t="s">
        <v>1000</v>
      </c>
      <c r="AU84" s="78">
        <v>61</v>
      </c>
      <c r="AV84" s="83" t="s">
        <v>1574</v>
      </c>
      <c r="AW84" s="78" t="b">
        <v>0</v>
      </c>
      <c r="AX84" s="78" t="s">
        <v>1625</v>
      </c>
      <c r="AY84" s="83" t="s">
        <v>1707</v>
      </c>
      <c r="AZ84" s="78" t="s">
        <v>66</v>
      </c>
      <c r="BA84" s="78" t="str">
        <f>REPLACE(INDEX(GroupVertices[Group],MATCH(Vertices[[#This Row],[Vertex]],GroupVertices[Vertex],0)),1,1,"")</f>
        <v>6</v>
      </c>
      <c r="BB84" s="48"/>
      <c r="BC84" s="48"/>
      <c r="BD84" s="48"/>
      <c r="BE84" s="48"/>
      <c r="BF84" s="48" t="s">
        <v>2312</v>
      </c>
      <c r="BG84" s="48" t="s">
        <v>2325</v>
      </c>
      <c r="BH84" s="121" t="s">
        <v>2378</v>
      </c>
      <c r="BI84" s="121" t="s">
        <v>2413</v>
      </c>
      <c r="BJ84" s="121" t="s">
        <v>2466</v>
      </c>
      <c r="BK84" s="121" t="s">
        <v>2466</v>
      </c>
      <c r="BL84" s="121">
        <v>4</v>
      </c>
      <c r="BM84" s="124">
        <v>4.040404040404041</v>
      </c>
      <c r="BN84" s="121">
        <v>1</v>
      </c>
      <c r="BO84" s="124">
        <v>1.0101010101010102</v>
      </c>
      <c r="BP84" s="121">
        <v>0</v>
      </c>
      <c r="BQ84" s="124">
        <v>0</v>
      </c>
      <c r="BR84" s="121">
        <v>94</v>
      </c>
      <c r="BS84" s="124">
        <v>94.94949494949495</v>
      </c>
      <c r="BT84" s="121">
        <v>99</v>
      </c>
      <c r="BU84" s="2"/>
      <c r="BV84" s="3"/>
      <c r="BW84" s="3"/>
      <c r="BX84" s="3"/>
      <c r="BY84" s="3"/>
    </row>
    <row r="85" spans="1:77" ht="41.45" customHeight="1">
      <c r="A85" s="64" t="s">
        <v>275</v>
      </c>
      <c r="C85" s="65"/>
      <c r="D85" s="65" t="s">
        <v>64</v>
      </c>
      <c r="E85" s="66">
        <v>166.20252266855783</v>
      </c>
      <c r="F85" s="68">
        <v>99.98969402473203</v>
      </c>
      <c r="G85" s="100" t="s">
        <v>1607</v>
      </c>
      <c r="H85" s="65"/>
      <c r="I85" s="69" t="s">
        <v>275</v>
      </c>
      <c r="J85" s="70"/>
      <c r="K85" s="70"/>
      <c r="L85" s="69" t="s">
        <v>1827</v>
      </c>
      <c r="M85" s="73">
        <v>4.434638024306371</v>
      </c>
      <c r="N85" s="74">
        <v>5000.02587890625</v>
      </c>
      <c r="O85" s="74">
        <v>2899.86083984375</v>
      </c>
      <c r="P85" s="75"/>
      <c r="Q85" s="76"/>
      <c r="R85" s="76"/>
      <c r="S85" s="86"/>
      <c r="T85" s="48">
        <v>2</v>
      </c>
      <c r="U85" s="48">
        <v>3</v>
      </c>
      <c r="V85" s="49">
        <v>1332.333333</v>
      </c>
      <c r="W85" s="49">
        <v>0.003906</v>
      </c>
      <c r="X85" s="49">
        <v>0.016283</v>
      </c>
      <c r="Y85" s="49">
        <v>1.731647</v>
      </c>
      <c r="Z85" s="49">
        <v>0.05</v>
      </c>
      <c r="AA85" s="49">
        <v>0</v>
      </c>
      <c r="AB85" s="71">
        <v>85</v>
      </c>
      <c r="AC85" s="71"/>
      <c r="AD85" s="72"/>
      <c r="AE85" s="78" t="s">
        <v>1172</v>
      </c>
      <c r="AF85" s="78">
        <v>376</v>
      </c>
      <c r="AG85" s="78">
        <v>319</v>
      </c>
      <c r="AH85" s="78">
        <v>610</v>
      </c>
      <c r="AI85" s="78">
        <v>1631</v>
      </c>
      <c r="AJ85" s="78"/>
      <c r="AK85" s="78" t="s">
        <v>1283</v>
      </c>
      <c r="AL85" s="78" t="s">
        <v>1059</v>
      </c>
      <c r="AM85" s="83" t="s">
        <v>1453</v>
      </c>
      <c r="AN85" s="78"/>
      <c r="AO85" s="80">
        <v>41224.99460648148</v>
      </c>
      <c r="AP85" s="83" t="s">
        <v>1537</v>
      </c>
      <c r="AQ85" s="78" t="b">
        <v>1</v>
      </c>
      <c r="AR85" s="78" t="b">
        <v>0</v>
      </c>
      <c r="AS85" s="78" t="b">
        <v>1</v>
      </c>
      <c r="AT85" s="78" t="s">
        <v>1000</v>
      </c>
      <c r="AU85" s="78">
        <v>12</v>
      </c>
      <c r="AV85" s="83" t="s">
        <v>1574</v>
      </c>
      <c r="AW85" s="78" t="b">
        <v>0</v>
      </c>
      <c r="AX85" s="78" t="s">
        <v>1625</v>
      </c>
      <c r="AY85" s="83" t="s">
        <v>1708</v>
      </c>
      <c r="AZ85" s="78" t="s">
        <v>66</v>
      </c>
      <c r="BA85" s="78" t="str">
        <f>REPLACE(INDEX(GroupVertices[Group],MATCH(Vertices[[#This Row],[Vertex]],GroupVertices[Vertex],0)),1,1,"")</f>
        <v>5</v>
      </c>
      <c r="BB85" s="48"/>
      <c r="BC85" s="48"/>
      <c r="BD85" s="48"/>
      <c r="BE85" s="48"/>
      <c r="BF85" s="48" t="s">
        <v>526</v>
      </c>
      <c r="BG85" s="48" t="s">
        <v>526</v>
      </c>
      <c r="BH85" s="121" t="s">
        <v>2379</v>
      </c>
      <c r="BI85" s="121" t="s">
        <v>2379</v>
      </c>
      <c r="BJ85" s="121" t="s">
        <v>2467</v>
      </c>
      <c r="BK85" s="121" t="s">
        <v>2467</v>
      </c>
      <c r="BL85" s="121">
        <v>2</v>
      </c>
      <c r="BM85" s="124">
        <v>6.451612903225806</v>
      </c>
      <c r="BN85" s="121">
        <v>1</v>
      </c>
      <c r="BO85" s="124">
        <v>3.225806451612903</v>
      </c>
      <c r="BP85" s="121">
        <v>0</v>
      </c>
      <c r="BQ85" s="124">
        <v>0</v>
      </c>
      <c r="BR85" s="121">
        <v>28</v>
      </c>
      <c r="BS85" s="124">
        <v>90.3225806451613</v>
      </c>
      <c r="BT85" s="121">
        <v>31</v>
      </c>
      <c r="BU85" s="2"/>
      <c r="BV85" s="3"/>
      <c r="BW85" s="3"/>
      <c r="BX85" s="3"/>
      <c r="BY85" s="3"/>
    </row>
    <row r="86" spans="1:77" ht="41.45" customHeight="1">
      <c r="A86" s="64" t="s">
        <v>320</v>
      </c>
      <c r="C86" s="65"/>
      <c r="D86" s="65" t="s">
        <v>64</v>
      </c>
      <c r="E86" s="66">
        <v>189.08292386403932</v>
      </c>
      <c r="F86" s="68">
        <v>99.93358371493973</v>
      </c>
      <c r="G86" s="100" t="s">
        <v>1608</v>
      </c>
      <c r="H86" s="65"/>
      <c r="I86" s="69" t="s">
        <v>320</v>
      </c>
      <c r="J86" s="70"/>
      <c r="K86" s="70"/>
      <c r="L86" s="69" t="s">
        <v>1828</v>
      </c>
      <c r="M86" s="73">
        <v>23.134333934418834</v>
      </c>
      <c r="N86" s="74">
        <v>5414.052734375</v>
      </c>
      <c r="O86" s="74">
        <v>4397.5927734375</v>
      </c>
      <c r="P86" s="75"/>
      <c r="Q86" s="76"/>
      <c r="R86" s="76"/>
      <c r="S86" s="86"/>
      <c r="T86" s="48">
        <v>1</v>
      </c>
      <c r="U86" s="48">
        <v>0</v>
      </c>
      <c r="V86" s="49">
        <v>0</v>
      </c>
      <c r="W86" s="49">
        <v>0.002801</v>
      </c>
      <c r="X86" s="49">
        <v>0.002083</v>
      </c>
      <c r="Y86" s="49">
        <v>0.44438</v>
      </c>
      <c r="Z86" s="49">
        <v>0</v>
      </c>
      <c r="AA86" s="49">
        <v>0</v>
      </c>
      <c r="AB86" s="71">
        <v>86</v>
      </c>
      <c r="AC86" s="71"/>
      <c r="AD86" s="72"/>
      <c r="AE86" s="78" t="s">
        <v>1173</v>
      </c>
      <c r="AF86" s="78">
        <v>1188</v>
      </c>
      <c r="AG86" s="78">
        <v>1936</v>
      </c>
      <c r="AH86" s="78">
        <v>1798</v>
      </c>
      <c r="AI86" s="78">
        <v>344</v>
      </c>
      <c r="AJ86" s="78"/>
      <c r="AK86" s="78" t="s">
        <v>1284</v>
      </c>
      <c r="AL86" s="78" t="s">
        <v>1375</v>
      </c>
      <c r="AM86" s="83" t="s">
        <v>1454</v>
      </c>
      <c r="AN86" s="78"/>
      <c r="AO86" s="80">
        <v>41709.58928240741</v>
      </c>
      <c r="AP86" s="83" t="s">
        <v>1538</v>
      </c>
      <c r="AQ86" s="78" t="b">
        <v>0</v>
      </c>
      <c r="AR86" s="78" t="b">
        <v>0</v>
      </c>
      <c r="AS86" s="78" t="b">
        <v>1</v>
      </c>
      <c r="AT86" s="78" t="s">
        <v>1000</v>
      </c>
      <c r="AU86" s="78">
        <v>51</v>
      </c>
      <c r="AV86" s="83" t="s">
        <v>1574</v>
      </c>
      <c r="AW86" s="78" t="b">
        <v>0</v>
      </c>
      <c r="AX86" s="78" t="s">
        <v>1625</v>
      </c>
      <c r="AY86" s="83" t="s">
        <v>1709</v>
      </c>
      <c r="AZ86" s="78" t="s">
        <v>65</v>
      </c>
      <c r="BA86" s="78" t="str">
        <f>REPLACE(INDEX(GroupVertices[Group],MATCH(Vertices[[#This Row],[Vertex]],GroupVertices[Vertex],0)),1,1,"")</f>
        <v>5</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321</v>
      </c>
      <c r="C87" s="65"/>
      <c r="D87" s="65" t="s">
        <v>64</v>
      </c>
      <c r="E87" s="66">
        <v>579.9316819478919</v>
      </c>
      <c r="F87" s="68">
        <v>98.97509331476485</v>
      </c>
      <c r="G87" s="100" t="s">
        <v>1609</v>
      </c>
      <c r="H87" s="65"/>
      <c r="I87" s="69" t="s">
        <v>321</v>
      </c>
      <c r="J87" s="70"/>
      <c r="K87" s="70"/>
      <c r="L87" s="69" t="s">
        <v>1829</v>
      </c>
      <c r="M87" s="73">
        <v>342.5672346327036</v>
      </c>
      <c r="N87" s="74">
        <v>5600.4794921875</v>
      </c>
      <c r="O87" s="74">
        <v>2125.38330078125</v>
      </c>
      <c r="P87" s="75"/>
      <c r="Q87" s="76"/>
      <c r="R87" s="76"/>
      <c r="S87" s="86"/>
      <c r="T87" s="48">
        <v>1</v>
      </c>
      <c r="U87" s="48">
        <v>0</v>
      </c>
      <c r="V87" s="49">
        <v>0</v>
      </c>
      <c r="W87" s="49">
        <v>0.002801</v>
      </c>
      <c r="X87" s="49">
        <v>0.002083</v>
      </c>
      <c r="Y87" s="49">
        <v>0.44438</v>
      </c>
      <c r="Z87" s="49">
        <v>0</v>
      </c>
      <c r="AA87" s="49">
        <v>0</v>
      </c>
      <c r="AB87" s="71">
        <v>87</v>
      </c>
      <c r="AC87" s="71"/>
      <c r="AD87" s="72"/>
      <c r="AE87" s="78" t="s">
        <v>1174</v>
      </c>
      <c r="AF87" s="78">
        <v>91</v>
      </c>
      <c r="AG87" s="78">
        <v>29558</v>
      </c>
      <c r="AH87" s="78">
        <v>20338</v>
      </c>
      <c r="AI87" s="78">
        <v>194</v>
      </c>
      <c r="AJ87" s="78"/>
      <c r="AK87" s="78" t="s">
        <v>1285</v>
      </c>
      <c r="AL87" s="78" t="s">
        <v>1376</v>
      </c>
      <c r="AM87" s="83" t="s">
        <v>1455</v>
      </c>
      <c r="AN87" s="78"/>
      <c r="AO87" s="80">
        <v>39786.26215277778</v>
      </c>
      <c r="AP87" s="83" t="s">
        <v>1539</v>
      </c>
      <c r="AQ87" s="78" t="b">
        <v>0</v>
      </c>
      <c r="AR87" s="78" t="b">
        <v>0</v>
      </c>
      <c r="AS87" s="78" t="b">
        <v>0</v>
      </c>
      <c r="AT87" s="78" t="s">
        <v>1000</v>
      </c>
      <c r="AU87" s="78">
        <v>458</v>
      </c>
      <c r="AV87" s="83" t="s">
        <v>1574</v>
      </c>
      <c r="AW87" s="78" t="b">
        <v>0</v>
      </c>
      <c r="AX87" s="78" t="s">
        <v>1625</v>
      </c>
      <c r="AY87" s="83" t="s">
        <v>1710</v>
      </c>
      <c r="AZ87" s="78" t="s">
        <v>65</v>
      </c>
      <c r="BA87" s="78" t="str">
        <f>REPLACE(INDEX(GroupVertices[Group],MATCH(Vertices[[#This Row],[Vertex]],GroupVertices[Vertex],0)),1,1,"")</f>
        <v>5</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322</v>
      </c>
      <c r="C88" s="65"/>
      <c r="D88" s="65" t="s">
        <v>64</v>
      </c>
      <c r="E88" s="66">
        <v>346.5289499012208</v>
      </c>
      <c r="F88" s="68">
        <v>99.54747399505175</v>
      </c>
      <c r="G88" s="100" t="s">
        <v>1610</v>
      </c>
      <c r="H88" s="65"/>
      <c r="I88" s="69" t="s">
        <v>322</v>
      </c>
      <c r="J88" s="70"/>
      <c r="K88" s="70"/>
      <c r="L88" s="69" t="s">
        <v>1830</v>
      </c>
      <c r="M88" s="73">
        <v>151.81183324908883</v>
      </c>
      <c r="N88" s="74">
        <v>6398.0859375</v>
      </c>
      <c r="O88" s="74">
        <v>9105.9775390625</v>
      </c>
      <c r="P88" s="75"/>
      <c r="Q88" s="76"/>
      <c r="R88" s="76"/>
      <c r="S88" s="86"/>
      <c r="T88" s="48">
        <v>2</v>
      </c>
      <c r="U88" s="48">
        <v>0</v>
      </c>
      <c r="V88" s="49">
        <v>0</v>
      </c>
      <c r="W88" s="49">
        <v>0.002933</v>
      </c>
      <c r="X88" s="49">
        <v>0.006446</v>
      </c>
      <c r="Y88" s="49">
        <v>0.629708</v>
      </c>
      <c r="Z88" s="49">
        <v>0.5</v>
      </c>
      <c r="AA88" s="49">
        <v>0</v>
      </c>
      <c r="AB88" s="71">
        <v>88</v>
      </c>
      <c r="AC88" s="71"/>
      <c r="AD88" s="72"/>
      <c r="AE88" s="78" t="s">
        <v>1175</v>
      </c>
      <c r="AF88" s="78">
        <v>3451</v>
      </c>
      <c r="AG88" s="78">
        <v>13063</v>
      </c>
      <c r="AH88" s="78">
        <v>62783</v>
      </c>
      <c r="AI88" s="78">
        <v>15184</v>
      </c>
      <c r="AJ88" s="78"/>
      <c r="AK88" s="78" t="s">
        <v>1286</v>
      </c>
      <c r="AL88" s="78" t="s">
        <v>1377</v>
      </c>
      <c r="AM88" s="83" t="s">
        <v>1456</v>
      </c>
      <c r="AN88" s="78"/>
      <c r="AO88" s="80">
        <v>39618.17271990741</v>
      </c>
      <c r="AP88" s="83" t="s">
        <v>1540</v>
      </c>
      <c r="AQ88" s="78" t="b">
        <v>1</v>
      </c>
      <c r="AR88" s="78" t="b">
        <v>0</v>
      </c>
      <c r="AS88" s="78" t="b">
        <v>0</v>
      </c>
      <c r="AT88" s="78" t="s">
        <v>1000</v>
      </c>
      <c r="AU88" s="78">
        <v>1049</v>
      </c>
      <c r="AV88" s="83" t="s">
        <v>1574</v>
      </c>
      <c r="AW88" s="78" t="b">
        <v>1</v>
      </c>
      <c r="AX88" s="78" t="s">
        <v>1625</v>
      </c>
      <c r="AY88" s="83" t="s">
        <v>1711</v>
      </c>
      <c r="AZ88" s="78" t="s">
        <v>65</v>
      </c>
      <c r="BA88" s="78" t="str">
        <f>REPLACE(INDEX(GroupVertices[Group],MATCH(Vertices[[#This Row],[Vertex]],GroupVertices[Vertex],0)),1,1,"")</f>
        <v>4</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276</v>
      </c>
      <c r="C89" s="65"/>
      <c r="D89" s="65" t="s">
        <v>64</v>
      </c>
      <c r="E89" s="66">
        <v>169.57020076659407</v>
      </c>
      <c r="F89" s="68">
        <v>99.98143536441628</v>
      </c>
      <c r="G89" s="100" t="s">
        <v>649</v>
      </c>
      <c r="H89" s="65"/>
      <c r="I89" s="69" t="s">
        <v>276</v>
      </c>
      <c r="J89" s="70"/>
      <c r="K89" s="70"/>
      <c r="L89" s="69" t="s">
        <v>1831</v>
      </c>
      <c r="M89" s="73">
        <v>7.186974218868379</v>
      </c>
      <c r="N89" s="74">
        <v>5992.75244140625</v>
      </c>
      <c r="O89" s="74">
        <v>8908.0263671875</v>
      </c>
      <c r="P89" s="75"/>
      <c r="Q89" s="76"/>
      <c r="R89" s="76"/>
      <c r="S89" s="86"/>
      <c r="T89" s="48">
        <v>1</v>
      </c>
      <c r="U89" s="48">
        <v>3</v>
      </c>
      <c r="V89" s="49">
        <v>112</v>
      </c>
      <c r="W89" s="49">
        <v>0.003774</v>
      </c>
      <c r="X89" s="49">
        <v>0.019461</v>
      </c>
      <c r="Y89" s="49">
        <v>1.18717</v>
      </c>
      <c r="Z89" s="49">
        <v>0.25</v>
      </c>
      <c r="AA89" s="49">
        <v>0</v>
      </c>
      <c r="AB89" s="71">
        <v>89</v>
      </c>
      <c r="AC89" s="71"/>
      <c r="AD89" s="72"/>
      <c r="AE89" s="78" t="s">
        <v>1176</v>
      </c>
      <c r="AF89" s="78">
        <v>593</v>
      </c>
      <c r="AG89" s="78">
        <v>557</v>
      </c>
      <c r="AH89" s="78">
        <v>2604</v>
      </c>
      <c r="AI89" s="78">
        <v>1535</v>
      </c>
      <c r="AJ89" s="78"/>
      <c r="AK89" s="78" t="s">
        <v>1287</v>
      </c>
      <c r="AL89" s="78"/>
      <c r="AM89" s="78"/>
      <c r="AN89" s="78"/>
      <c r="AO89" s="80">
        <v>40709.517233796294</v>
      </c>
      <c r="AP89" s="83" t="s">
        <v>1541</v>
      </c>
      <c r="AQ89" s="78" t="b">
        <v>0</v>
      </c>
      <c r="AR89" s="78" t="b">
        <v>0</v>
      </c>
      <c r="AS89" s="78" t="b">
        <v>0</v>
      </c>
      <c r="AT89" s="78" t="s">
        <v>1000</v>
      </c>
      <c r="AU89" s="78">
        <v>20</v>
      </c>
      <c r="AV89" s="83" t="s">
        <v>1578</v>
      </c>
      <c r="AW89" s="78" t="b">
        <v>0</v>
      </c>
      <c r="AX89" s="78" t="s">
        <v>1625</v>
      </c>
      <c r="AY89" s="83" t="s">
        <v>1712</v>
      </c>
      <c r="AZ89" s="78" t="s">
        <v>66</v>
      </c>
      <c r="BA89" s="78" t="str">
        <f>REPLACE(INDEX(GroupVertices[Group],MATCH(Vertices[[#This Row],[Vertex]],GroupVertices[Vertex],0)),1,1,"")</f>
        <v>4</v>
      </c>
      <c r="BB89" s="48" t="s">
        <v>466</v>
      </c>
      <c r="BC89" s="48" t="s">
        <v>466</v>
      </c>
      <c r="BD89" s="48" t="s">
        <v>499</v>
      </c>
      <c r="BE89" s="48" t="s">
        <v>499</v>
      </c>
      <c r="BF89" s="48" t="s">
        <v>2313</v>
      </c>
      <c r="BG89" s="48" t="s">
        <v>2326</v>
      </c>
      <c r="BH89" s="121" t="s">
        <v>2380</v>
      </c>
      <c r="BI89" s="121" t="s">
        <v>2414</v>
      </c>
      <c r="BJ89" s="121" t="s">
        <v>2468</v>
      </c>
      <c r="BK89" s="121" t="s">
        <v>2468</v>
      </c>
      <c r="BL89" s="121">
        <v>3</v>
      </c>
      <c r="BM89" s="124">
        <v>6.666666666666667</v>
      </c>
      <c r="BN89" s="121">
        <v>1</v>
      </c>
      <c r="BO89" s="124">
        <v>2.2222222222222223</v>
      </c>
      <c r="BP89" s="121">
        <v>0</v>
      </c>
      <c r="BQ89" s="124">
        <v>0</v>
      </c>
      <c r="BR89" s="121">
        <v>41</v>
      </c>
      <c r="BS89" s="124">
        <v>91.11111111111111</v>
      </c>
      <c r="BT89" s="121">
        <v>45</v>
      </c>
      <c r="BU89" s="2"/>
      <c r="BV89" s="3"/>
      <c r="BW89" s="3"/>
      <c r="BX89" s="3"/>
      <c r="BY89" s="3"/>
    </row>
    <row r="90" spans="1:77" ht="41.45" customHeight="1">
      <c r="A90" s="64" t="s">
        <v>277</v>
      </c>
      <c r="C90" s="65"/>
      <c r="D90" s="65" t="s">
        <v>64</v>
      </c>
      <c r="E90" s="66">
        <v>164.81583168701349</v>
      </c>
      <c r="F90" s="68">
        <v>99.99309464956792</v>
      </c>
      <c r="G90" s="100" t="s">
        <v>650</v>
      </c>
      <c r="H90" s="65"/>
      <c r="I90" s="69" t="s">
        <v>277</v>
      </c>
      <c r="J90" s="70"/>
      <c r="K90" s="70"/>
      <c r="L90" s="69" t="s">
        <v>1832</v>
      </c>
      <c r="M90" s="73">
        <v>3.3013231206631914</v>
      </c>
      <c r="N90" s="74">
        <v>8131.09033203125</v>
      </c>
      <c r="O90" s="74">
        <v>4993.6181640625</v>
      </c>
      <c r="P90" s="75"/>
      <c r="Q90" s="76"/>
      <c r="R90" s="76"/>
      <c r="S90" s="86"/>
      <c r="T90" s="48">
        <v>1</v>
      </c>
      <c r="U90" s="48">
        <v>1</v>
      </c>
      <c r="V90" s="49">
        <v>0</v>
      </c>
      <c r="W90" s="49">
        <v>0</v>
      </c>
      <c r="X90" s="49">
        <v>0</v>
      </c>
      <c r="Y90" s="49">
        <v>0.999996</v>
      </c>
      <c r="Z90" s="49">
        <v>0</v>
      </c>
      <c r="AA90" s="49" t="s">
        <v>2804</v>
      </c>
      <c r="AB90" s="71">
        <v>90</v>
      </c>
      <c r="AC90" s="71"/>
      <c r="AD90" s="72"/>
      <c r="AE90" s="78" t="s">
        <v>1177</v>
      </c>
      <c r="AF90" s="78">
        <v>56</v>
      </c>
      <c r="AG90" s="78">
        <v>221</v>
      </c>
      <c r="AH90" s="78">
        <v>242</v>
      </c>
      <c r="AI90" s="78">
        <v>23</v>
      </c>
      <c r="AJ90" s="78"/>
      <c r="AK90" s="78" t="s">
        <v>1288</v>
      </c>
      <c r="AL90" s="78" t="s">
        <v>1378</v>
      </c>
      <c r="AM90" s="83" t="s">
        <v>1457</v>
      </c>
      <c r="AN90" s="78"/>
      <c r="AO90" s="80">
        <v>42651.736967592595</v>
      </c>
      <c r="AP90" s="83" t="s">
        <v>1542</v>
      </c>
      <c r="AQ90" s="78" t="b">
        <v>0</v>
      </c>
      <c r="AR90" s="78" t="b">
        <v>0</v>
      </c>
      <c r="AS90" s="78" t="b">
        <v>0</v>
      </c>
      <c r="AT90" s="78" t="s">
        <v>1000</v>
      </c>
      <c r="AU90" s="78">
        <v>3</v>
      </c>
      <c r="AV90" s="83" t="s">
        <v>1574</v>
      </c>
      <c r="AW90" s="78" t="b">
        <v>0</v>
      </c>
      <c r="AX90" s="78" t="s">
        <v>1625</v>
      </c>
      <c r="AY90" s="83" t="s">
        <v>1713</v>
      </c>
      <c r="AZ90" s="78" t="s">
        <v>66</v>
      </c>
      <c r="BA90" s="78" t="str">
        <f>REPLACE(INDEX(GroupVertices[Group],MATCH(Vertices[[#This Row],[Vertex]],GroupVertices[Vertex],0)),1,1,"")</f>
        <v>10</v>
      </c>
      <c r="BB90" s="48"/>
      <c r="BC90" s="48"/>
      <c r="BD90" s="48"/>
      <c r="BE90" s="48"/>
      <c r="BF90" s="48" t="s">
        <v>508</v>
      </c>
      <c r="BG90" s="48" t="s">
        <v>508</v>
      </c>
      <c r="BH90" s="121" t="s">
        <v>2381</v>
      </c>
      <c r="BI90" s="121" t="s">
        <v>2381</v>
      </c>
      <c r="BJ90" s="121" t="s">
        <v>2469</v>
      </c>
      <c r="BK90" s="121" t="s">
        <v>2469</v>
      </c>
      <c r="BL90" s="121">
        <v>1</v>
      </c>
      <c r="BM90" s="124">
        <v>7.142857142857143</v>
      </c>
      <c r="BN90" s="121">
        <v>0</v>
      </c>
      <c r="BO90" s="124">
        <v>0</v>
      </c>
      <c r="BP90" s="121">
        <v>0</v>
      </c>
      <c r="BQ90" s="124">
        <v>0</v>
      </c>
      <c r="BR90" s="121">
        <v>13</v>
      </c>
      <c r="BS90" s="124">
        <v>92.85714285714286</v>
      </c>
      <c r="BT90" s="121">
        <v>14</v>
      </c>
      <c r="BU90" s="2"/>
      <c r="BV90" s="3"/>
      <c r="BW90" s="3"/>
      <c r="BX90" s="3"/>
      <c r="BY90" s="3"/>
    </row>
    <row r="91" spans="1:77" ht="41.45" customHeight="1">
      <c r="A91" s="64" t="s">
        <v>278</v>
      </c>
      <c r="C91" s="65"/>
      <c r="D91" s="65" t="s">
        <v>64</v>
      </c>
      <c r="E91" s="66">
        <v>299.42390625263835</v>
      </c>
      <c r="F91" s="68">
        <v>99.66299113871194</v>
      </c>
      <c r="G91" s="100" t="s">
        <v>651</v>
      </c>
      <c r="H91" s="65"/>
      <c r="I91" s="69" t="s">
        <v>278</v>
      </c>
      <c r="J91" s="70"/>
      <c r="K91" s="70"/>
      <c r="L91" s="69" t="s">
        <v>1833</v>
      </c>
      <c r="M91" s="73">
        <v>113.31381983859755</v>
      </c>
      <c r="N91" s="74">
        <v>3949.31201171875</v>
      </c>
      <c r="O91" s="74">
        <v>5319.8095703125</v>
      </c>
      <c r="P91" s="75"/>
      <c r="Q91" s="76"/>
      <c r="R91" s="76"/>
      <c r="S91" s="86"/>
      <c r="T91" s="48">
        <v>0</v>
      </c>
      <c r="U91" s="48">
        <v>1</v>
      </c>
      <c r="V91" s="49">
        <v>0</v>
      </c>
      <c r="W91" s="49">
        <v>0.002817</v>
      </c>
      <c r="X91" s="49">
        <v>0.002502</v>
      </c>
      <c r="Y91" s="49">
        <v>0.445888</v>
      </c>
      <c r="Z91" s="49">
        <v>0</v>
      </c>
      <c r="AA91" s="49">
        <v>0</v>
      </c>
      <c r="AB91" s="71">
        <v>91</v>
      </c>
      <c r="AC91" s="71"/>
      <c r="AD91" s="72"/>
      <c r="AE91" s="78" t="s">
        <v>1178</v>
      </c>
      <c r="AF91" s="78">
        <v>6059</v>
      </c>
      <c r="AG91" s="78">
        <v>9734</v>
      </c>
      <c r="AH91" s="78">
        <v>238031</v>
      </c>
      <c r="AI91" s="78">
        <v>142157</v>
      </c>
      <c r="AJ91" s="78"/>
      <c r="AK91" s="78" t="s">
        <v>1289</v>
      </c>
      <c r="AL91" s="78" t="s">
        <v>1379</v>
      </c>
      <c r="AM91" s="83" t="s">
        <v>1458</v>
      </c>
      <c r="AN91" s="78"/>
      <c r="AO91" s="80">
        <v>40110.858819444446</v>
      </c>
      <c r="AP91" s="83" t="s">
        <v>1543</v>
      </c>
      <c r="AQ91" s="78" t="b">
        <v>0</v>
      </c>
      <c r="AR91" s="78" t="b">
        <v>0</v>
      </c>
      <c r="AS91" s="78" t="b">
        <v>1</v>
      </c>
      <c r="AT91" s="78" t="s">
        <v>1000</v>
      </c>
      <c r="AU91" s="78">
        <v>921</v>
      </c>
      <c r="AV91" s="83" t="s">
        <v>1574</v>
      </c>
      <c r="AW91" s="78" t="b">
        <v>0</v>
      </c>
      <c r="AX91" s="78" t="s">
        <v>1625</v>
      </c>
      <c r="AY91" s="83" t="s">
        <v>1714</v>
      </c>
      <c r="AZ91" s="78" t="s">
        <v>66</v>
      </c>
      <c r="BA91" s="78" t="str">
        <f>REPLACE(INDEX(GroupVertices[Group],MATCH(Vertices[[#This Row],[Vertex]],GroupVertices[Vertex],0)),1,1,"")</f>
        <v>3</v>
      </c>
      <c r="BB91" s="48"/>
      <c r="BC91" s="48"/>
      <c r="BD91" s="48"/>
      <c r="BE91" s="48"/>
      <c r="BF91" s="48"/>
      <c r="BG91" s="48"/>
      <c r="BH91" s="121" t="s">
        <v>2382</v>
      </c>
      <c r="BI91" s="121" t="s">
        <v>2382</v>
      </c>
      <c r="BJ91" s="121" t="s">
        <v>2470</v>
      </c>
      <c r="BK91" s="121" t="s">
        <v>2470</v>
      </c>
      <c r="BL91" s="121">
        <v>1</v>
      </c>
      <c r="BM91" s="124">
        <v>4.3478260869565215</v>
      </c>
      <c r="BN91" s="121">
        <v>0</v>
      </c>
      <c r="BO91" s="124">
        <v>0</v>
      </c>
      <c r="BP91" s="121">
        <v>0</v>
      </c>
      <c r="BQ91" s="124">
        <v>0</v>
      </c>
      <c r="BR91" s="121">
        <v>22</v>
      </c>
      <c r="BS91" s="124">
        <v>95.65217391304348</v>
      </c>
      <c r="BT91" s="121">
        <v>23</v>
      </c>
      <c r="BU91" s="2"/>
      <c r="BV91" s="3"/>
      <c r="BW91" s="3"/>
      <c r="BX91" s="3"/>
      <c r="BY91" s="3"/>
    </row>
    <row r="92" spans="1:77" ht="41.45" customHeight="1">
      <c r="A92" s="64" t="s">
        <v>279</v>
      </c>
      <c r="C92" s="65"/>
      <c r="D92" s="65" t="s">
        <v>64</v>
      </c>
      <c r="E92" s="66">
        <v>172.45678199348225</v>
      </c>
      <c r="F92" s="68">
        <v>99.97435651271707</v>
      </c>
      <c r="G92" s="100" t="s">
        <v>1611</v>
      </c>
      <c r="H92" s="65"/>
      <c r="I92" s="69" t="s">
        <v>279</v>
      </c>
      <c r="J92" s="70"/>
      <c r="K92" s="70"/>
      <c r="L92" s="69" t="s">
        <v>1834</v>
      </c>
      <c r="M92" s="73">
        <v>9.546119528492957</v>
      </c>
      <c r="N92" s="74">
        <v>2325.47607421875</v>
      </c>
      <c r="O92" s="74">
        <v>9583.9736328125</v>
      </c>
      <c r="P92" s="75"/>
      <c r="Q92" s="76"/>
      <c r="R92" s="76"/>
      <c r="S92" s="86"/>
      <c r="T92" s="48">
        <v>0</v>
      </c>
      <c r="U92" s="48">
        <v>1</v>
      </c>
      <c r="V92" s="49">
        <v>0</v>
      </c>
      <c r="W92" s="49">
        <v>0.003497</v>
      </c>
      <c r="X92" s="49">
        <v>0.012596</v>
      </c>
      <c r="Y92" s="49">
        <v>0.397729</v>
      </c>
      <c r="Z92" s="49">
        <v>0</v>
      </c>
      <c r="AA92" s="49">
        <v>0</v>
      </c>
      <c r="AB92" s="71">
        <v>92</v>
      </c>
      <c r="AC92" s="71"/>
      <c r="AD92" s="72"/>
      <c r="AE92" s="78" t="s">
        <v>1179</v>
      </c>
      <c r="AF92" s="78">
        <v>1604</v>
      </c>
      <c r="AG92" s="78">
        <v>761</v>
      </c>
      <c r="AH92" s="78">
        <v>939</v>
      </c>
      <c r="AI92" s="78">
        <v>4433</v>
      </c>
      <c r="AJ92" s="78"/>
      <c r="AK92" s="78" t="s">
        <v>1290</v>
      </c>
      <c r="AL92" s="78" t="s">
        <v>1380</v>
      </c>
      <c r="AM92" s="83" t="s">
        <v>1459</v>
      </c>
      <c r="AN92" s="78"/>
      <c r="AO92" s="80">
        <v>41948.596817129626</v>
      </c>
      <c r="AP92" s="83" t="s">
        <v>1544</v>
      </c>
      <c r="AQ92" s="78" t="b">
        <v>0</v>
      </c>
      <c r="AR92" s="78" t="b">
        <v>0</v>
      </c>
      <c r="AS92" s="78" t="b">
        <v>0</v>
      </c>
      <c r="AT92" s="78" t="s">
        <v>1000</v>
      </c>
      <c r="AU92" s="78">
        <v>81</v>
      </c>
      <c r="AV92" s="83" t="s">
        <v>1583</v>
      </c>
      <c r="AW92" s="78" t="b">
        <v>0</v>
      </c>
      <c r="AX92" s="78" t="s">
        <v>1625</v>
      </c>
      <c r="AY92" s="83" t="s">
        <v>1715</v>
      </c>
      <c r="AZ92" s="78" t="s">
        <v>66</v>
      </c>
      <c r="BA92" s="78" t="str">
        <f>REPLACE(INDEX(GroupVertices[Group],MATCH(Vertices[[#This Row],[Vertex]],GroupVertices[Vertex],0)),1,1,"")</f>
        <v>1</v>
      </c>
      <c r="BB92" s="48"/>
      <c r="BC92" s="48"/>
      <c r="BD92" s="48"/>
      <c r="BE92" s="48"/>
      <c r="BF92" s="48" t="s">
        <v>528</v>
      </c>
      <c r="BG92" s="48" t="s">
        <v>528</v>
      </c>
      <c r="BH92" s="121" t="s">
        <v>2383</v>
      </c>
      <c r="BI92" s="121" t="s">
        <v>2383</v>
      </c>
      <c r="BJ92" s="121" t="s">
        <v>2471</v>
      </c>
      <c r="BK92" s="121" t="s">
        <v>2471</v>
      </c>
      <c r="BL92" s="121">
        <v>1</v>
      </c>
      <c r="BM92" s="124">
        <v>3.0303030303030303</v>
      </c>
      <c r="BN92" s="121">
        <v>0</v>
      </c>
      <c r="BO92" s="124">
        <v>0</v>
      </c>
      <c r="BP92" s="121">
        <v>0</v>
      </c>
      <c r="BQ92" s="124">
        <v>0</v>
      </c>
      <c r="BR92" s="121">
        <v>32</v>
      </c>
      <c r="BS92" s="124">
        <v>96.96969696969697</v>
      </c>
      <c r="BT92" s="121">
        <v>33</v>
      </c>
      <c r="BU92" s="2"/>
      <c r="BV92" s="3"/>
      <c r="BW92" s="3"/>
      <c r="BX92" s="3"/>
      <c r="BY92" s="3"/>
    </row>
    <row r="93" spans="1:77" ht="41.45" customHeight="1">
      <c r="A93" s="64" t="s">
        <v>280</v>
      </c>
      <c r="C93" s="65"/>
      <c r="D93" s="65" t="s">
        <v>64</v>
      </c>
      <c r="E93" s="66">
        <v>169.4428515948196</v>
      </c>
      <c r="F93" s="68">
        <v>99.98174766669713</v>
      </c>
      <c r="G93" s="100" t="s">
        <v>1612</v>
      </c>
      <c r="H93" s="65"/>
      <c r="I93" s="69" t="s">
        <v>280</v>
      </c>
      <c r="J93" s="70"/>
      <c r="K93" s="70"/>
      <c r="L93" s="69" t="s">
        <v>1835</v>
      </c>
      <c r="M93" s="73">
        <v>7.082894278737882</v>
      </c>
      <c r="N93" s="74">
        <v>6092.85302734375</v>
      </c>
      <c r="O93" s="74">
        <v>2098.377685546875</v>
      </c>
      <c r="P93" s="75"/>
      <c r="Q93" s="76"/>
      <c r="R93" s="76"/>
      <c r="S93" s="86"/>
      <c r="T93" s="48">
        <v>2</v>
      </c>
      <c r="U93" s="48">
        <v>1</v>
      </c>
      <c r="V93" s="49">
        <v>202</v>
      </c>
      <c r="W93" s="49">
        <v>0.002105</v>
      </c>
      <c r="X93" s="49">
        <v>0.000249</v>
      </c>
      <c r="Y93" s="49">
        <v>1.027439</v>
      </c>
      <c r="Z93" s="49">
        <v>0</v>
      </c>
      <c r="AA93" s="49">
        <v>0.5</v>
      </c>
      <c r="AB93" s="71">
        <v>93</v>
      </c>
      <c r="AC93" s="71"/>
      <c r="AD93" s="72"/>
      <c r="AE93" s="78" t="s">
        <v>1180</v>
      </c>
      <c r="AF93" s="78">
        <v>557</v>
      </c>
      <c r="AG93" s="78">
        <v>548</v>
      </c>
      <c r="AH93" s="78">
        <v>1107</v>
      </c>
      <c r="AI93" s="78">
        <v>411</v>
      </c>
      <c r="AJ93" s="78"/>
      <c r="AK93" s="78" t="s">
        <v>1291</v>
      </c>
      <c r="AL93" s="78" t="s">
        <v>1354</v>
      </c>
      <c r="AM93" s="83" t="s">
        <v>1460</v>
      </c>
      <c r="AN93" s="78"/>
      <c r="AO93" s="80">
        <v>42683.416030092594</v>
      </c>
      <c r="AP93" s="83" t="s">
        <v>1545</v>
      </c>
      <c r="AQ93" s="78" t="b">
        <v>0</v>
      </c>
      <c r="AR93" s="78" t="b">
        <v>0</v>
      </c>
      <c r="AS93" s="78" t="b">
        <v>0</v>
      </c>
      <c r="AT93" s="78" t="s">
        <v>1000</v>
      </c>
      <c r="AU93" s="78">
        <v>18</v>
      </c>
      <c r="AV93" s="83" t="s">
        <v>1574</v>
      </c>
      <c r="AW93" s="78" t="b">
        <v>0</v>
      </c>
      <c r="AX93" s="78" t="s">
        <v>1625</v>
      </c>
      <c r="AY93" s="83" t="s">
        <v>1716</v>
      </c>
      <c r="AZ93" s="78" t="s">
        <v>66</v>
      </c>
      <c r="BA93" s="78" t="str">
        <f>REPLACE(INDEX(GroupVertices[Group],MATCH(Vertices[[#This Row],[Vertex]],GroupVertices[Vertex],0)),1,1,"")</f>
        <v>7</v>
      </c>
      <c r="BB93" s="48" t="s">
        <v>467</v>
      </c>
      <c r="BC93" s="48" t="s">
        <v>467</v>
      </c>
      <c r="BD93" s="48" t="s">
        <v>500</v>
      </c>
      <c r="BE93" s="48" t="s">
        <v>500</v>
      </c>
      <c r="BF93" s="48" t="s">
        <v>529</v>
      </c>
      <c r="BG93" s="48" t="s">
        <v>529</v>
      </c>
      <c r="BH93" s="121" t="s">
        <v>2384</v>
      </c>
      <c r="BI93" s="121" t="s">
        <v>2384</v>
      </c>
      <c r="BJ93" s="121" t="s">
        <v>2472</v>
      </c>
      <c r="BK93" s="121" t="s">
        <v>2472</v>
      </c>
      <c r="BL93" s="121">
        <v>0</v>
      </c>
      <c r="BM93" s="124">
        <v>0</v>
      </c>
      <c r="BN93" s="121">
        <v>0</v>
      </c>
      <c r="BO93" s="124">
        <v>0</v>
      </c>
      <c r="BP93" s="121">
        <v>0</v>
      </c>
      <c r="BQ93" s="124">
        <v>0</v>
      </c>
      <c r="BR93" s="121">
        <v>27</v>
      </c>
      <c r="BS93" s="124">
        <v>100</v>
      </c>
      <c r="BT93" s="121">
        <v>27</v>
      </c>
      <c r="BU93" s="2"/>
      <c r="BV93" s="3"/>
      <c r="BW93" s="3"/>
      <c r="BX93" s="3"/>
      <c r="BY93" s="3"/>
    </row>
    <row r="94" spans="1:77" ht="41.45" customHeight="1">
      <c r="A94" s="64" t="s">
        <v>281</v>
      </c>
      <c r="C94" s="65"/>
      <c r="D94" s="65" t="s">
        <v>64</v>
      </c>
      <c r="E94" s="66">
        <v>166.32987184033232</v>
      </c>
      <c r="F94" s="68">
        <v>99.98938172245118</v>
      </c>
      <c r="G94" s="100" t="s">
        <v>652</v>
      </c>
      <c r="H94" s="65"/>
      <c r="I94" s="69" t="s">
        <v>281</v>
      </c>
      <c r="J94" s="70"/>
      <c r="K94" s="70"/>
      <c r="L94" s="69" t="s">
        <v>1836</v>
      </c>
      <c r="M94" s="73">
        <v>4.5387179644368665</v>
      </c>
      <c r="N94" s="74">
        <v>6394.32763671875</v>
      </c>
      <c r="O94" s="74">
        <v>1465.9566650390625</v>
      </c>
      <c r="P94" s="75"/>
      <c r="Q94" s="76"/>
      <c r="R94" s="76"/>
      <c r="S94" s="86"/>
      <c r="T94" s="48">
        <v>1</v>
      </c>
      <c r="U94" s="48">
        <v>2</v>
      </c>
      <c r="V94" s="49">
        <v>400</v>
      </c>
      <c r="W94" s="49">
        <v>0.00266</v>
      </c>
      <c r="X94" s="49">
        <v>0.001911</v>
      </c>
      <c r="Y94" s="49">
        <v>0.891241</v>
      </c>
      <c r="Z94" s="49">
        <v>0</v>
      </c>
      <c r="AA94" s="49">
        <v>0.5</v>
      </c>
      <c r="AB94" s="71">
        <v>94</v>
      </c>
      <c r="AC94" s="71"/>
      <c r="AD94" s="72"/>
      <c r="AE94" s="78" t="s">
        <v>1181</v>
      </c>
      <c r="AF94" s="78">
        <v>451</v>
      </c>
      <c r="AG94" s="78">
        <v>328</v>
      </c>
      <c r="AH94" s="78">
        <v>319</v>
      </c>
      <c r="AI94" s="78">
        <v>469</v>
      </c>
      <c r="AJ94" s="78"/>
      <c r="AK94" s="78" t="s">
        <v>1292</v>
      </c>
      <c r="AL94" s="78" t="s">
        <v>1381</v>
      </c>
      <c r="AM94" s="83" t="s">
        <v>1461</v>
      </c>
      <c r="AN94" s="78"/>
      <c r="AO94" s="80">
        <v>43187.36037037037</v>
      </c>
      <c r="AP94" s="78"/>
      <c r="AQ94" s="78" t="b">
        <v>1</v>
      </c>
      <c r="AR94" s="78" t="b">
        <v>0</v>
      </c>
      <c r="AS94" s="78" t="b">
        <v>0</v>
      </c>
      <c r="AT94" s="78" t="s">
        <v>1000</v>
      </c>
      <c r="AU94" s="78">
        <v>1</v>
      </c>
      <c r="AV94" s="78"/>
      <c r="AW94" s="78" t="b">
        <v>0</v>
      </c>
      <c r="AX94" s="78" t="s">
        <v>1625</v>
      </c>
      <c r="AY94" s="83" t="s">
        <v>1717</v>
      </c>
      <c r="AZ94" s="78" t="s">
        <v>66</v>
      </c>
      <c r="BA94" s="78" t="str">
        <f>REPLACE(INDEX(GroupVertices[Group],MATCH(Vertices[[#This Row],[Vertex]],GroupVertices[Vertex],0)),1,1,"")</f>
        <v>7</v>
      </c>
      <c r="BB94" s="48" t="s">
        <v>467</v>
      </c>
      <c r="BC94" s="48" t="s">
        <v>467</v>
      </c>
      <c r="BD94" s="48" t="s">
        <v>500</v>
      </c>
      <c r="BE94" s="48" t="s">
        <v>500</v>
      </c>
      <c r="BF94" s="48" t="s">
        <v>517</v>
      </c>
      <c r="BG94" s="48" t="s">
        <v>517</v>
      </c>
      <c r="BH94" s="121" t="s">
        <v>2385</v>
      </c>
      <c r="BI94" s="121" t="s">
        <v>2385</v>
      </c>
      <c r="BJ94" s="121" t="s">
        <v>2473</v>
      </c>
      <c r="BK94" s="121" t="s">
        <v>2473</v>
      </c>
      <c r="BL94" s="121">
        <v>0</v>
      </c>
      <c r="BM94" s="124">
        <v>0</v>
      </c>
      <c r="BN94" s="121">
        <v>0</v>
      </c>
      <c r="BO94" s="124">
        <v>0</v>
      </c>
      <c r="BP94" s="121">
        <v>0</v>
      </c>
      <c r="BQ94" s="124">
        <v>0</v>
      </c>
      <c r="BR94" s="121">
        <v>36</v>
      </c>
      <c r="BS94" s="124">
        <v>100</v>
      </c>
      <c r="BT94" s="121">
        <v>36</v>
      </c>
      <c r="BU94" s="2"/>
      <c r="BV94" s="3"/>
      <c r="BW94" s="3"/>
      <c r="BX94" s="3"/>
      <c r="BY94" s="3"/>
    </row>
    <row r="95" spans="1:77" ht="41.45" customHeight="1">
      <c r="A95" s="64" t="s">
        <v>293</v>
      </c>
      <c r="C95" s="65"/>
      <c r="D95" s="65" t="s">
        <v>64</v>
      </c>
      <c r="E95" s="66">
        <v>202.38383736048496</v>
      </c>
      <c r="F95" s="68">
        <v>99.90096547671787</v>
      </c>
      <c r="G95" s="100" t="s">
        <v>1613</v>
      </c>
      <c r="H95" s="65"/>
      <c r="I95" s="69" t="s">
        <v>293</v>
      </c>
      <c r="J95" s="70"/>
      <c r="K95" s="70"/>
      <c r="L95" s="69" t="s">
        <v>1837</v>
      </c>
      <c r="M95" s="73">
        <v>34.00490545915954</v>
      </c>
      <c r="N95" s="74">
        <v>6723.36181640625</v>
      </c>
      <c r="O95" s="74">
        <v>913.361572265625</v>
      </c>
      <c r="P95" s="75"/>
      <c r="Q95" s="76"/>
      <c r="R95" s="76"/>
      <c r="S95" s="86"/>
      <c r="T95" s="48">
        <v>3</v>
      </c>
      <c r="U95" s="48">
        <v>1</v>
      </c>
      <c r="V95" s="49">
        <v>594</v>
      </c>
      <c r="W95" s="49">
        <v>0.003584</v>
      </c>
      <c r="X95" s="49">
        <v>0.014692</v>
      </c>
      <c r="Y95" s="49">
        <v>1.074988</v>
      </c>
      <c r="Z95" s="49">
        <v>0.16666666666666666</v>
      </c>
      <c r="AA95" s="49">
        <v>0.3333333333333333</v>
      </c>
      <c r="AB95" s="71">
        <v>95</v>
      </c>
      <c r="AC95" s="71"/>
      <c r="AD95" s="72"/>
      <c r="AE95" s="78" t="s">
        <v>1182</v>
      </c>
      <c r="AF95" s="78">
        <v>4009</v>
      </c>
      <c r="AG95" s="78">
        <v>2876</v>
      </c>
      <c r="AH95" s="78">
        <v>5791</v>
      </c>
      <c r="AI95" s="78">
        <v>1260</v>
      </c>
      <c r="AJ95" s="78"/>
      <c r="AK95" s="78" t="s">
        <v>1293</v>
      </c>
      <c r="AL95" s="78" t="s">
        <v>1382</v>
      </c>
      <c r="AM95" s="83" t="s">
        <v>1462</v>
      </c>
      <c r="AN95" s="78"/>
      <c r="AO95" s="80">
        <v>40584.8100462963</v>
      </c>
      <c r="AP95" s="83" t="s">
        <v>1546</v>
      </c>
      <c r="AQ95" s="78" t="b">
        <v>0</v>
      </c>
      <c r="AR95" s="78" t="b">
        <v>0</v>
      </c>
      <c r="AS95" s="78" t="b">
        <v>0</v>
      </c>
      <c r="AT95" s="78" t="s">
        <v>1000</v>
      </c>
      <c r="AU95" s="78">
        <v>150</v>
      </c>
      <c r="AV95" s="83" t="s">
        <v>1574</v>
      </c>
      <c r="AW95" s="78" t="b">
        <v>0</v>
      </c>
      <c r="AX95" s="78" t="s">
        <v>1625</v>
      </c>
      <c r="AY95" s="83" t="s">
        <v>1718</v>
      </c>
      <c r="AZ95" s="78" t="s">
        <v>66</v>
      </c>
      <c r="BA95" s="78" t="str">
        <f>REPLACE(INDEX(GroupVertices[Group],MATCH(Vertices[[#This Row],[Vertex]],GroupVertices[Vertex],0)),1,1,"")</f>
        <v>7</v>
      </c>
      <c r="BB95" s="48" t="s">
        <v>469</v>
      </c>
      <c r="BC95" s="48" t="s">
        <v>469</v>
      </c>
      <c r="BD95" s="48" t="s">
        <v>501</v>
      </c>
      <c r="BE95" s="48" t="s">
        <v>501</v>
      </c>
      <c r="BF95" s="48" t="s">
        <v>536</v>
      </c>
      <c r="BG95" s="48" t="s">
        <v>2327</v>
      </c>
      <c r="BH95" s="121" t="s">
        <v>2386</v>
      </c>
      <c r="BI95" s="121" t="s">
        <v>2415</v>
      </c>
      <c r="BJ95" s="121" t="s">
        <v>2474</v>
      </c>
      <c r="BK95" s="121" t="s">
        <v>2491</v>
      </c>
      <c r="BL95" s="121">
        <v>2</v>
      </c>
      <c r="BM95" s="124">
        <v>2.272727272727273</v>
      </c>
      <c r="BN95" s="121">
        <v>2</v>
      </c>
      <c r="BO95" s="124">
        <v>2.272727272727273</v>
      </c>
      <c r="BP95" s="121">
        <v>0</v>
      </c>
      <c r="BQ95" s="124">
        <v>0</v>
      </c>
      <c r="BR95" s="121">
        <v>84</v>
      </c>
      <c r="BS95" s="124">
        <v>95.45454545454545</v>
      </c>
      <c r="BT95" s="121">
        <v>88</v>
      </c>
      <c r="BU95" s="2"/>
      <c r="BV95" s="3"/>
      <c r="BW95" s="3"/>
      <c r="BX95" s="3"/>
      <c r="BY95" s="3"/>
    </row>
    <row r="96" spans="1:77" ht="41.45" customHeight="1">
      <c r="A96" s="64" t="s">
        <v>282</v>
      </c>
      <c r="C96" s="65"/>
      <c r="D96" s="65" t="s">
        <v>64</v>
      </c>
      <c r="E96" s="66">
        <v>331.2611991962582</v>
      </c>
      <c r="F96" s="68">
        <v>99.58491556850004</v>
      </c>
      <c r="G96" s="100" t="s">
        <v>1614</v>
      </c>
      <c r="H96" s="65"/>
      <c r="I96" s="69" t="s">
        <v>282</v>
      </c>
      <c r="J96" s="70"/>
      <c r="K96" s="70"/>
      <c r="L96" s="69" t="s">
        <v>1838</v>
      </c>
      <c r="M96" s="73">
        <v>139.3338048712216</v>
      </c>
      <c r="N96" s="74">
        <v>3143.789794921875</v>
      </c>
      <c r="O96" s="74">
        <v>3001.4462890625</v>
      </c>
      <c r="P96" s="75"/>
      <c r="Q96" s="76"/>
      <c r="R96" s="76"/>
      <c r="S96" s="86"/>
      <c r="T96" s="48">
        <v>0</v>
      </c>
      <c r="U96" s="48">
        <v>1</v>
      </c>
      <c r="V96" s="49">
        <v>0</v>
      </c>
      <c r="W96" s="49">
        <v>0.003021</v>
      </c>
      <c r="X96" s="49">
        <v>0.00533</v>
      </c>
      <c r="Y96" s="49">
        <v>0.393258</v>
      </c>
      <c r="Z96" s="49">
        <v>0</v>
      </c>
      <c r="AA96" s="49">
        <v>0</v>
      </c>
      <c r="AB96" s="71">
        <v>96</v>
      </c>
      <c r="AC96" s="71"/>
      <c r="AD96" s="72"/>
      <c r="AE96" s="78" t="s">
        <v>1183</v>
      </c>
      <c r="AF96" s="78">
        <v>7670</v>
      </c>
      <c r="AG96" s="78">
        <v>11984</v>
      </c>
      <c r="AH96" s="78">
        <v>18497</v>
      </c>
      <c r="AI96" s="78">
        <v>3074</v>
      </c>
      <c r="AJ96" s="78"/>
      <c r="AK96" s="78" t="s">
        <v>1294</v>
      </c>
      <c r="AL96" s="78" t="s">
        <v>1376</v>
      </c>
      <c r="AM96" s="83" t="s">
        <v>1463</v>
      </c>
      <c r="AN96" s="78"/>
      <c r="AO96" s="80">
        <v>40499.605729166666</v>
      </c>
      <c r="AP96" s="78"/>
      <c r="AQ96" s="78" t="b">
        <v>0</v>
      </c>
      <c r="AR96" s="78" t="b">
        <v>0</v>
      </c>
      <c r="AS96" s="78" t="b">
        <v>1</v>
      </c>
      <c r="AT96" s="78" t="s">
        <v>1000</v>
      </c>
      <c r="AU96" s="78">
        <v>248</v>
      </c>
      <c r="AV96" s="83" t="s">
        <v>1574</v>
      </c>
      <c r="AW96" s="78" t="b">
        <v>0</v>
      </c>
      <c r="AX96" s="78" t="s">
        <v>1625</v>
      </c>
      <c r="AY96" s="83" t="s">
        <v>1719</v>
      </c>
      <c r="AZ96" s="78" t="s">
        <v>66</v>
      </c>
      <c r="BA96" s="78" t="str">
        <f>REPLACE(INDEX(GroupVertices[Group],MATCH(Vertices[[#This Row],[Vertex]],GroupVertices[Vertex],0)),1,1,"")</f>
        <v>2</v>
      </c>
      <c r="BB96" s="48"/>
      <c r="BC96" s="48"/>
      <c r="BD96" s="48"/>
      <c r="BE96" s="48"/>
      <c r="BF96" s="48" t="s">
        <v>530</v>
      </c>
      <c r="BG96" s="48" t="s">
        <v>530</v>
      </c>
      <c r="BH96" s="121" t="s">
        <v>2387</v>
      </c>
      <c r="BI96" s="121" t="s">
        <v>2387</v>
      </c>
      <c r="BJ96" s="121" t="s">
        <v>2475</v>
      </c>
      <c r="BK96" s="121" t="s">
        <v>2475</v>
      </c>
      <c r="BL96" s="121">
        <v>0</v>
      </c>
      <c r="BM96" s="124">
        <v>0</v>
      </c>
      <c r="BN96" s="121">
        <v>0</v>
      </c>
      <c r="BO96" s="124">
        <v>0</v>
      </c>
      <c r="BP96" s="121">
        <v>0</v>
      </c>
      <c r="BQ96" s="124">
        <v>0</v>
      </c>
      <c r="BR96" s="121">
        <v>5</v>
      </c>
      <c r="BS96" s="124">
        <v>100</v>
      </c>
      <c r="BT96" s="121">
        <v>5</v>
      </c>
      <c r="BU96" s="2"/>
      <c r="BV96" s="3"/>
      <c r="BW96" s="3"/>
      <c r="BX96" s="3"/>
      <c r="BY96" s="3"/>
    </row>
    <row r="97" spans="1:77" ht="41.45" customHeight="1">
      <c r="A97" s="64" t="s">
        <v>283</v>
      </c>
      <c r="C97" s="65"/>
      <c r="D97" s="65" t="s">
        <v>64</v>
      </c>
      <c r="E97" s="66">
        <v>167.7024129139017</v>
      </c>
      <c r="F97" s="68">
        <v>99.98601579786872</v>
      </c>
      <c r="G97" s="100" t="s">
        <v>653</v>
      </c>
      <c r="H97" s="65"/>
      <c r="I97" s="69" t="s">
        <v>283</v>
      </c>
      <c r="J97" s="70"/>
      <c r="K97" s="70"/>
      <c r="L97" s="69" t="s">
        <v>1839</v>
      </c>
      <c r="M97" s="73">
        <v>5.660468430287769</v>
      </c>
      <c r="N97" s="74">
        <v>8088.85986328125</v>
      </c>
      <c r="O97" s="74">
        <v>9374.8095703125</v>
      </c>
      <c r="P97" s="75"/>
      <c r="Q97" s="76"/>
      <c r="R97" s="76"/>
      <c r="S97" s="86"/>
      <c r="T97" s="48">
        <v>0</v>
      </c>
      <c r="U97" s="48">
        <v>2</v>
      </c>
      <c r="V97" s="49">
        <v>0</v>
      </c>
      <c r="W97" s="49">
        <v>0.002288</v>
      </c>
      <c r="X97" s="49">
        <v>0.001251</v>
      </c>
      <c r="Y97" s="49">
        <v>0.6499</v>
      </c>
      <c r="Z97" s="49">
        <v>0.5</v>
      </c>
      <c r="AA97" s="49">
        <v>0</v>
      </c>
      <c r="AB97" s="71">
        <v>97</v>
      </c>
      <c r="AC97" s="71"/>
      <c r="AD97" s="72"/>
      <c r="AE97" s="78" t="s">
        <v>1184</v>
      </c>
      <c r="AF97" s="78">
        <v>809</v>
      </c>
      <c r="AG97" s="78">
        <v>425</v>
      </c>
      <c r="AH97" s="78">
        <v>1017</v>
      </c>
      <c r="AI97" s="78">
        <v>2294</v>
      </c>
      <c r="AJ97" s="78"/>
      <c r="AK97" s="78" t="s">
        <v>1295</v>
      </c>
      <c r="AL97" s="78" t="s">
        <v>1383</v>
      </c>
      <c r="AM97" s="83" t="s">
        <v>1464</v>
      </c>
      <c r="AN97" s="78"/>
      <c r="AO97" s="80">
        <v>40324.66700231482</v>
      </c>
      <c r="AP97" s="83" t="s">
        <v>1547</v>
      </c>
      <c r="AQ97" s="78" t="b">
        <v>0</v>
      </c>
      <c r="AR97" s="78" t="b">
        <v>0</v>
      </c>
      <c r="AS97" s="78" t="b">
        <v>1</v>
      </c>
      <c r="AT97" s="78" t="s">
        <v>1000</v>
      </c>
      <c r="AU97" s="78">
        <v>8</v>
      </c>
      <c r="AV97" s="83" t="s">
        <v>1574</v>
      </c>
      <c r="AW97" s="78" t="b">
        <v>0</v>
      </c>
      <c r="AX97" s="78" t="s">
        <v>1625</v>
      </c>
      <c r="AY97" s="83" t="s">
        <v>1720</v>
      </c>
      <c r="AZ97" s="78" t="s">
        <v>66</v>
      </c>
      <c r="BA97" s="78" t="str">
        <f>REPLACE(INDEX(GroupVertices[Group],MATCH(Vertices[[#This Row],[Vertex]],GroupVertices[Vertex],0)),1,1,"")</f>
        <v>6</v>
      </c>
      <c r="BB97" s="48"/>
      <c r="BC97" s="48"/>
      <c r="BD97" s="48"/>
      <c r="BE97" s="48"/>
      <c r="BF97" s="48" t="s">
        <v>531</v>
      </c>
      <c r="BG97" s="48" t="s">
        <v>531</v>
      </c>
      <c r="BH97" s="121" t="s">
        <v>2388</v>
      </c>
      <c r="BI97" s="121" t="s">
        <v>2388</v>
      </c>
      <c r="BJ97" s="121" t="s">
        <v>2466</v>
      </c>
      <c r="BK97" s="121" t="s">
        <v>2466</v>
      </c>
      <c r="BL97" s="121">
        <v>0</v>
      </c>
      <c r="BM97" s="124">
        <v>0</v>
      </c>
      <c r="BN97" s="121">
        <v>0</v>
      </c>
      <c r="BO97" s="124">
        <v>0</v>
      </c>
      <c r="BP97" s="121">
        <v>0</v>
      </c>
      <c r="BQ97" s="124">
        <v>0</v>
      </c>
      <c r="BR97" s="121">
        <v>22</v>
      </c>
      <c r="BS97" s="124">
        <v>100</v>
      </c>
      <c r="BT97" s="121">
        <v>22</v>
      </c>
      <c r="BU97" s="2"/>
      <c r="BV97" s="3"/>
      <c r="BW97" s="3"/>
      <c r="BX97" s="3"/>
      <c r="BY97" s="3"/>
    </row>
    <row r="98" spans="1:77" ht="41.45" customHeight="1">
      <c r="A98" s="64" t="s">
        <v>323</v>
      </c>
      <c r="C98" s="65"/>
      <c r="D98" s="65" t="s">
        <v>64</v>
      </c>
      <c r="E98" s="66">
        <v>1000</v>
      </c>
      <c r="F98" s="68">
        <v>97.94494689126213</v>
      </c>
      <c r="G98" s="100" t="s">
        <v>1615</v>
      </c>
      <c r="H98" s="65"/>
      <c r="I98" s="69" t="s">
        <v>323</v>
      </c>
      <c r="J98" s="70"/>
      <c r="K98" s="70"/>
      <c r="L98" s="69" t="s">
        <v>1840</v>
      </c>
      <c r="M98" s="73">
        <v>685.8806993720411</v>
      </c>
      <c r="N98" s="74">
        <v>8475.2822265625</v>
      </c>
      <c r="O98" s="74">
        <v>8708.248046875</v>
      </c>
      <c r="P98" s="75"/>
      <c r="Q98" s="76"/>
      <c r="R98" s="76"/>
      <c r="S98" s="86"/>
      <c r="T98" s="48">
        <v>4</v>
      </c>
      <c r="U98" s="48">
        <v>0</v>
      </c>
      <c r="V98" s="49">
        <v>199</v>
      </c>
      <c r="W98" s="49">
        <v>0.002967</v>
      </c>
      <c r="X98" s="49">
        <v>0.004889</v>
      </c>
      <c r="Y98" s="49">
        <v>1.176237</v>
      </c>
      <c r="Z98" s="49">
        <v>0.25</v>
      </c>
      <c r="AA98" s="49">
        <v>0</v>
      </c>
      <c r="AB98" s="71">
        <v>98</v>
      </c>
      <c r="AC98" s="71"/>
      <c r="AD98" s="72"/>
      <c r="AE98" s="78" t="s">
        <v>1185</v>
      </c>
      <c r="AF98" s="78">
        <v>1807</v>
      </c>
      <c r="AG98" s="78">
        <v>59245</v>
      </c>
      <c r="AH98" s="78">
        <v>11666</v>
      </c>
      <c r="AI98" s="78">
        <v>4190</v>
      </c>
      <c r="AJ98" s="78"/>
      <c r="AK98" s="78" t="s">
        <v>1296</v>
      </c>
      <c r="AL98" s="78" t="s">
        <v>1384</v>
      </c>
      <c r="AM98" s="83" t="s">
        <v>1465</v>
      </c>
      <c r="AN98" s="78"/>
      <c r="AO98" s="80">
        <v>39869.926828703705</v>
      </c>
      <c r="AP98" s="83" t="s">
        <v>1548</v>
      </c>
      <c r="AQ98" s="78" t="b">
        <v>1</v>
      </c>
      <c r="AR98" s="78" t="b">
        <v>0</v>
      </c>
      <c r="AS98" s="78" t="b">
        <v>0</v>
      </c>
      <c r="AT98" s="78" t="s">
        <v>1000</v>
      </c>
      <c r="AU98" s="78">
        <v>747</v>
      </c>
      <c r="AV98" s="83" t="s">
        <v>1574</v>
      </c>
      <c r="AW98" s="78" t="b">
        <v>1</v>
      </c>
      <c r="AX98" s="78" t="s">
        <v>1625</v>
      </c>
      <c r="AY98" s="83" t="s">
        <v>1721</v>
      </c>
      <c r="AZ98" s="78" t="s">
        <v>65</v>
      </c>
      <c r="BA98" s="78" t="str">
        <f>REPLACE(INDEX(GroupVertices[Group],MATCH(Vertices[[#This Row],[Vertex]],GroupVertices[Vertex],0)),1,1,"")</f>
        <v>6</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302</v>
      </c>
      <c r="C99" s="65"/>
      <c r="D99" s="65" t="s">
        <v>64</v>
      </c>
      <c r="E99" s="66">
        <v>169.99469800584234</v>
      </c>
      <c r="F99" s="68">
        <v>99.98039435681345</v>
      </c>
      <c r="G99" s="100" t="s">
        <v>670</v>
      </c>
      <c r="H99" s="65"/>
      <c r="I99" s="69" t="s">
        <v>302</v>
      </c>
      <c r="J99" s="70"/>
      <c r="K99" s="70"/>
      <c r="L99" s="69" t="s">
        <v>1841</v>
      </c>
      <c r="M99" s="73">
        <v>7.533907352636699</v>
      </c>
      <c r="N99" s="74">
        <v>8874.9853515625</v>
      </c>
      <c r="O99" s="74">
        <v>8821.755859375</v>
      </c>
      <c r="P99" s="75"/>
      <c r="Q99" s="76"/>
      <c r="R99" s="76"/>
      <c r="S99" s="86"/>
      <c r="T99" s="48">
        <v>3</v>
      </c>
      <c r="U99" s="48">
        <v>1</v>
      </c>
      <c r="V99" s="49">
        <v>199</v>
      </c>
      <c r="W99" s="49">
        <v>0.002967</v>
      </c>
      <c r="X99" s="49">
        <v>0.004889</v>
      </c>
      <c r="Y99" s="49">
        <v>1.176237</v>
      </c>
      <c r="Z99" s="49">
        <v>0.25</v>
      </c>
      <c r="AA99" s="49">
        <v>0</v>
      </c>
      <c r="AB99" s="71">
        <v>99</v>
      </c>
      <c r="AC99" s="71"/>
      <c r="AD99" s="72"/>
      <c r="AE99" s="78" t="s">
        <v>1186</v>
      </c>
      <c r="AF99" s="78">
        <v>38</v>
      </c>
      <c r="AG99" s="78">
        <v>587</v>
      </c>
      <c r="AH99" s="78">
        <v>275</v>
      </c>
      <c r="AI99" s="78">
        <v>121</v>
      </c>
      <c r="AJ99" s="78"/>
      <c r="AK99" s="78" t="s">
        <v>1297</v>
      </c>
      <c r="AL99" s="78" t="s">
        <v>1385</v>
      </c>
      <c r="AM99" s="78"/>
      <c r="AN99" s="78"/>
      <c r="AO99" s="80">
        <v>43166.91443287037</v>
      </c>
      <c r="AP99" s="83" t="s">
        <v>1549</v>
      </c>
      <c r="AQ99" s="78" t="b">
        <v>1</v>
      </c>
      <c r="AR99" s="78" t="b">
        <v>0</v>
      </c>
      <c r="AS99" s="78" t="b">
        <v>0</v>
      </c>
      <c r="AT99" s="78" t="s">
        <v>1000</v>
      </c>
      <c r="AU99" s="78">
        <v>5</v>
      </c>
      <c r="AV99" s="78"/>
      <c r="AW99" s="78" t="b">
        <v>0</v>
      </c>
      <c r="AX99" s="78" t="s">
        <v>1625</v>
      </c>
      <c r="AY99" s="83" t="s">
        <v>1722</v>
      </c>
      <c r="AZ99" s="78" t="s">
        <v>66</v>
      </c>
      <c r="BA99" s="78" t="str">
        <f>REPLACE(INDEX(GroupVertices[Group],MATCH(Vertices[[#This Row],[Vertex]],GroupVertices[Vertex],0)),1,1,"")</f>
        <v>6</v>
      </c>
      <c r="BB99" s="48" t="s">
        <v>472</v>
      </c>
      <c r="BC99" s="48" t="s">
        <v>472</v>
      </c>
      <c r="BD99" s="48" t="s">
        <v>504</v>
      </c>
      <c r="BE99" s="48" t="s">
        <v>504</v>
      </c>
      <c r="BF99" s="48" t="s">
        <v>542</v>
      </c>
      <c r="BG99" s="48" t="s">
        <v>542</v>
      </c>
      <c r="BH99" s="121" t="s">
        <v>2389</v>
      </c>
      <c r="BI99" s="121" t="s">
        <v>2389</v>
      </c>
      <c r="BJ99" s="121" t="s">
        <v>2225</v>
      </c>
      <c r="BK99" s="121" t="s">
        <v>2225</v>
      </c>
      <c r="BL99" s="121">
        <v>1</v>
      </c>
      <c r="BM99" s="124">
        <v>2.7777777777777777</v>
      </c>
      <c r="BN99" s="121">
        <v>0</v>
      </c>
      <c r="BO99" s="124">
        <v>0</v>
      </c>
      <c r="BP99" s="121">
        <v>0</v>
      </c>
      <c r="BQ99" s="124">
        <v>0</v>
      </c>
      <c r="BR99" s="121">
        <v>35</v>
      </c>
      <c r="BS99" s="124">
        <v>97.22222222222223</v>
      </c>
      <c r="BT99" s="121">
        <v>36</v>
      </c>
      <c r="BU99" s="2"/>
      <c r="BV99" s="3"/>
      <c r="BW99" s="3"/>
      <c r="BX99" s="3"/>
      <c r="BY99" s="3"/>
    </row>
    <row r="100" spans="1:77" ht="41.45" customHeight="1">
      <c r="A100" s="64" t="s">
        <v>284</v>
      </c>
      <c r="C100" s="65"/>
      <c r="D100" s="65" t="s">
        <v>64</v>
      </c>
      <c r="E100" s="66">
        <v>163.3442412576195</v>
      </c>
      <c r="F100" s="68">
        <v>99.99670347592439</v>
      </c>
      <c r="G100" s="100" t="s">
        <v>654</v>
      </c>
      <c r="H100" s="65"/>
      <c r="I100" s="69" t="s">
        <v>284</v>
      </c>
      <c r="J100" s="70"/>
      <c r="K100" s="70"/>
      <c r="L100" s="69" t="s">
        <v>1842</v>
      </c>
      <c r="M100" s="73">
        <v>2.0986215902663474</v>
      </c>
      <c r="N100" s="74">
        <v>4840.70654296875</v>
      </c>
      <c r="O100" s="74">
        <v>4812.22705078125</v>
      </c>
      <c r="P100" s="75"/>
      <c r="Q100" s="76"/>
      <c r="R100" s="76"/>
      <c r="S100" s="86"/>
      <c r="T100" s="48">
        <v>0</v>
      </c>
      <c r="U100" s="48">
        <v>1</v>
      </c>
      <c r="V100" s="49">
        <v>0</v>
      </c>
      <c r="W100" s="49">
        <v>0.002817</v>
      </c>
      <c r="X100" s="49">
        <v>0.002502</v>
      </c>
      <c r="Y100" s="49">
        <v>0.445888</v>
      </c>
      <c r="Z100" s="49">
        <v>0</v>
      </c>
      <c r="AA100" s="49">
        <v>0</v>
      </c>
      <c r="AB100" s="71">
        <v>100</v>
      </c>
      <c r="AC100" s="71"/>
      <c r="AD100" s="72"/>
      <c r="AE100" s="78" t="s">
        <v>1187</v>
      </c>
      <c r="AF100" s="78">
        <v>99</v>
      </c>
      <c r="AG100" s="78">
        <v>117</v>
      </c>
      <c r="AH100" s="78">
        <v>23180</v>
      </c>
      <c r="AI100" s="78">
        <v>12</v>
      </c>
      <c r="AJ100" s="78"/>
      <c r="AK100" s="78" t="s">
        <v>1298</v>
      </c>
      <c r="AL100" s="78" t="s">
        <v>1386</v>
      </c>
      <c r="AM100" s="78"/>
      <c r="AN100" s="78"/>
      <c r="AO100" s="80">
        <v>42899.350648148145</v>
      </c>
      <c r="AP100" s="83" t="s">
        <v>1550</v>
      </c>
      <c r="AQ100" s="78" t="b">
        <v>0</v>
      </c>
      <c r="AR100" s="78" t="b">
        <v>0</v>
      </c>
      <c r="AS100" s="78" t="b">
        <v>0</v>
      </c>
      <c r="AT100" s="78" t="s">
        <v>1001</v>
      </c>
      <c r="AU100" s="78">
        <v>3</v>
      </c>
      <c r="AV100" s="83" t="s">
        <v>1574</v>
      </c>
      <c r="AW100" s="78" t="b">
        <v>0</v>
      </c>
      <c r="AX100" s="78" t="s">
        <v>1625</v>
      </c>
      <c r="AY100" s="83" t="s">
        <v>1723</v>
      </c>
      <c r="AZ100" s="78" t="s">
        <v>66</v>
      </c>
      <c r="BA100" s="78" t="str">
        <f>REPLACE(INDEX(GroupVertices[Group],MATCH(Vertices[[#This Row],[Vertex]],GroupVertices[Vertex],0)),1,1,"")</f>
        <v>3</v>
      </c>
      <c r="BB100" s="48"/>
      <c r="BC100" s="48"/>
      <c r="BD100" s="48"/>
      <c r="BE100" s="48"/>
      <c r="BF100" s="48"/>
      <c r="BG100" s="48"/>
      <c r="BH100" s="121" t="s">
        <v>2349</v>
      </c>
      <c r="BI100" s="121" t="s">
        <v>2349</v>
      </c>
      <c r="BJ100" s="121" t="s">
        <v>2437</v>
      </c>
      <c r="BK100" s="121" t="s">
        <v>2437</v>
      </c>
      <c r="BL100" s="121">
        <v>1</v>
      </c>
      <c r="BM100" s="124">
        <v>4</v>
      </c>
      <c r="BN100" s="121">
        <v>0</v>
      </c>
      <c r="BO100" s="124">
        <v>0</v>
      </c>
      <c r="BP100" s="121">
        <v>0</v>
      </c>
      <c r="BQ100" s="124">
        <v>0</v>
      </c>
      <c r="BR100" s="121">
        <v>24</v>
      </c>
      <c r="BS100" s="124">
        <v>96</v>
      </c>
      <c r="BT100" s="121">
        <v>25</v>
      </c>
      <c r="BU100" s="2"/>
      <c r="BV100" s="3"/>
      <c r="BW100" s="3"/>
      <c r="BX100" s="3"/>
      <c r="BY100" s="3"/>
    </row>
    <row r="101" spans="1:77" ht="41.45" customHeight="1">
      <c r="A101" s="64" t="s">
        <v>285</v>
      </c>
      <c r="C101" s="65"/>
      <c r="D101" s="65" t="s">
        <v>64</v>
      </c>
      <c r="E101" s="66">
        <v>165.77802542930957</v>
      </c>
      <c r="F101" s="68">
        <v>99.99073503233485</v>
      </c>
      <c r="G101" s="100" t="s">
        <v>655</v>
      </c>
      <c r="H101" s="65"/>
      <c r="I101" s="69" t="s">
        <v>285</v>
      </c>
      <c r="J101" s="70"/>
      <c r="K101" s="70"/>
      <c r="L101" s="69" t="s">
        <v>1843</v>
      </c>
      <c r="M101" s="73">
        <v>4.087704890538051</v>
      </c>
      <c r="N101" s="74">
        <v>7049.32763671875</v>
      </c>
      <c r="O101" s="74">
        <v>352.9058837890625</v>
      </c>
      <c r="P101" s="75"/>
      <c r="Q101" s="76"/>
      <c r="R101" s="76"/>
      <c r="S101" s="86"/>
      <c r="T101" s="48">
        <v>0</v>
      </c>
      <c r="U101" s="48">
        <v>2</v>
      </c>
      <c r="V101" s="49">
        <v>0</v>
      </c>
      <c r="W101" s="49">
        <v>0.003546</v>
      </c>
      <c r="X101" s="49">
        <v>0.014476</v>
      </c>
      <c r="Y101" s="49">
        <v>0.702309</v>
      </c>
      <c r="Z101" s="49">
        <v>1</v>
      </c>
      <c r="AA101" s="49">
        <v>0</v>
      </c>
      <c r="AB101" s="71">
        <v>101</v>
      </c>
      <c r="AC101" s="71"/>
      <c r="AD101" s="72"/>
      <c r="AE101" s="78" t="s">
        <v>1188</v>
      </c>
      <c r="AF101" s="78">
        <v>389</v>
      </c>
      <c r="AG101" s="78">
        <v>289</v>
      </c>
      <c r="AH101" s="78">
        <v>970</v>
      </c>
      <c r="AI101" s="78">
        <v>473</v>
      </c>
      <c r="AJ101" s="78"/>
      <c r="AK101" s="78" t="s">
        <v>1299</v>
      </c>
      <c r="AL101" s="78" t="s">
        <v>1387</v>
      </c>
      <c r="AM101" s="78"/>
      <c r="AN101" s="78"/>
      <c r="AO101" s="80">
        <v>42695.19537037037</v>
      </c>
      <c r="AP101" s="83" t="s">
        <v>1551</v>
      </c>
      <c r="AQ101" s="78" t="b">
        <v>1</v>
      </c>
      <c r="AR101" s="78" t="b">
        <v>0</v>
      </c>
      <c r="AS101" s="78" t="b">
        <v>0</v>
      </c>
      <c r="AT101" s="78" t="s">
        <v>1001</v>
      </c>
      <c r="AU101" s="78">
        <v>20</v>
      </c>
      <c r="AV101" s="78"/>
      <c r="AW101" s="78" t="b">
        <v>0</v>
      </c>
      <c r="AX101" s="78" t="s">
        <v>1625</v>
      </c>
      <c r="AY101" s="83" t="s">
        <v>1724</v>
      </c>
      <c r="AZ101" s="78" t="s">
        <v>66</v>
      </c>
      <c r="BA101" s="78" t="str">
        <f>REPLACE(INDEX(GroupVertices[Group],MATCH(Vertices[[#This Row],[Vertex]],GroupVertices[Vertex],0)),1,1,"")</f>
        <v>7</v>
      </c>
      <c r="BB101" s="48"/>
      <c r="BC101" s="48"/>
      <c r="BD101" s="48"/>
      <c r="BE101" s="48"/>
      <c r="BF101" s="48" t="s">
        <v>549</v>
      </c>
      <c r="BG101" s="48" t="s">
        <v>517</v>
      </c>
      <c r="BH101" s="121" t="s">
        <v>2390</v>
      </c>
      <c r="BI101" s="121" t="s">
        <v>2416</v>
      </c>
      <c r="BJ101" s="121" t="s">
        <v>2476</v>
      </c>
      <c r="BK101" s="121" t="s">
        <v>2476</v>
      </c>
      <c r="BL101" s="121">
        <v>3</v>
      </c>
      <c r="BM101" s="124">
        <v>4.615384615384615</v>
      </c>
      <c r="BN101" s="121">
        <v>1</v>
      </c>
      <c r="BO101" s="124">
        <v>1.5384615384615385</v>
      </c>
      <c r="BP101" s="121">
        <v>0</v>
      </c>
      <c r="BQ101" s="124">
        <v>0</v>
      </c>
      <c r="BR101" s="121">
        <v>61</v>
      </c>
      <c r="BS101" s="124">
        <v>93.84615384615384</v>
      </c>
      <c r="BT101" s="121">
        <v>65</v>
      </c>
      <c r="BU101" s="2"/>
      <c r="BV101" s="3"/>
      <c r="BW101" s="3"/>
      <c r="BX101" s="3"/>
      <c r="BY101" s="3"/>
    </row>
    <row r="102" spans="1:77" ht="41.45" customHeight="1">
      <c r="A102" s="64" t="s">
        <v>286</v>
      </c>
      <c r="C102" s="65"/>
      <c r="D102" s="65" t="s">
        <v>64</v>
      </c>
      <c r="E102" s="66">
        <v>175.14526450872128</v>
      </c>
      <c r="F102" s="68">
        <v>99.96776346456583</v>
      </c>
      <c r="G102" s="100" t="s">
        <v>656</v>
      </c>
      <c r="H102" s="65"/>
      <c r="I102" s="69" t="s">
        <v>286</v>
      </c>
      <c r="J102" s="70"/>
      <c r="K102" s="70"/>
      <c r="L102" s="69" t="s">
        <v>1844</v>
      </c>
      <c r="M102" s="73">
        <v>11.743362709025652</v>
      </c>
      <c r="N102" s="74">
        <v>8731.0712890625</v>
      </c>
      <c r="O102" s="74">
        <v>5834.71044921875</v>
      </c>
      <c r="P102" s="75"/>
      <c r="Q102" s="76"/>
      <c r="R102" s="76"/>
      <c r="S102" s="86"/>
      <c r="T102" s="48">
        <v>1</v>
      </c>
      <c r="U102" s="48">
        <v>1</v>
      </c>
      <c r="V102" s="49">
        <v>238</v>
      </c>
      <c r="W102" s="49">
        <v>0.003165</v>
      </c>
      <c r="X102" s="49">
        <v>0.003699</v>
      </c>
      <c r="Y102" s="49">
        <v>0.721619</v>
      </c>
      <c r="Z102" s="49">
        <v>0</v>
      </c>
      <c r="AA102" s="49">
        <v>0</v>
      </c>
      <c r="AB102" s="71">
        <v>102</v>
      </c>
      <c r="AC102" s="71"/>
      <c r="AD102" s="72"/>
      <c r="AE102" s="78" t="s">
        <v>1189</v>
      </c>
      <c r="AF102" s="78">
        <v>506</v>
      </c>
      <c r="AG102" s="78">
        <v>951</v>
      </c>
      <c r="AH102" s="78">
        <v>4864</v>
      </c>
      <c r="AI102" s="78">
        <v>36</v>
      </c>
      <c r="AJ102" s="78"/>
      <c r="AK102" s="78" t="s">
        <v>1300</v>
      </c>
      <c r="AL102" s="78" t="s">
        <v>1388</v>
      </c>
      <c r="AM102" s="83" t="s">
        <v>1466</v>
      </c>
      <c r="AN102" s="78"/>
      <c r="AO102" s="80">
        <v>40782.541666666664</v>
      </c>
      <c r="AP102" s="83" t="s">
        <v>1552</v>
      </c>
      <c r="AQ102" s="78" t="b">
        <v>0</v>
      </c>
      <c r="AR102" s="78" t="b">
        <v>0</v>
      </c>
      <c r="AS102" s="78" t="b">
        <v>1</v>
      </c>
      <c r="AT102" s="78" t="s">
        <v>1571</v>
      </c>
      <c r="AU102" s="78">
        <v>45</v>
      </c>
      <c r="AV102" s="83" t="s">
        <v>1574</v>
      </c>
      <c r="AW102" s="78" t="b">
        <v>0</v>
      </c>
      <c r="AX102" s="78" t="s">
        <v>1625</v>
      </c>
      <c r="AY102" s="83" t="s">
        <v>1725</v>
      </c>
      <c r="AZ102" s="78" t="s">
        <v>66</v>
      </c>
      <c r="BA102" s="78" t="str">
        <f>REPLACE(INDEX(GroupVertices[Group],MATCH(Vertices[[#This Row],[Vertex]],GroupVertices[Vertex],0)),1,1,"")</f>
        <v>6</v>
      </c>
      <c r="BB102" s="48"/>
      <c r="BC102" s="48"/>
      <c r="BD102" s="48"/>
      <c r="BE102" s="48"/>
      <c r="BF102" s="48" t="s">
        <v>513</v>
      </c>
      <c r="BG102" s="48" t="s">
        <v>513</v>
      </c>
      <c r="BH102" s="121" t="s">
        <v>2391</v>
      </c>
      <c r="BI102" s="121" t="s">
        <v>2391</v>
      </c>
      <c r="BJ102" s="121" t="s">
        <v>2477</v>
      </c>
      <c r="BK102" s="121" t="s">
        <v>2477</v>
      </c>
      <c r="BL102" s="121">
        <v>1</v>
      </c>
      <c r="BM102" s="124">
        <v>4.166666666666667</v>
      </c>
      <c r="BN102" s="121">
        <v>0</v>
      </c>
      <c r="BO102" s="124">
        <v>0</v>
      </c>
      <c r="BP102" s="121">
        <v>0</v>
      </c>
      <c r="BQ102" s="124">
        <v>0</v>
      </c>
      <c r="BR102" s="121">
        <v>23</v>
      </c>
      <c r="BS102" s="124">
        <v>95.83333333333333</v>
      </c>
      <c r="BT102" s="121">
        <v>24</v>
      </c>
      <c r="BU102" s="2"/>
      <c r="BV102" s="3"/>
      <c r="BW102" s="3"/>
      <c r="BX102" s="3"/>
      <c r="BY102" s="3"/>
    </row>
    <row r="103" spans="1:77" ht="41.45" customHeight="1">
      <c r="A103" s="64" t="s">
        <v>288</v>
      </c>
      <c r="C103" s="65"/>
      <c r="D103" s="65" t="s">
        <v>64</v>
      </c>
      <c r="E103" s="66">
        <v>169.93809837394255</v>
      </c>
      <c r="F103" s="68">
        <v>99.98053315782717</v>
      </c>
      <c r="G103" s="100" t="s">
        <v>658</v>
      </c>
      <c r="H103" s="65"/>
      <c r="I103" s="69" t="s">
        <v>288</v>
      </c>
      <c r="J103" s="70"/>
      <c r="K103" s="70"/>
      <c r="L103" s="69" t="s">
        <v>1845</v>
      </c>
      <c r="M103" s="73">
        <v>7.48764960146759</v>
      </c>
      <c r="N103" s="74">
        <v>5600.4794921875</v>
      </c>
      <c r="O103" s="74">
        <v>7176.49169921875</v>
      </c>
      <c r="P103" s="75"/>
      <c r="Q103" s="76"/>
      <c r="R103" s="76"/>
      <c r="S103" s="86"/>
      <c r="T103" s="48">
        <v>0</v>
      </c>
      <c r="U103" s="48">
        <v>1</v>
      </c>
      <c r="V103" s="49">
        <v>0</v>
      </c>
      <c r="W103" s="49">
        <v>0.002817</v>
      </c>
      <c r="X103" s="49">
        <v>0.002502</v>
      </c>
      <c r="Y103" s="49">
        <v>0.445888</v>
      </c>
      <c r="Z103" s="49">
        <v>0</v>
      </c>
      <c r="AA103" s="49">
        <v>0</v>
      </c>
      <c r="AB103" s="71">
        <v>103</v>
      </c>
      <c r="AC103" s="71"/>
      <c r="AD103" s="72"/>
      <c r="AE103" s="78" t="s">
        <v>1190</v>
      </c>
      <c r="AF103" s="78">
        <v>873</v>
      </c>
      <c r="AG103" s="78">
        <v>583</v>
      </c>
      <c r="AH103" s="78">
        <v>12556</v>
      </c>
      <c r="AI103" s="78">
        <v>52354</v>
      </c>
      <c r="AJ103" s="78"/>
      <c r="AK103" s="78"/>
      <c r="AL103" s="78" t="s">
        <v>1389</v>
      </c>
      <c r="AM103" s="78"/>
      <c r="AN103" s="78"/>
      <c r="AO103" s="80">
        <v>41514.90408564815</v>
      </c>
      <c r="AP103" s="83" t="s">
        <v>1553</v>
      </c>
      <c r="AQ103" s="78" t="b">
        <v>1</v>
      </c>
      <c r="AR103" s="78" t="b">
        <v>0</v>
      </c>
      <c r="AS103" s="78" t="b">
        <v>0</v>
      </c>
      <c r="AT103" s="78" t="s">
        <v>1000</v>
      </c>
      <c r="AU103" s="78">
        <v>1</v>
      </c>
      <c r="AV103" s="83" t="s">
        <v>1574</v>
      </c>
      <c r="AW103" s="78" t="b">
        <v>0</v>
      </c>
      <c r="AX103" s="78" t="s">
        <v>1625</v>
      </c>
      <c r="AY103" s="83" t="s">
        <v>1726</v>
      </c>
      <c r="AZ103" s="78" t="s">
        <v>66</v>
      </c>
      <c r="BA103" s="78" t="str">
        <f>REPLACE(INDEX(GroupVertices[Group],MATCH(Vertices[[#This Row],[Vertex]],GroupVertices[Vertex],0)),1,1,"")</f>
        <v>3</v>
      </c>
      <c r="BB103" s="48"/>
      <c r="BC103" s="48"/>
      <c r="BD103" s="48"/>
      <c r="BE103" s="48"/>
      <c r="BF103" s="48"/>
      <c r="BG103" s="48"/>
      <c r="BH103" s="121" t="s">
        <v>2349</v>
      </c>
      <c r="BI103" s="121" t="s">
        <v>2349</v>
      </c>
      <c r="BJ103" s="121" t="s">
        <v>2437</v>
      </c>
      <c r="BK103" s="121" t="s">
        <v>2437</v>
      </c>
      <c r="BL103" s="121">
        <v>1</v>
      </c>
      <c r="BM103" s="124">
        <v>4</v>
      </c>
      <c r="BN103" s="121">
        <v>0</v>
      </c>
      <c r="BO103" s="124">
        <v>0</v>
      </c>
      <c r="BP103" s="121">
        <v>0</v>
      </c>
      <c r="BQ103" s="124">
        <v>0</v>
      </c>
      <c r="BR103" s="121">
        <v>24</v>
      </c>
      <c r="BS103" s="124">
        <v>96</v>
      </c>
      <c r="BT103" s="121">
        <v>25</v>
      </c>
      <c r="BU103" s="2"/>
      <c r="BV103" s="3"/>
      <c r="BW103" s="3"/>
      <c r="BX103" s="3"/>
      <c r="BY103" s="3"/>
    </row>
    <row r="104" spans="1:77" ht="41.45" customHeight="1">
      <c r="A104" s="64" t="s">
        <v>289</v>
      </c>
      <c r="C104" s="65"/>
      <c r="D104" s="65" t="s">
        <v>64</v>
      </c>
      <c r="E104" s="66">
        <v>164.26398527599073</v>
      </c>
      <c r="F104" s="68">
        <v>99.99444795945159</v>
      </c>
      <c r="G104" s="100" t="s">
        <v>659</v>
      </c>
      <c r="H104" s="65"/>
      <c r="I104" s="69" t="s">
        <v>289</v>
      </c>
      <c r="J104" s="70"/>
      <c r="K104" s="70"/>
      <c r="L104" s="69" t="s">
        <v>1846</v>
      </c>
      <c r="M104" s="73">
        <v>2.850310046764375</v>
      </c>
      <c r="N104" s="74">
        <v>7539.85693359375</v>
      </c>
      <c r="O104" s="74">
        <v>4993.6181640625</v>
      </c>
      <c r="P104" s="75"/>
      <c r="Q104" s="76"/>
      <c r="R104" s="76"/>
      <c r="S104" s="86"/>
      <c r="T104" s="48">
        <v>1</v>
      </c>
      <c r="U104" s="48">
        <v>1</v>
      </c>
      <c r="V104" s="49">
        <v>0</v>
      </c>
      <c r="W104" s="49">
        <v>0</v>
      </c>
      <c r="X104" s="49">
        <v>0</v>
      </c>
      <c r="Y104" s="49">
        <v>0.999996</v>
      </c>
      <c r="Z104" s="49">
        <v>0</v>
      </c>
      <c r="AA104" s="49" t="s">
        <v>2804</v>
      </c>
      <c r="AB104" s="71">
        <v>104</v>
      </c>
      <c r="AC104" s="71"/>
      <c r="AD104" s="72"/>
      <c r="AE104" s="78" t="s">
        <v>1191</v>
      </c>
      <c r="AF104" s="78">
        <v>382</v>
      </c>
      <c r="AG104" s="78">
        <v>182</v>
      </c>
      <c r="AH104" s="78">
        <v>1461</v>
      </c>
      <c r="AI104" s="78">
        <v>312</v>
      </c>
      <c r="AJ104" s="78"/>
      <c r="AK104" s="78" t="s">
        <v>1301</v>
      </c>
      <c r="AL104" s="78" t="s">
        <v>1390</v>
      </c>
      <c r="AM104" s="83" t="s">
        <v>1467</v>
      </c>
      <c r="AN104" s="78"/>
      <c r="AO104" s="80">
        <v>40389.35675925926</v>
      </c>
      <c r="AP104" s="83" t="s">
        <v>1554</v>
      </c>
      <c r="AQ104" s="78" t="b">
        <v>1</v>
      </c>
      <c r="AR104" s="78" t="b">
        <v>0</v>
      </c>
      <c r="AS104" s="78" t="b">
        <v>0</v>
      </c>
      <c r="AT104" s="78" t="s">
        <v>1003</v>
      </c>
      <c r="AU104" s="78">
        <v>9</v>
      </c>
      <c r="AV104" s="83" t="s">
        <v>1574</v>
      </c>
      <c r="AW104" s="78" t="b">
        <v>0</v>
      </c>
      <c r="AX104" s="78" t="s">
        <v>1625</v>
      </c>
      <c r="AY104" s="83" t="s">
        <v>1727</v>
      </c>
      <c r="AZ104" s="78" t="s">
        <v>66</v>
      </c>
      <c r="BA104" s="78" t="str">
        <f>REPLACE(INDEX(GroupVertices[Group],MATCH(Vertices[[#This Row],[Vertex]],GroupVertices[Vertex],0)),1,1,"")</f>
        <v>10</v>
      </c>
      <c r="BB104" s="48"/>
      <c r="BC104" s="48"/>
      <c r="BD104" s="48"/>
      <c r="BE104" s="48"/>
      <c r="BF104" s="48" t="s">
        <v>508</v>
      </c>
      <c r="BG104" s="48" t="s">
        <v>508</v>
      </c>
      <c r="BH104" s="121" t="s">
        <v>2392</v>
      </c>
      <c r="BI104" s="121" t="s">
        <v>2392</v>
      </c>
      <c r="BJ104" s="121" t="s">
        <v>2478</v>
      </c>
      <c r="BK104" s="121" t="s">
        <v>2478</v>
      </c>
      <c r="BL104" s="121">
        <v>0</v>
      </c>
      <c r="BM104" s="124">
        <v>0</v>
      </c>
      <c r="BN104" s="121">
        <v>0</v>
      </c>
      <c r="BO104" s="124">
        <v>0</v>
      </c>
      <c r="BP104" s="121">
        <v>0</v>
      </c>
      <c r="BQ104" s="124">
        <v>0</v>
      </c>
      <c r="BR104" s="121">
        <v>7</v>
      </c>
      <c r="BS104" s="124">
        <v>100</v>
      </c>
      <c r="BT104" s="121">
        <v>7</v>
      </c>
      <c r="BU104" s="2"/>
      <c r="BV104" s="3"/>
      <c r="BW104" s="3"/>
      <c r="BX104" s="3"/>
      <c r="BY104" s="3"/>
    </row>
    <row r="105" spans="1:77" ht="41.45" customHeight="1">
      <c r="A105" s="64" t="s">
        <v>290</v>
      </c>
      <c r="C105" s="65"/>
      <c r="D105" s="65" t="s">
        <v>64</v>
      </c>
      <c r="E105" s="66">
        <v>168.96175472367156</v>
      </c>
      <c r="F105" s="68">
        <v>99.98292747531366</v>
      </c>
      <c r="G105" s="100" t="s">
        <v>660</v>
      </c>
      <c r="H105" s="65"/>
      <c r="I105" s="69" t="s">
        <v>290</v>
      </c>
      <c r="J105" s="70"/>
      <c r="K105" s="70"/>
      <c r="L105" s="69" t="s">
        <v>1847</v>
      </c>
      <c r="M105" s="73">
        <v>6.689703393800452</v>
      </c>
      <c r="N105" s="74">
        <v>9524.7138671875</v>
      </c>
      <c r="O105" s="74">
        <v>1852.755859375</v>
      </c>
      <c r="P105" s="75"/>
      <c r="Q105" s="76"/>
      <c r="R105" s="76"/>
      <c r="S105" s="86"/>
      <c r="T105" s="48">
        <v>0</v>
      </c>
      <c r="U105" s="48">
        <v>1</v>
      </c>
      <c r="V105" s="49">
        <v>0</v>
      </c>
      <c r="W105" s="49">
        <v>1</v>
      </c>
      <c r="X105" s="49">
        <v>0</v>
      </c>
      <c r="Y105" s="49">
        <v>0.999996</v>
      </c>
      <c r="Z105" s="49">
        <v>0</v>
      </c>
      <c r="AA105" s="49">
        <v>0</v>
      </c>
      <c r="AB105" s="71">
        <v>105</v>
      </c>
      <c r="AC105" s="71"/>
      <c r="AD105" s="72"/>
      <c r="AE105" s="78" t="s">
        <v>1192</v>
      </c>
      <c r="AF105" s="78">
        <v>365</v>
      </c>
      <c r="AG105" s="78">
        <v>514</v>
      </c>
      <c r="AH105" s="78">
        <v>1997</v>
      </c>
      <c r="AI105" s="78">
        <v>3533</v>
      </c>
      <c r="AJ105" s="78"/>
      <c r="AK105" s="78" t="s">
        <v>1302</v>
      </c>
      <c r="AL105" s="78" t="s">
        <v>1391</v>
      </c>
      <c r="AM105" s="78"/>
      <c r="AN105" s="78"/>
      <c r="AO105" s="80">
        <v>42515.266493055555</v>
      </c>
      <c r="AP105" s="83" t="s">
        <v>1555</v>
      </c>
      <c r="AQ105" s="78" t="b">
        <v>1</v>
      </c>
      <c r="AR105" s="78" t="b">
        <v>0</v>
      </c>
      <c r="AS105" s="78" t="b">
        <v>0</v>
      </c>
      <c r="AT105" s="78" t="s">
        <v>1000</v>
      </c>
      <c r="AU105" s="78">
        <v>6</v>
      </c>
      <c r="AV105" s="78"/>
      <c r="AW105" s="78" t="b">
        <v>0</v>
      </c>
      <c r="AX105" s="78" t="s">
        <v>1625</v>
      </c>
      <c r="AY105" s="83" t="s">
        <v>1728</v>
      </c>
      <c r="AZ105" s="78" t="s">
        <v>66</v>
      </c>
      <c r="BA105" s="78" t="str">
        <f>REPLACE(INDEX(GroupVertices[Group],MATCH(Vertices[[#This Row],[Vertex]],GroupVertices[Vertex],0)),1,1,"")</f>
        <v>12</v>
      </c>
      <c r="BB105" s="48"/>
      <c r="BC105" s="48"/>
      <c r="BD105" s="48"/>
      <c r="BE105" s="48"/>
      <c r="BF105" s="48" t="s">
        <v>508</v>
      </c>
      <c r="BG105" s="48" t="s">
        <v>508</v>
      </c>
      <c r="BH105" s="121" t="s">
        <v>2393</v>
      </c>
      <c r="BI105" s="121" t="s">
        <v>2393</v>
      </c>
      <c r="BJ105" s="121" t="s">
        <v>2479</v>
      </c>
      <c r="BK105" s="121" t="s">
        <v>2479</v>
      </c>
      <c r="BL105" s="121">
        <v>0</v>
      </c>
      <c r="BM105" s="124">
        <v>0</v>
      </c>
      <c r="BN105" s="121">
        <v>0</v>
      </c>
      <c r="BO105" s="124">
        <v>0</v>
      </c>
      <c r="BP105" s="121">
        <v>0</v>
      </c>
      <c r="BQ105" s="124">
        <v>0</v>
      </c>
      <c r="BR105" s="121">
        <v>8</v>
      </c>
      <c r="BS105" s="124">
        <v>100</v>
      </c>
      <c r="BT105" s="121">
        <v>8</v>
      </c>
      <c r="BU105" s="2"/>
      <c r="BV105" s="3"/>
      <c r="BW105" s="3"/>
      <c r="BX105" s="3"/>
      <c r="BY105" s="3"/>
    </row>
    <row r="106" spans="1:77" ht="41.45" customHeight="1">
      <c r="A106" s="64" t="s">
        <v>324</v>
      </c>
      <c r="C106" s="65"/>
      <c r="D106" s="65" t="s">
        <v>64</v>
      </c>
      <c r="E106" s="66">
        <v>165.73557570538472</v>
      </c>
      <c r="F106" s="68">
        <v>99.99083913309514</v>
      </c>
      <c r="G106" s="100" t="s">
        <v>1616</v>
      </c>
      <c r="H106" s="65"/>
      <c r="I106" s="69" t="s">
        <v>324</v>
      </c>
      <c r="J106" s="70"/>
      <c r="K106" s="70"/>
      <c r="L106" s="69" t="s">
        <v>1848</v>
      </c>
      <c r="M106" s="73">
        <v>4.053011577161218</v>
      </c>
      <c r="N106" s="74">
        <v>9524.7138671875</v>
      </c>
      <c r="O106" s="74">
        <v>2735.0205078125</v>
      </c>
      <c r="P106" s="75"/>
      <c r="Q106" s="76"/>
      <c r="R106" s="76"/>
      <c r="S106" s="86"/>
      <c r="T106" s="48">
        <v>1</v>
      </c>
      <c r="U106" s="48">
        <v>0</v>
      </c>
      <c r="V106" s="49">
        <v>0</v>
      </c>
      <c r="W106" s="49">
        <v>1</v>
      </c>
      <c r="X106" s="49">
        <v>0</v>
      </c>
      <c r="Y106" s="49">
        <v>0.999996</v>
      </c>
      <c r="Z106" s="49">
        <v>0</v>
      </c>
      <c r="AA106" s="49">
        <v>0</v>
      </c>
      <c r="AB106" s="71">
        <v>106</v>
      </c>
      <c r="AC106" s="71"/>
      <c r="AD106" s="72"/>
      <c r="AE106" s="78" t="s">
        <v>1193</v>
      </c>
      <c r="AF106" s="78">
        <v>303</v>
      </c>
      <c r="AG106" s="78">
        <v>286</v>
      </c>
      <c r="AH106" s="78">
        <v>2087</v>
      </c>
      <c r="AI106" s="78">
        <v>722</v>
      </c>
      <c r="AJ106" s="78"/>
      <c r="AK106" s="78" t="s">
        <v>1303</v>
      </c>
      <c r="AL106" s="78" t="s">
        <v>1392</v>
      </c>
      <c r="AM106" s="83" t="s">
        <v>1468</v>
      </c>
      <c r="AN106" s="78"/>
      <c r="AO106" s="80">
        <v>40186.5715625</v>
      </c>
      <c r="AP106" s="83" t="s">
        <v>1556</v>
      </c>
      <c r="AQ106" s="78" t="b">
        <v>0</v>
      </c>
      <c r="AR106" s="78" t="b">
        <v>0</v>
      </c>
      <c r="AS106" s="78" t="b">
        <v>1</v>
      </c>
      <c r="AT106" s="78" t="s">
        <v>1000</v>
      </c>
      <c r="AU106" s="78">
        <v>24</v>
      </c>
      <c r="AV106" s="83" t="s">
        <v>1574</v>
      </c>
      <c r="AW106" s="78" t="b">
        <v>0</v>
      </c>
      <c r="AX106" s="78" t="s">
        <v>1625</v>
      </c>
      <c r="AY106" s="83" t="s">
        <v>1729</v>
      </c>
      <c r="AZ106" s="78" t="s">
        <v>65</v>
      </c>
      <c r="BA106" s="78" t="str">
        <f>REPLACE(INDEX(GroupVertices[Group],MATCH(Vertices[[#This Row],[Vertex]],GroupVertices[Vertex],0)),1,1,"")</f>
        <v>12</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291</v>
      </c>
      <c r="C107" s="65"/>
      <c r="D107" s="65" t="s">
        <v>64</v>
      </c>
      <c r="E107" s="66">
        <v>194.54478834236699</v>
      </c>
      <c r="F107" s="68">
        <v>99.9201894171167</v>
      </c>
      <c r="G107" s="100" t="s">
        <v>661</v>
      </c>
      <c r="H107" s="65"/>
      <c r="I107" s="69" t="s">
        <v>291</v>
      </c>
      <c r="J107" s="70"/>
      <c r="K107" s="70"/>
      <c r="L107" s="69" t="s">
        <v>1849</v>
      </c>
      <c r="M107" s="73">
        <v>27.59820692223789</v>
      </c>
      <c r="N107" s="74">
        <v>2680.817138671875</v>
      </c>
      <c r="O107" s="74">
        <v>6274.6611328125</v>
      </c>
      <c r="P107" s="75"/>
      <c r="Q107" s="76"/>
      <c r="R107" s="76"/>
      <c r="S107" s="86"/>
      <c r="T107" s="48">
        <v>2</v>
      </c>
      <c r="U107" s="48">
        <v>1</v>
      </c>
      <c r="V107" s="49">
        <v>0</v>
      </c>
      <c r="W107" s="49">
        <v>0.003497</v>
      </c>
      <c r="X107" s="49">
        <v>0.014444</v>
      </c>
      <c r="Y107" s="49">
        <v>0.691703</v>
      </c>
      <c r="Z107" s="49">
        <v>0</v>
      </c>
      <c r="AA107" s="49">
        <v>0</v>
      </c>
      <c r="AB107" s="71">
        <v>107</v>
      </c>
      <c r="AC107" s="71"/>
      <c r="AD107" s="72"/>
      <c r="AE107" s="78" t="s">
        <v>1194</v>
      </c>
      <c r="AF107" s="78">
        <v>1041</v>
      </c>
      <c r="AG107" s="78">
        <v>2322</v>
      </c>
      <c r="AH107" s="78">
        <v>6764</v>
      </c>
      <c r="AI107" s="78">
        <v>2397</v>
      </c>
      <c r="AJ107" s="78"/>
      <c r="AK107" s="78" t="s">
        <v>1304</v>
      </c>
      <c r="AL107" s="78" t="s">
        <v>1335</v>
      </c>
      <c r="AM107" s="83" t="s">
        <v>1469</v>
      </c>
      <c r="AN107" s="78"/>
      <c r="AO107" s="80">
        <v>40760.57784722222</v>
      </c>
      <c r="AP107" s="83" t="s">
        <v>1557</v>
      </c>
      <c r="AQ107" s="78" t="b">
        <v>0</v>
      </c>
      <c r="AR107" s="78" t="b">
        <v>0</v>
      </c>
      <c r="AS107" s="78" t="b">
        <v>1</v>
      </c>
      <c r="AT107" s="78" t="s">
        <v>1000</v>
      </c>
      <c r="AU107" s="78">
        <v>75</v>
      </c>
      <c r="AV107" s="83" t="s">
        <v>1574</v>
      </c>
      <c r="AW107" s="78" t="b">
        <v>0</v>
      </c>
      <c r="AX107" s="78" t="s">
        <v>1625</v>
      </c>
      <c r="AY107" s="83" t="s">
        <v>1730</v>
      </c>
      <c r="AZ107" s="78" t="s">
        <v>66</v>
      </c>
      <c r="BA107" s="78" t="str">
        <f>REPLACE(INDEX(GroupVertices[Group],MATCH(Vertices[[#This Row],[Vertex]],GroupVertices[Vertex],0)),1,1,"")</f>
        <v>1</v>
      </c>
      <c r="BB107" s="48" t="s">
        <v>468</v>
      </c>
      <c r="BC107" s="48" t="s">
        <v>468</v>
      </c>
      <c r="BD107" s="48" t="s">
        <v>491</v>
      </c>
      <c r="BE107" s="48" t="s">
        <v>491</v>
      </c>
      <c r="BF107" s="48" t="s">
        <v>508</v>
      </c>
      <c r="BG107" s="48" t="s">
        <v>508</v>
      </c>
      <c r="BH107" s="121" t="s">
        <v>2394</v>
      </c>
      <c r="BI107" s="121" t="s">
        <v>2394</v>
      </c>
      <c r="BJ107" s="121" t="s">
        <v>2480</v>
      </c>
      <c r="BK107" s="121" t="s">
        <v>2480</v>
      </c>
      <c r="BL107" s="121">
        <v>0</v>
      </c>
      <c r="BM107" s="124">
        <v>0</v>
      </c>
      <c r="BN107" s="121">
        <v>0</v>
      </c>
      <c r="BO107" s="124">
        <v>0</v>
      </c>
      <c r="BP107" s="121">
        <v>0</v>
      </c>
      <c r="BQ107" s="124">
        <v>0</v>
      </c>
      <c r="BR107" s="121">
        <v>35</v>
      </c>
      <c r="BS107" s="124">
        <v>100</v>
      </c>
      <c r="BT107" s="121">
        <v>35</v>
      </c>
      <c r="BU107" s="2"/>
      <c r="BV107" s="3"/>
      <c r="BW107" s="3"/>
      <c r="BX107" s="3"/>
      <c r="BY107" s="3"/>
    </row>
    <row r="108" spans="1:77" ht="41.45" customHeight="1">
      <c r="A108" s="64" t="s">
        <v>294</v>
      </c>
      <c r="C108" s="65"/>
      <c r="D108" s="65" t="s">
        <v>64</v>
      </c>
      <c r="E108" s="66">
        <v>169.45700150279453</v>
      </c>
      <c r="F108" s="68">
        <v>99.9817129664437</v>
      </c>
      <c r="G108" s="100" t="s">
        <v>663</v>
      </c>
      <c r="H108" s="65"/>
      <c r="I108" s="69" t="s">
        <v>294</v>
      </c>
      <c r="J108" s="70"/>
      <c r="K108" s="70"/>
      <c r="L108" s="69" t="s">
        <v>1850</v>
      </c>
      <c r="M108" s="73">
        <v>7.09445871653016</v>
      </c>
      <c r="N108" s="74">
        <v>5795.3916015625</v>
      </c>
      <c r="O108" s="74">
        <v>2740.90234375</v>
      </c>
      <c r="P108" s="75"/>
      <c r="Q108" s="76"/>
      <c r="R108" s="76"/>
      <c r="S108" s="86"/>
      <c r="T108" s="48">
        <v>0</v>
      </c>
      <c r="U108" s="48">
        <v>1</v>
      </c>
      <c r="V108" s="49">
        <v>0</v>
      </c>
      <c r="W108" s="49">
        <v>0.001736</v>
      </c>
      <c r="X108" s="49">
        <v>3.2E-05</v>
      </c>
      <c r="Y108" s="49">
        <v>0.586661</v>
      </c>
      <c r="Z108" s="49">
        <v>0</v>
      </c>
      <c r="AA108" s="49">
        <v>0</v>
      </c>
      <c r="AB108" s="71">
        <v>108</v>
      </c>
      <c r="AC108" s="71"/>
      <c r="AD108" s="72"/>
      <c r="AE108" s="78" t="s">
        <v>1195</v>
      </c>
      <c r="AF108" s="78">
        <v>2446</v>
      </c>
      <c r="AG108" s="78">
        <v>549</v>
      </c>
      <c r="AH108" s="78">
        <v>735</v>
      </c>
      <c r="AI108" s="78">
        <v>269</v>
      </c>
      <c r="AJ108" s="78"/>
      <c r="AK108" s="78" t="s">
        <v>1305</v>
      </c>
      <c r="AL108" s="78" t="s">
        <v>1383</v>
      </c>
      <c r="AM108" s="83" t="s">
        <v>1470</v>
      </c>
      <c r="AN108" s="78"/>
      <c r="AO108" s="80">
        <v>42443.6216087963</v>
      </c>
      <c r="AP108" s="83" t="s">
        <v>1558</v>
      </c>
      <c r="AQ108" s="78" t="b">
        <v>1</v>
      </c>
      <c r="AR108" s="78" t="b">
        <v>0</v>
      </c>
      <c r="AS108" s="78" t="b">
        <v>0</v>
      </c>
      <c r="AT108" s="78" t="s">
        <v>1000</v>
      </c>
      <c r="AU108" s="78">
        <v>22</v>
      </c>
      <c r="AV108" s="78"/>
      <c r="AW108" s="78" t="b">
        <v>0</v>
      </c>
      <c r="AX108" s="78" t="s">
        <v>1625</v>
      </c>
      <c r="AY108" s="83" t="s">
        <v>1731</v>
      </c>
      <c r="AZ108" s="78" t="s">
        <v>66</v>
      </c>
      <c r="BA108" s="78" t="str">
        <f>REPLACE(INDEX(GroupVertices[Group],MATCH(Vertices[[#This Row],[Vertex]],GroupVertices[Vertex],0)),1,1,"")</f>
        <v>7</v>
      </c>
      <c r="BB108" s="48" t="s">
        <v>467</v>
      </c>
      <c r="BC108" s="48" t="s">
        <v>467</v>
      </c>
      <c r="BD108" s="48" t="s">
        <v>500</v>
      </c>
      <c r="BE108" s="48" t="s">
        <v>500</v>
      </c>
      <c r="BF108" s="48" t="s">
        <v>508</v>
      </c>
      <c r="BG108" s="48" t="s">
        <v>508</v>
      </c>
      <c r="BH108" s="121" t="s">
        <v>2395</v>
      </c>
      <c r="BI108" s="121" t="s">
        <v>2395</v>
      </c>
      <c r="BJ108" s="121" t="s">
        <v>2481</v>
      </c>
      <c r="BK108" s="121" t="s">
        <v>2481</v>
      </c>
      <c r="BL108" s="121">
        <v>0</v>
      </c>
      <c r="BM108" s="124">
        <v>0</v>
      </c>
      <c r="BN108" s="121">
        <v>0</v>
      </c>
      <c r="BO108" s="124">
        <v>0</v>
      </c>
      <c r="BP108" s="121">
        <v>0</v>
      </c>
      <c r="BQ108" s="124">
        <v>0</v>
      </c>
      <c r="BR108" s="121">
        <v>17</v>
      </c>
      <c r="BS108" s="124">
        <v>100</v>
      </c>
      <c r="BT108" s="121">
        <v>17</v>
      </c>
      <c r="BU108" s="2"/>
      <c r="BV108" s="3"/>
      <c r="BW108" s="3"/>
      <c r="BX108" s="3"/>
      <c r="BY108" s="3"/>
    </row>
    <row r="109" spans="1:77" ht="41.45" customHeight="1">
      <c r="A109" s="64" t="s">
        <v>296</v>
      </c>
      <c r="C109" s="65"/>
      <c r="D109" s="65" t="s">
        <v>64</v>
      </c>
      <c r="E109" s="66">
        <v>182.95601371088935</v>
      </c>
      <c r="F109" s="68">
        <v>99.94860892467385</v>
      </c>
      <c r="G109" s="100" t="s">
        <v>665</v>
      </c>
      <c r="H109" s="65"/>
      <c r="I109" s="69" t="s">
        <v>296</v>
      </c>
      <c r="J109" s="70"/>
      <c r="K109" s="70"/>
      <c r="L109" s="69" t="s">
        <v>1851</v>
      </c>
      <c r="M109" s="73">
        <v>18.126932370362745</v>
      </c>
      <c r="N109" s="74">
        <v>9044.16796875</v>
      </c>
      <c r="O109" s="74">
        <v>9646.09375</v>
      </c>
      <c r="P109" s="75"/>
      <c r="Q109" s="76"/>
      <c r="R109" s="76"/>
      <c r="S109" s="86"/>
      <c r="T109" s="48">
        <v>0</v>
      </c>
      <c r="U109" s="48">
        <v>2</v>
      </c>
      <c r="V109" s="49">
        <v>0</v>
      </c>
      <c r="W109" s="49">
        <v>0.002288</v>
      </c>
      <c r="X109" s="49">
        <v>0.001251</v>
      </c>
      <c r="Y109" s="49">
        <v>0.6499</v>
      </c>
      <c r="Z109" s="49">
        <v>0.5</v>
      </c>
      <c r="AA109" s="49">
        <v>0</v>
      </c>
      <c r="AB109" s="71">
        <v>109</v>
      </c>
      <c r="AC109" s="71"/>
      <c r="AD109" s="72"/>
      <c r="AE109" s="78" t="s">
        <v>1196</v>
      </c>
      <c r="AF109" s="78">
        <v>2357</v>
      </c>
      <c r="AG109" s="78">
        <v>1503</v>
      </c>
      <c r="AH109" s="78">
        <v>24215</v>
      </c>
      <c r="AI109" s="78">
        <v>337</v>
      </c>
      <c r="AJ109" s="78"/>
      <c r="AK109" s="78" t="s">
        <v>1306</v>
      </c>
      <c r="AL109" s="78" t="s">
        <v>1393</v>
      </c>
      <c r="AM109" s="78"/>
      <c r="AN109" s="78"/>
      <c r="AO109" s="80">
        <v>40081.91452546296</v>
      </c>
      <c r="AP109" s="83" t="s">
        <v>1559</v>
      </c>
      <c r="AQ109" s="78" t="b">
        <v>0</v>
      </c>
      <c r="AR109" s="78" t="b">
        <v>0</v>
      </c>
      <c r="AS109" s="78" t="b">
        <v>0</v>
      </c>
      <c r="AT109" s="78" t="s">
        <v>1000</v>
      </c>
      <c r="AU109" s="78">
        <v>122</v>
      </c>
      <c r="AV109" s="83" t="s">
        <v>1574</v>
      </c>
      <c r="AW109" s="78" t="b">
        <v>0</v>
      </c>
      <c r="AX109" s="78" t="s">
        <v>1625</v>
      </c>
      <c r="AY109" s="83" t="s">
        <v>1732</v>
      </c>
      <c r="AZ109" s="78" t="s">
        <v>66</v>
      </c>
      <c r="BA109" s="78" t="str">
        <f>REPLACE(INDEX(GroupVertices[Group],MATCH(Vertices[[#This Row],[Vertex]],GroupVertices[Vertex],0)),1,1,"")</f>
        <v>6</v>
      </c>
      <c r="BB109" s="48"/>
      <c r="BC109" s="48"/>
      <c r="BD109" s="48"/>
      <c r="BE109" s="48"/>
      <c r="BF109" s="48" t="s">
        <v>531</v>
      </c>
      <c r="BG109" s="48" t="s">
        <v>531</v>
      </c>
      <c r="BH109" s="121" t="s">
        <v>2388</v>
      </c>
      <c r="BI109" s="121" t="s">
        <v>2388</v>
      </c>
      <c r="BJ109" s="121" t="s">
        <v>2466</v>
      </c>
      <c r="BK109" s="121" t="s">
        <v>2466</v>
      </c>
      <c r="BL109" s="121">
        <v>0</v>
      </c>
      <c r="BM109" s="124">
        <v>0</v>
      </c>
      <c r="BN109" s="121">
        <v>0</v>
      </c>
      <c r="BO109" s="124">
        <v>0</v>
      </c>
      <c r="BP109" s="121">
        <v>0</v>
      </c>
      <c r="BQ109" s="124">
        <v>0</v>
      </c>
      <c r="BR109" s="121">
        <v>22</v>
      </c>
      <c r="BS109" s="124">
        <v>100</v>
      </c>
      <c r="BT109" s="121">
        <v>22</v>
      </c>
      <c r="BU109" s="2"/>
      <c r="BV109" s="3"/>
      <c r="BW109" s="3"/>
      <c r="BX109" s="3"/>
      <c r="BY109" s="3"/>
    </row>
    <row r="110" spans="1:77" ht="41.45" customHeight="1">
      <c r="A110" s="64" t="s">
        <v>325</v>
      </c>
      <c r="C110" s="65"/>
      <c r="D110" s="65" t="s">
        <v>64</v>
      </c>
      <c r="E110" s="66">
        <v>174.43776910997417</v>
      </c>
      <c r="F110" s="68">
        <v>99.96949847723721</v>
      </c>
      <c r="G110" s="100" t="s">
        <v>1617</v>
      </c>
      <c r="H110" s="65"/>
      <c r="I110" s="69" t="s">
        <v>325</v>
      </c>
      <c r="J110" s="70"/>
      <c r="K110" s="70"/>
      <c r="L110" s="69" t="s">
        <v>1852</v>
      </c>
      <c r="M110" s="73">
        <v>11.165140819411784</v>
      </c>
      <c r="N110" s="74">
        <v>6273.19384765625</v>
      </c>
      <c r="O110" s="74">
        <v>7540.07177734375</v>
      </c>
      <c r="P110" s="75"/>
      <c r="Q110" s="76"/>
      <c r="R110" s="76"/>
      <c r="S110" s="86"/>
      <c r="T110" s="48">
        <v>3</v>
      </c>
      <c r="U110" s="48">
        <v>0</v>
      </c>
      <c r="V110" s="49">
        <v>7.809524</v>
      </c>
      <c r="W110" s="49">
        <v>0.003165</v>
      </c>
      <c r="X110" s="49">
        <v>0.01308</v>
      </c>
      <c r="Y110" s="49">
        <v>0.846253</v>
      </c>
      <c r="Z110" s="49">
        <v>0.3333333333333333</v>
      </c>
      <c r="AA110" s="49">
        <v>0</v>
      </c>
      <c r="AB110" s="71">
        <v>110</v>
      </c>
      <c r="AC110" s="71"/>
      <c r="AD110" s="72"/>
      <c r="AE110" s="78" t="s">
        <v>1197</v>
      </c>
      <c r="AF110" s="78">
        <v>132</v>
      </c>
      <c r="AG110" s="78">
        <v>901</v>
      </c>
      <c r="AH110" s="78">
        <v>771</v>
      </c>
      <c r="AI110" s="78">
        <v>576</v>
      </c>
      <c r="AJ110" s="78"/>
      <c r="AK110" s="78" t="s">
        <v>1307</v>
      </c>
      <c r="AL110" s="78"/>
      <c r="AM110" s="83" t="s">
        <v>1471</v>
      </c>
      <c r="AN110" s="78"/>
      <c r="AO110" s="80">
        <v>41784.39561342593</v>
      </c>
      <c r="AP110" s="83" t="s">
        <v>1560</v>
      </c>
      <c r="AQ110" s="78" t="b">
        <v>0</v>
      </c>
      <c r="AR110" s="78" t="b">
        <v>0</v>
      </c>
      <c r="AS110" s="78" t="b">
        <v>0</v>
      </c>
      <c r="AT110" s="78" t="s">
        <v>1570</v>
      </c>
      <c r="AU110" s="78">
        <v>17</v>
      </c>
      <c r="AV110" s="83" t="s">
        <v>1574</v>
      </c>
      <c r="AW110" s="78" t="b">
        <v>0</v>
      </c>
      <c r="AX110" s="78" t="s">
        <v>1625</v>
      </c>
      <c r="AY110" s="83" t="s">
        <v>1733</v>
      </c>
      <c r="AZ110" s="78" t="s">
        <v>65</v>
      </c>
      <c r="BA110" s="78" t="str">
        <f>REPLACE(INDEX(GroupVertices[Group],MATCH(Vertices[[#This Row],[Vertex]],GroupVertices[Vertex],0)),1,1,"")</f>
        <v>4</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326</v>
      </c>
      <c r="C111" s="65"/>
      <c r="D111" s="65" t="s">
        <v>64</v>
      </c>
      <c r="E111" s="66">
        <v>1000</v>
      </c>
      <c r="F111" s="68">
        <v>88.96448660396716</v>
      </c>
      <c r="G111" s="100" t="s">
        <v>1618</v>
      </c>
      <c r="H111" s="65"/>
      <c r="I111" s="69" t="s">
        <v>326</v>
      </c>
      <c r="J111" s="70"/>
      <c r="K111" s="70"/>
      <c r="L111" s="69" t="s">
        <v>1853</v>
      </c>
      <c r="M111" s="73">
        <v>3678.76876445121</v>
      </c>
      <c r="N111" s="74">
        <v>5820.2197265625</v>
      </c>
      <c r="O111" s="74">
        <v>7644.67431640625</v>
      </c>
      <c r="P111" s="75"/>
      <c r="Q111" s="76"/>
      <c r="R111" s="76"/>
      <c r="S111" s="86"/>
      <c r="T111" s="48">
        <v>3</v>
      </c>
      <c r="U111" s="48">
        <v>0</v>
      </c>
      <c r="V111" s="49">
        <v>7.809524</v>
      </c>
      <c r="W111" s="49">
        <v>0.003165</v>
      </c>
      <c r="X111" s="49">
        <v>0.01308</v>
      </c>
      <c r="Y111" s="49">
        <v>0.846253</v>
      </c>
      <c r="Z111" s="49">
        <v>0.3333333333333333</v>
      </c>
      <c r="AA111" s="49">
        <v>0</v>
      </c>
      <c r="AB111" s="71">
        <v>111</v>
      </c>
      <c r="AC111" s="71"/>
      <c r="AD111" s="72"/>
      <c r="AE111" s="78" t="s">
        <v>1198</v>
      </c>
      <c r="AF111" s="78">
        <v>5849</v>
      </c>
      <c r="AG111" s="78">
        <v>318046</v>
      </c>
      <c r="AH111" s="78">
        <v>48513</v>
      </c>
      <c r="AI111" s="78">
        <v>5465</v>
      </c>
      <c r="AJ111" s="78"/>
      <c r="AK111" s="78" t="s">
        <v>1308</v>
      </c>
      <c r="AL111" s="78" t="s">
        <v>1394</v>
      </c>
      <c r="AM111" s="83" t="s">
        <v>1472</v>
      </c>
      <c r="AN111" s="78"/>
      <c r="AO111" s="80">
        <v>39745.57672453704</v>
      </c>
      <c r="AP111" s="83" t="s">
        <v>1561</v>
      </c>
      <c r="AQ111" s="78" t="b">
        <v>0</v>
      </c>
      <c r="AR111" s="78" t="b">
        <v>0</v>
      </c>
      <c r="AS111" s="78" t="b">
        <v>1</v>
      </c>
      <c r="AT111" s="78" t="s">
        <v>1000</v>
      </c>
      <c r="AU111" s="78">
        <v>5207</v>
      </c>
      <c r="AV111" s="83" t="s">
        <v>1574</v>
      </c>
      <c r="AW111" s="78" t="b">
        <v>1</v>
      </c>
      <c r="AX111" s="78" t="s">
        <v>1625</v>
      </c>
      <c r="AY111" s="83" t="s">
        <v>1734</v>
      </c>
      <c r="AZ111" s="78" t="s">
        <v>65</v>
      </c>
      <c r="BA111" s="78" t="str">
        <f>REPLACE(INDEX(GroupVertices[Group],MATCH(Vertices[[#This Row],[Vertex]],GroupVertices[Vertex],0)),1,1,"")</f>
        <v>4</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300</v>
      </c>
      <c r="C112" s="65"/>
      <c r="D112" s="65" t="s">
        <v>64</v>
      </c>
      <c r="E112" s="66">
        <v>169.47115141076947</v>
      </c>
      <c r="F112" s="68">
        <v>99.98167826619027</v>
      </c>
      <c r="G112" s="100" t="s">
        <v>1619</v>
      </c>
      <c r="H112" s="65"/>
      <c r="I112" s="69" t="s">
        <v>300</v>
      </c>
      <c r="J112" s="70"/>
      <c r="K112" s="70"/>
      <c r="L112" s="69" t="s">
        <v>1854</v>
      </c>
      <c r="M112" s="73">
        <v>7.106023154322437</v>
      </c>
      <c r="N112" s="74">
        <v>2725.45947265625</v>
      </c>
      <c r="O112" s="74">
        <v>3416.949951171875</v>
      </c>
      <c r="P112" s="75"/>
      <c r="Q112" s="76"/>
      <c r="R112" s="76"/>
      <c r="S112" s="86"/>
      <c r="T112" s="48">
        <v>0</v>
      </c>
      <c r="U112" s="48">
        <v>1</v>
      </c>
      <c r="V112" s="49">
        <v>0</v>
      </c>
      <c r="W112" s="49">
        <v>0.003021</v>
      </c>
      <c r="X112" s="49">
        <v>0.00533</v>
      </c>
      <c r="Y112" s="49">
        <v>0.393258</v>
      </c>
      <c r="Z112" s="49">
        <v>0</v>
      </c>
      <c r="AA112" s="49">
        <v>0</v>
      </c>
      <c r="AB112" s="71">
        <v>112</v>
      </c>
      <c r="AC112" s="71"/>
      <c r="AD112" s="72"/>
      <c r="AE112" s="78" t="s">
        <v>1199</v>
      </c>
      <c r="AF112" s="78">
        <v>263</v>
      </c>
      <c r="AG112" s="78">
        <v>550</v>
      </c>
      <c r="AH112" s="78">
        <v>2951</v>
      </c>
      <c r="AI112" s="78">
        <v>3167</v>
      </c>
      <c r="AJ112" s="78"/>
      <c r="AK112" s="78"/>
      <c r="AL112" s="78"/>
      <c r="AM112" s="78"/>
      <c r="AN112" s="78"/>
      <c r="AO112" s="80">
        <v>42041.80829861111</v>
      </c>
      <c r="AP112" s="78"/>
      <c r="AQ112" s="78" t="b">
        <v>1</v>
      </c>
      <c r="AR112" s="78" t="b">
        <v>0</v>
      </c>
      <c r="AS112" s="78" t="b">
        <v>0</v>
      </c>
      <c r="AT112" s="78" t="s">
        <v>1000</v>
      </c>
      <c r="AU112" s="78">
        <v>27</v>
      </c>
      <c r="AV112" s="83" t="s">
        <v>1574</v>
      </c>
      <c r="AW112" s="78" t="b">
        <v>0</v>
      </c>
      <c r="AX112" s="78" t="s">
        <v>1625</v>
      </c>
      <c r="AY112" s="83" t="s">
        <v>1735</v>
      </c>
      <c r="AZ112" s="78" t="s">
        <v>66</v>
      </c>
      <c r="BA112" s="78" t="str">
        <f>REPLACE(INDEX(GroupVertices[Group],MATCH(Vertices[[#This Row],[Vertex]],GroupVertices[Vertex],0)),1,1,"")</f>
        <v>2</v>
      </c>
      <c r="BB112" s="48"/>
      <c r="BC112" s="48"/>
      <c r="BD112" s="48"/>
      <c r="BE112" s="48"/>
      <c r="BF112" s="48" t="s">
        <v>508</v>
      </c>
      <c r="BG112" s="48" t="s">
        <v>508</v>
      </c>
      <c r="BH112" s="121" t="s">
        <v>2347</v>
      </c>
      <c r="BI112" s="121" t="s">
        <v>2347</v>
      </c>
      <c r="BJ112" s="121" t="s">
        <v>2435</v>
      </c>
      <c r="BK112" s="121" t="s">
        <v>2435</v>
      </c>
      <c r="BL112" s="121">
        <v>0</v>
      </c>
      <c r="BM112" s="124">
        <v>0</v>
      </c>
      <c r="BN112" s="121">
        <v>0</v>
      </c>
      <c r="BO112" s="124">
        <v>0</v>
      </c>
      <c r="BP112" s="121">
        <v>0</v>
      </c>
      <c r="BQ112" s="124">
        <v>0</v>
      </c>
      <c r="BR112" s="121">
        <v>17</v>
      </c>
      <c r="BS112" s="124">
        <v>100</v>
      </c>
      <c r="BT112" s="121">
        <v>17</v>
      </c>
      <c r="BU112" s="2"/>
      <c r="BV112" s="3"/>
      <c r="BW112" s="3"/>
      <c r="BX112" s="3"/>
      <c r="BY112" s="3"/>
    </row>
    <row r="113" spans="1:77" ht="41.45" customHeight="1">
      <c r="A113" s="64" t="s">
        <v>301</v>
      </c>
      <c r="C113" s="65"/>
      <c r="D113" s="65" t="s">
        <v>64</v>
      </c>
      <c r="E113" s="66">
        <v>181.9655201526434</v>
      </c>
      <c r="F113" s="68">
        <v>99.95103794241378</v>
      </c>
      <c r="G113" s="100" t="s">
        <v>669</v>
      </c>
      <c r="H113" s="65"/>
      <c r="I113" s="69" t="s">
        <v>301</v>
      </c>
      <c r="J113" s="70"/>
      <c r="K113" s="70"/>
      <c r="L113" s="69" t="s">
        <v>1855</v>
      </c>
      <c r="M113" s="73">
        <v>17.31742172490333</v>
      </c>
      <c r="N113" s="74">
        <v>1252.777587890625</v>
      </c>
      <c r="O113" s="74">
        <v>1686.983642578125</v>
      </c>
      <c r="P113" s="75"/>
      <c r="Q113" s="76"/>
      <c r="R113" s="76"/>
      <c r="S113" s="86"/>
      <c r="T113" s="48">
        <v>0</v>
      </c>
      <c r="U113" s="48">
        <v>1</v>
      </c>
      <c r="V113" s="49">
        <v>0</v>
      </c>
      <c r="W113" s="49">
        <v>0.003021</v>
      </c>
      <c r="X113" s="49">
        <v>0.00533</v>
      </c>
      <c r="Y113" s="49">
        <v>0.393258</v>
      </c>
      <c r="Z113" s="49">
        <v>0</v>
      </c>
      <c r="AA113" s="49">
        <v>0</v>
      </c>
      <c r="AB113" s="71">
        <v>113</v>
      </c>
      <c r="AC113" s="71"/>
      <c r="AD113" s="72"/>
      <c r="AE113" s="78" t="s">
        <v>1200</v>
      </c>
      <c r="AF113" s="78">
        <v>1914</v>
      </c>
      <c r="AG113" s="78">
        <v>1433</v>
      </c>
      <c r="AH113" s="78">
        <v>4603</v>
      </c>
      <c r="AI113" s="78">
        <v>11887</v>
      </c>
      <c r="AJ113" s="78"/>
      <c r="AK113" s="78" t="s">
        <v>1309</v>
      </c>
      <c r="AL113" s="78" t="s">
        <v>1395</v>
      </c>
      <c r="AM113" s="83" t="s">
        <v>1473</v>
      </c>
      <c r="AN113" s="78"/>
      <c r="AO113" s="80">
        <v>42383.525300925925</v>
      </c>
      <c r="AP113" s="83" t="s">
        <v>1562</v>
      </c>
      <c r="AQ113" s="78" t="b">
        <v>1</v>
      </c>
      <c r="AR113" s="78" t="b">
        <v>0</v>
      </c>
      <c r="AS113" s="78" t="b">
        <v>1</v>
      </c>
      <c r="AT113" s="78" t="s">
        <v>1000</v>
      </c>
      <c r="AU113" s="78">
        <v>33</v>
      </c>
      <c r="AV113" s="78"/>
      <c r="AW113" s="78" t="b">
        <v>0</v>
      </c>
      <c r="AX113" s="78" t="s">
        <v>1625</v>
      </c>
      <c r="AY113" s="83" t="s">
        <v>1736</v>
      </c>
      <c r="AZ113" s="78" t="s">
        <v>66</v>
      </c>
      <c r="BA113" s="78" t="str">
        <f>REPLACE(INDEX(GroupVertices[Group],MATCH(Vertices[[#This Row],[Vertex]],GroupVertices[Vertex],0)),1,1,"")</f>
        <v>2</v>
      </c>
      <c r="BB113" s="48"/>
      <c r="BC113" s="48"/>
      <c r="BD113" s="48"/>
      <c r="BE113" s="48"/>
      <c r="BF113" s="48" t="s">
        <v>541</v>
      </c>
      <c r="BG113" s="48" t="s">
        <v>541</v>
      </c>
      <c r="BH113" s="121" t="s">
        <v>2396</v>
      </c>
      <c r="BI113" s="121" t="s">
        <v>2396</v>
      </c>
      <c r="BJ113" s="121" t="s">
        <v>2482</v>
      </c>
      <c r="BK113" s="121" t="s">
        <v>2482</v>
      </c>
      <c r="BL113" s="121">
        <v>3</v>
      </c>
      <c r="BM113" s="124">
        <v>15</v>
      </c>
      <c r="BN113" s="121">
        <v>1</v>
      </c>
      <c r="BO113" s="124">
        <v>5</v>
      </c>
      <c r="BP113" s="121">
        <v>0</v>
      </c>
      <c r="BQ113" s="124">
        <v>0</v>
      </c>
      <c r="BR113" s="121">
        <v>16</v>
      </c>
      <c r="BS113" s="124">
        <v>80</v>
      </c>
      <c r="BT113" s="121">
        <v>20</v>
      </c>
      <c r="BU113" s="2"/>
      <c r="BV113" s="3"/>
      <c r="BW113" s="3"/>
      <c r="BX113" s="3"/>
      <c r="BY113" s="3"/>
    </row>
    <row r="114" spans="1:77" ht="41.45" customHeight="1">
      <c r="A114" s="64" t="s">
        <v>304</v>
      </c>
      <c r="C114" s="65"/>
      <c r="D114" s="65" t="s">
        <v>64</v>
      </c>
      <c r="E114" s="66">
        <v>163.4432906134441</v>
      </c>
      <c r="F114" s="68">
        <v>99.99646057415039</v>
      </c>
      <c r="G114" s="100" t="s">
        <v>1620</v>
      </c>
      <c r="H114" s="65"/>
      <c r="I114" s="69" t="s">
        <v>304</v>
      </c>
      <c r="J114" s="70"/>
      <c r="K114" s="70"/>
      <c r="L114" s="69" t="s">
        <v>1856</v>
      </c>
      <c r="M114" s="73">
        <v>2.179572654812289</v>
      </c>
      <c r="N114" s="74">
        <v>1288.4552001953125</v>
      </c>
      <c r="O114" s="74">
        <v>8834.150390625</v>
      </c>
      <c r="P114" s="75"/>
      <c r="Q114" s="76"/>
      <c r="R114" s="76"/>
      <c r="S114" s="86"/>
      <c r="T114" s="48">
        <v>0</v>
      </c>
      <c r="U114" s="48">
        <v>1</v>
      </c>
      <c r="V114" s="49">
        <v>0</v>
      </c>
      <c r="W114" s="49">
        <v>0.003497</v>
      </c>
      <c r="X114" s="49">
        <v>0.012596</v>
      </c>
      <c r="Y114" s="49">
        <v>0.397729</v>
      </c>
      <c r="Z114" s="49">
        <v>0</v>
      </c>
      <c r="AA114" s="49">
        <v>0</v>
      </c>
      <c r="AB114" s="71">
        <v>114</v>
      </c>
      <c r="AC114" s="71"/>
      <c r="AD114" s="72"/>
      <c r="AE114" s="78" t="s">
        <v>1201</v>
      </c>
      <c r="AF114" s="78">
        <v>127</v>
      </c>
      <c r="AG114" s="78">
        <v>124</v>
      </c>
      <c r="AH114" s="78">
        <v>113</v>
      </c>
      <c r="AI114" s="78">
        <v>173</v>
      </c>
      <c r="AJ114" s="78"/>
      <c r="AK114" s="78" t="s">
        <v>1310</v>
      </c>
      <c r="AL114" s="78" t="s">
        <v>1396</v>
      </c>
      <c r="AM114" s="83" t="s">
        <v>1474</v>
      </c>
      <c r="AN114" s="78"/>
      <c r="AO114" s="80">
        <v>43214.63383101852</v>
      </c>
      <c r="AP114" s="78"/>
      <c r="AQ114" s="78" t="b">
        <v>1</v>
      </c>
      <c r="AR114" s="78" t="b">
        <v>0</v>
      </c>
      <c r="AS114" s="78" t="b">
        <v>1</v>
      </c>
      <c r="AT114" s="78" t="s">
        <v>1000</v>
      </c>
      <c r="AU114" s="78">
        <v>3</v>
      </c>
      <c r="AV114" s="78"/>
      <c r="AW114" s="78" t="b">
        <v>0</v>
      </c>
      <c r="AX114" s="78" t="s">
        <v>1625</v>
      </c>
      <c r="AY114" s="83" t="s">
        <v>1737</v>
      </c>
      <c r="AZ114" s="78" t="s">
        <v>66</v>
      </c>
      <c r="BA114" s="78" t="str">
        <f>REPLACE(INDEX(GroupVertices[Group],MATCH(Vertices[[#This Row],[Vertex]],GroupVertices[Vertex],0)),1,1,"")</f>
        <v>1</v>
      </c>
      <c r="BB114" s="48"/>
      <c r="BC114" s="48"/>
      <c r="BD114" s="48"/>
      <c r="BE114" s="48"/>
      <c r="BF114" s="48" t="s">
        <v>549</v>
      </c>
      <c r="BG114" s="48" t="s">
        <v>549</v>
      </c>
      <c r="BH114" s="121" t="s">
        <v>2397</v>
      </c>
      <c r="BI114" s="121" t="s">
        <v>2397</v>
      </c>
      <c r="BJ114" s="121" t="s">
        <v>2483</v>
      </c>
      <c r="BK114" s="121" t="s">
        <v>2483</v>
      </c>
      <c r="BL114" s="121">
        <v>1</v>
      </c>
      <c r="BM114" s="124">
        <v>2.9411764705882355</v>
      </c>
      <c r="BN114" s="121">
        <v>0</v>
      </c>
      <c r="BO114" s="124">
        <v>0</v>
      </c>
      <c r="BP114" s="121">
        <v>0</v>
      </c>
      <c r="BQ114" s="124">
        <v>0</v>
      </c>
      <c r="BR114" s="121">
        <v>33</v>
      </c>
      <c r="BS114" s="124">
        <v>97.05882352941177</v>
      </c>
      <c r="BT114" s="121">
        <v>34</v>
      </c>
      <c r="BU114" s="2"/>
      <c r="BV114" s="3"/>
      <c r="BW114" s="3"/>
      <c r="BX114" s="3"/>
      <c r="BY114" s="3"/>
    </row>
    <row r="115" spans="1:77" ht="41.45" customHeight="1">
      <c r="A115" s="64" t="s">
        <v>305</v>
      </c>
      <c r="C115" s="65"/>
      <c r="D115" s="65" t="s">
        <v>64</v>
      </c>
      <c r="E115" s="66">
        <v>182.31926785201696</v>
      </c>
      <c r="F115" s="68">
        <v>99.95017043607808</v>
      </c>
      <c r="G115" s="100" t="s">
        <v>672</v>
      </c>
      <c r="H115" s="65"/>
      <c r="I115" s="69" t="s">
        <v>305</v>
      </c>
      <c r="J115" s="70"/>
      <c r="K115" s="70"/>
      <c r="L115" s="69" t="s">
        <v>1857</v>
      </c>
      <c r="M115" s="73">
        <v>17.606532669710266</v>
      </c>
      <c r="N115" s="74">
        <v>1808.591796875</v>
      </c>
      <c r="O115" s="74">
        <v>3040.43994140625</v>
      </c>
      <c r="P115" s="75"/>
      <c r="Q115" s="76"/>
      <c r="R115" s="76"/>
      <c r="S115" s="86"/>
      <c r="T115" s="48">
        <v>3</v>
      </c>
      <c r="U115" s="48">
        <v>1</v>
      </c>
      <c r="V115" s="49">
        <v>0</v>
      </c>
      <c r="W115" s="49">
        <v>0.003125</v>
      </c>
      <c r="X115" s="49">
        <v>0.007526</v>
      </c>
      <c r="Y115" s="49">
        <v>0.915905</v>
      </c>
      <c r="Z115" s="49">
        <v>0.5</v>
      </c>
      <c r="AA115" s="49">
        <v>0</v>
      </c>
      <c r="AB115" s="71">
        <v>115</v>
      </c>
      <c r="AC115" s="71"/>
      <c r="AD115" s="72"/>
      <c r="AE115" s="78" t="s">
        <v>1202</v>
      </c>
      <c r="AF115" s="78">
        <v>1636</v>
      </c>
      <c r="AG115" s="78">
        <v>1458</v>
      </c>
      <c r="AH115" s="78">
        <v>6177</v>
      </c>
      <c r="AI115" s="78">
        <v>2305</v>
      </c>
      <c r="AJ115" s="78"/>
      <c r="AK115" s="78" t="s">
        <v>1311</v>
      </c>
      <c r="AL115" s="78" t="s">
        <v>1062</v>
      </c>
      <c r="AM115" s="83" t="s">
        <v>1475</v>
      </c>
      <c r="AN115" s="78"/>
      <c r="AO115" s="80">
        <v>40656.03138888889</v>
      </c>
      <c r="AP115" s="83" t="s">
        <v>1563</v>
      </c>
      <c r="AQ115" s="78" t="b">
        <v>0</v>
      </c>
      <c r="AR115" s="78" t="b">
        <v>0</v>
      </c>
      <c r="AS115" s="78" t="b">
        <v>1</v>
      </c>
      <c r="AT115" s="78" t="s">
        <v>1000</v>
      </c>
      <c r="AU115" s="78">
        <v>74</v>
      </c>
      <c r="AV115" s="83" t="s">
        <v>1584</v>
      </c>
      <c r="AW115" s="78" t="b">
        <v>0</v>
      </c>
      <c r="AX115" s="78" t="s">
        <v>1625</v>
      </c>
      <c r="AY115" s="83" t="s">
        <v>1738</v>
      </c>
      <c r="AZ115" s="78" t="s">
        <v>66</v>
      </c>
      <c r="BA115" s="78" t="str">
        <f>REPLACE(INDEX(GroupVertices[Group],MATCH(Vertices[[#This Row],[Vertex]],GroupVertices[Vertex],0)),1,1,"")</f>
        <v>2</v>
      </c>
      <c r="BB115" s="48" t="s">
        <v>485</v>
      </c>
      <c r="BC115" s="48" t="s">
        <v>485</v>
      </c>
      <c r="BD115" s="48" t="s">
        <v>491</v>
      </c>
      <c r="BE115" s="48" t="s">
        <v>491</v>
      </c>
      <c r="BF115" s="48" t="s">
        <v>508</v>
      </c>
      <c r="BG115" s="48" t="s">
        <v>508</v>
      </c>
      <c r="BH115" s="121" t="s">
        <v>2398</v>
      </c>
      <c r="BI115" s="121" t="s">
        <v>2398</v>
      </c>
      <c r="BJ115" s="121" t="s">
        <v>2484</v>
      </c>
      <c r="BK115" s="121" t="s">
        <v>2484</v>
      </c>
      <c r="BL115" s="121">
        <v>1</v>
      </c>
      <c r="BM115" s="124">
        <v>9.090909090909092</v>
      </c>
      <c r="BN115" s="121">
        <v>0</v>
      </c>
      <c r="BO115" s="124">
        <v>0</v>
      </c>
      <c r="BP115" s="121">
        <v>0</v>
      </c>
      <c r="BQ115" s="124">
        <v>0</v>
      </c>
      <c r="BR115" s="121">
        <v>10</v>
      </c>
      <c r="BS115" s="124">
        <v>90.9090909090909</v>
      </c>
      <c r="BT115" s="121">
        <v>11</v>
      </c>
      <c r="BU115" s="2"/>
      <c r="BV115" s="3"/>
      <c r="BW115" s="3"/>
      <c r="BX115" s="3"/>
      <c r="BY115" s="3"/>
    </row>
    <row r="116" spans="1:77" ht="41.45" customHeight="1">
      <c r="A116" s="64" t="s">
        <v>327</v>
      </c>
      <c r="C116" s="65"/>
      <c r="D116" s="65" t="s">
        <v>64</v>
      </c>
      <c r="E116" s="66">
        <v>177.5365989564865</v>
      </c>
      <c r="F116" s="68">
        <v>99.96189912173658</v>
      </c>
      <c r="G116" s="100" t="s">
        <v>1621</v>
      </c>
      <c r="H116" s="65"/>
      <c r="I116" s="69" t="s">
        <v>327</v>
      </c>
      <c r="J116" s="70"/>
      <c r="K116" s="70"/>
      <c r="L116" s="69" t="s">
        <v>1858</v>
      </c>
      <c r="M116" s="73">
        <v>13.697752695920522</v>
      </c>
      <c r="N116" s="74">
        <v>921.3408203125</v>
      </c>
      <c r="O116" s="74">
        <v>2216.972900390625</v>
      </c>
      <c r="P116" s="75"/>
      <c r="Q116" s="76"/>
      <c r="R116" s="76"/>
      <c r="S116" s="86"/>
      <c r="T116" s="48">
        <v>2</v>
      </c>
      <c r="U116" s="48">
        <v>0</v>
      </c>
      <c r="V116" s="49">
        <v>0</v>
      </c>
      <c r="W116" s="49">
        <v>0.003125</v>
      </c>
      <c r="X116" s="49">
        <v>0.006563</v>
      </c>
      <c r="Y116" s="49">
        <v>0.656399</v>
      </c>
      <c r="Z116" s="49">
        <v>0.5</v>
      </c>
      <c r="AA116" s="49">
        <v>0</v>
      </c>
      <c r="AB116" s="71">
        <v>116</v>
      </c>
      <c r="AC116" s="71"/>
      <c r="AD116" s="72"/>
      <c r="AE116" s="78" t="s">
        <v>1203</v>
      </c>
      <c r="AF116" s="78">
        <v>2025</v>
      </c>
      <c r="AG116" s="78">
        <v>1120</v>
      </c>
      <c r="AH116" s="78">
        <v>654</v>
      </c>
      <c r="AI116" s="78">
        <v>14376</v>
      </c>
      <c r="AJ116" s="78"/>
      <c r="AK116" s="78" t="s">
        <v>1312</v>
      </c>
      <c r="AL116" s="78" t="s">
        <v>1048</v>
      </c>
      <c r="AM116" s="83" t="s">
        <v>1476</v>
      </c>
      <c r="AN116" s="78"/>
      <c r="AO116" s="80">
        <v>42247.337743055556</v>
      </c>
      <c r="AP116" s="83" t="s">
        <v>1564</v>
      </c>
      <c r="AQ116" s="78" t="b">
        <v>0</v>
      </c>
      <c r="AR116" s="78" t="b">
        <v>0</v>
      </c>
      <c r="AS116" s="78" t="b">
        <v>1</v>
      </c>
      <c r="AT116" s="78" t="s">
        <v>1000</v>
      </c>
      <c r="AU116" s="78">
        <v>51</v>
      </c>
      <c r="AV116" s="83" t="s">
        <v>1574</v>
      </c>
      <c r="AW116" s="78" t="b">
        <v>0</v>
      </c>
      <c r="AX116" s="78" t="s">
        <v>1625</v>
      </c>
      <c r="AY116" s="83" t="s">
        <v>1739</v>
      </c>
      <c r="AZ116" s="78" t="s">
        <v>65</v>
      </c>
      <c r="BA116" s="78" t="str">
        <f>REPLACE(INDEX(GroupVertices[Group],MATCH(Vertices[[#This Row],[Vertex]],GroupVertices[Vertex],0)),1,1,"")</f>
        <v>2</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328</v>
      </c>
      <c r="C117" s="65"/>
      <c r="D117" s="65" t="s">
        <v>64</v>
      </c>
      <c r="E117" s="66">
        <v>199.2142579740979</v>
      </c>
      <c r="F117" s="68">
        <v>99.90873833348563</v>
      </c>
      <c r="G117" s="100" t="s">
        <v>1622</v>
      </c>
      <c r="H117" s="65"/>
      <c r="I117" s="69" t="s">
        <v>328</v>
      </c>
      <c r="J117" s="70"/>
      <c r="K117" s="70"/>
      <c r="L117" s="69" t="s">
        <v>1859</v>
      </c>
      <c r="M117" s="73">
        <v>31.41447139368941</v>
      </c>
      <c r="N117" s="74">
        <v>194.9122772216797</v>
      </c>
      <c r="O117" s="74">
        <v>3670.22119140625</v>
      </c>
      <c r="P117" s="75"/>
      <c r="Q117" s="76"/>
      <c r="R117" s="76"/>
      <c r="S117" s="86"/>
      <c r="T117" s="48">
        <v>1</v>
      </c>
      <c r="U117" s="48">
        <v>0</v>
      </c>
      <c r="V117" s="49">
        <v>0</v>
      </c>
      <c r="W117" s="49">
        <v>0.0025</v>
      </c>
      <c r="X117" s="49">
        <v>0.001232</v>
      </c>
      <c r="Y117" s="49">
        <v>0.413141</v>
      </c>
      <c r="Z117" s="49">
        <v>0</v>
      </c>
      <c r="AA117" s="49">
        <v>0</v>
      </c>
      <c r="AB117" s="71">
        <v>117</v>
      </c>
      <c r="AC117" s="71"/>
      <c r="AD117" s="72"/>
      <c r="AE117" s="78" t="s">
        <v>1204</v>
      </c>
      <c r="AF117" s="78">
        <v>599</v>
      </c>
      <c r="AG117" s="78">
        <v>2652</v>
      </c>
      <c r="AH117" s="78">
        <v>16903</v>
      </c>
      <c r="AI117" s="78">
        <v>2191</v>
      </c>
      <c r="AJ117" s="78"/>
      <c r="AK117" s="78" t="s">
        <v>1313</v>
      </c>
      <c r="AL117" s="78" t="s">
        <v>1397</v>
      </c>
      <c r="AM117" s="83" t="s">
        <v>1477</v>
      </c>
      <c r="AN117" s="78"/>
      <c r="AO117" s="80">
        <v>40574.97408564815</v>
      </c>
      <c r="AP117" s="83" t="s">
        <v>1565</v>
      </c>
      <c r="AQ117" s="78" t="b">
        <v>0</v>
      </c>
      <c r="AR117" s="78" t="b">
        <v>0</v>
      </c>
      <c r="AS117" s="78" t="b">
        <v>1</v>
      </c>
      <c r="AT117" s="78" t="s">
        <v>1000</v>
      </c>
      <c r="AU117" s="78">
        <v>92</v>
      </c>
      <c r="AV117" s="83" t="s">
        <v>1582</v>
      </c>
      <c r="AW117" s="78" t="b">
        <v>0</v>
      </c>
      <c r="AX117" s="78" t="s">
        <v>1625</v>
      </c>
      <c r="AY117" s="83" t="s">
        <v>1740</v>
      </c>
      <c r="AZ117" s="78" t="s">
        <v>65</v>
      </c>
      <c r="BA117" s="78" t="str">
        <f>REPLACE(INDEX(GroupVertices[Group],MATCH(Vertices[[#This Row],[Vertex]],GroupVertices[Vertex],0)),1,1,"")</f>
        <v>2</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307</v>
      </c>
      <c r="C118" s="65"/>
      <c r="D118" s="65" t="s">
        <v>64</v>
      </c>
      <c r="E118" s="66">
        <v>174.961315705047</v>
      </c>
      <c r="F118" s="68">
        <v>99.9682145678604</v>
      </c>
      <c r="G118" s="100" t="s">
        <v>674</v>
      </c>
      <c r="H118" s="65"/>
      <c r="I118" s="69" t="s">
        <v>307</v>
      </c>
      <c r="J118" s="70"/>
      <c r="K118" s="70"/>
      <c r="L118" s="69" t="s">
        <v>1860</v>
      </c>
      <c r="M118" s="73">
        <v>11.593025017726045</v>
      </c>
      <c r="N118" s="74">
        <v>8958.13671875</v>
      </c>
      <c r="O118" s="74">
        <v>6822.38720703125</v>
      </c>
      <c r="P118" s="75"/>
      <c r="Q118" s="76"/>
      <c r="R118" s="76"/>
      <c r="S118" s="86"/>
      <c r="T118" s="48">
        <v>0</v>
      </c>
      <c r="U118" s="48">
        <v>7</v>
      </c>
      <c r="V118" s="49">
        <v>984.642857</v>
      </c>
      <c r="W118" s="49">
        <v>0.003497</v>
      </c>
      <c r="X118" s="49">
        <v>0.009356</v>
      </c>
      <c r="Y118" s="49">
        <v>2.270733</v>
      </c>
      <c r="Z118" s="49">
        <v>0.023809523809523808</v>
      </c>
      <c r="AA118" s="49">
        <v>0</v>
      </c>
      <c r="AB118" s="71">
        <v>118</v>
      </c>
      <c r="AC118" s="71"/>
      <c r="AD118" s="72"/>
      <c r="AE118" s="78" t="s">
        <v>1205</v>
      </c>
      <c r="AF118" s="78">
        <v>694</v>
      </c>
      <c r="AG118" s="78">
        <v>938</v>
      </c>
      <c r="AH118" s="78">
        <v>1271</v>
      </c>
      <c r="AI118" s="78">
        <v>2962</v>
      </c>
      <c r="AJ118" s="78"/>
      <c r="AK118" s="78" t="s">
        <v>1314</v>
      </c>
      <c r="AL118" s="78" t="s">
        <v>1398</v>
      </c>
      <c r="AM118" s="83" t="s">
        <v>1478</v>
      </c>
      <c r="AN118" s="78"/>
      <c r="AO118" s="80">
        <v>41103.75848379629</v>
      </c>
      <c r="AP118" s="83" t="s">
        <v>1566</v>
      </c>
      <c r="AQ118" s="78" t="b">
        <v>1</v>
      </c>
      <c r="AR118" s="78" t="b">
        <v>0</v>
      </c>
      <c r="AS118" s="78" t="b">
        <v>1</v>
      </c>
      <c r="AT118" s="78" t="s">
        <v>1000</v>
      </c>
      <c r="AU118" s="78">
        <v>15</v>
      </c>
      <c r="AV118" s="83" t="s">
        <v>1574</v>
      </c>
      <c r="AW118" s="78" t="b">
        <v>0</v>
      </c>
      <c r="AX118" s="78" t="s">
        <v>1625</v>
      </c>
      <c r="AY118" s="83" t="s">
        <v>1741</v>
      </c>
      <c r="AZ118" s="78" t="s">
        <v>66</v>
      </c>
      <c r="BA118" s="78" t="str">
        <f>REPLACE(INDEX(GroupVertices[Group],MATCH(Vertices[[#This Row],[Vertex]],GroupVertices[Vertex],0)),1,1,"")</f>
        <v>6</v>
      </c>
      <c r="BB118" s="48"/>
      <c r="BC118" s="48"/>
      <c r="BD118" s="48"/>
      <c r="BE118" s="48"/>
      <c r="BF118" s="48" t="s">
        <v>508</v>
      </c>
      <c r="BG118" s="48" t="s">
        <v>508</v>
      </c>
      <c r="BH118" s="121" t="s">
        <v>2399</v>
      </c>
      <c r="BI118" s="121" t="s">
        <v>2399</v>
      </c>
      <c r="BJ118" s="121" t="s">
        <v>2485</v>
      </c>
      <c r="BK118" s="121" t="s">
        <v>2485</v>
      </c>
      <c r="BL118" s="121">
        <v>0</v>
      </c>
      <c r="BM118" s="124">
        <v>0</v>
      </c>
      <c r="BN118" s="121">
        <v>0</v>
      </c>
      <c r="BO118" s="124">
        <v>0</v>
      </c>
      <c r="BP118" s="121">
        <v>0</v>
      </c>
      <c r="BQ118" s="124">
        <v>0</v>
      </c>
      <c r="BR118" s="121">
        <v>52</v>
      </c>
      <c r="BS118" s="124">
        <v>100</v>
      </c>
      <c r="BT118" s="121">
        <v>52</v>
      </c>
      <c r="BU118" s="2"/>
      <c r="BV118" s="3"/>
      <c r="BW118" s="3"/>
      <c r="BX118" s="3"/>
      <c r="BY118" s="3"/>
    </row>
    <row r="119" spans="1:77" ht="41.45" customHeight="1">
      <c r="A119" s="64" t="s">
        <v>329</v>
      </c>
      <c r="C119" s="65"/>
      <c r="D119" s="65" t="s">
        <v>64</v>
      </c>
      <c r="E119" s="66">
        <v>162.05659963189976</v>
      </c>
      <c r="F119" s="68">
        <v>99.9998611989863</v>
      </c>
      <c r="G119" s="100" t="s">
        <v>1623</v>
      </c>
      <c r="H119" s="65"/>
      <c r="I119" s="69" t="s">
        <v>329</v>
      </c>
      <c r="J119" s="70"/>
      <c r="K119" s="70"/>
      <c r="L119" s="69" t="s">
        <v>1861</v>
      </c>
      <c r="M119" s="73">
        <v>1.0462577511691094</v>
      </c>
      <c r="N119" s="74">
        <v>9443.3994140625</v>
      </c>
      <c r="O119" s="74">
        <v>6036.9287109375</v>
      </c>
      <c r="P119" s="75"/>
      <c r="Q119" s="76"/>
      <c r="R119" s="76"/>
      <c r="S119" s="86"/>
      <c r="T119" s="48">
        <v>1</v>
      </c>
      <c r="U119" s="48">
        <v>0</v>
      </c>
      <c r="V119" s="49">
        <v>0</v>
      </c>
      <c r="W119" s="49">
        <v>0.002584</v>
      </c>
      <c r="X119" s="49">
        <v>0.001197</v>
      </c>
      <c r="Y119" s="49">
        <v>0.425732</v>
      </c>
      <c r="Z119" s="49">
        <v>0</v>
      </c>
      <c r="AA119" s="49">
        <v>0</v>
      </c>
      <c r="AB119" s="71">
        <v>119</v>
      </c>
      <c r="AC119" s="71"/>
      <c r="AD119" s="72"/>
      <c r="AE119" s="78" t="s">
        <v>1206</v>
      </c>
      <c r="AF119" s="78">
        <v>63</v>
      </c>
      <c r="AG119" s="78">
        <v>26</v>
      </c>
      <c r="AH119" s="78">
        <v>19</v>
      </c>
      <c r="AI119" s="78">
        <v>38</v>
      </c>
      <c r="AJ119" s="78"/>
      <c r="AK119" s="78" t="s">
        <v>1315</v>
      </c>
      <c r="AL119" s="78" t="s">
        <v>1399</v>
      </c>
      <c r="AM119" s="83" t="s">
        <v>1479</v>
      </c>
      <c r="AN119" s="78"/>
      <c r="AO119" s="80">
        <v>43376.33738425926</v>
      </c>
      <c r="AP119" s="83" t="s">
        <v>1567</v>
      </c>
      <c r="AQ119" s="78" t="b">
        <v>1</v>
      </c>
      <c r="AR119" s="78" t="b">
        <v>0</v>
      </c>
      <c r="AS119" s="78" t="b">
        <v>0</v>
      </c>
      <c r="AT119" s="78" t="s">
        <v>1571</v>
      </c>
      <c r="AU119" s="78">
        <v>0</v>
      </c>
      <c r="AV119" s="78"/>
      <c r="AW119" s="78" t="b">
        <v>0</v>
      </c>
      <c r="AX119" s="78" t="s">
        <v>1625</v>
      </c>
      <c r="AY119" s="83" t="s">
        <v>1742</v>
      </c>
      <c r="AZ119" s="78" t="s">
        <v>65</v>
      </c>
      <c r="BA119" s="78" t="str">
        <f>REPLACE(INDEX(GroupVertices[Group],MATCH(Vertices[[#This Row],[Vertex]],GroupVertices[Vertex],0)),1,1,"")</f>
        <v>6</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308</v>
      </c>
      <c r="C120" s="65"/>
      <c r="D120" s="65" t="s">
        <v>64</v>
      </c>
      <c r="E120" s="66">
        <v>170.13619708559173</v>
      </c>
      <c r="F120" s="68">
        <v>99.98004735427918</v>
      </c>
      <c r="G120" s="100" t="s">
        <v>675</v>
      </c>
      <c r="H120" s="65"/>
      <c r="I120" s="69" t="s">
        <v>308</v>
      </c>
      <c r="J120" s="70"/>
      <c r="K120" s="70"/>
      <c r="L120" s="69" t="s">
        <v>1862</v>
      </c>
      <c r="M120" s="73">
        <v>7.649551730559472</v>
      </c>
      <c r="N120" s="74">
        <v>9804.087890625</v>
      </c>
      <c r="O120" s="74">
        <v>6816.17724609375</v>
      </c>
      <c r="P120" s="75"/>
      <c r="Q120" s="76"/>
      <c r="R120" s="76"/>
      <c r="S120" s="86"/>
      <c r="T120" s="48">
        <v>2</v>
      </c>
      <c r="U120" s="48">
        <v>1</v>
      </c>
      <c r="V120" s="49">
        <v>0</v>
      </c>
      <c r="W120" s="49">
        <v>0.002584</v>
      </c>
      <c r="X120" s="49">
        <v>0.001373</v>
      </c>
      <c r="Y120" s="49">
        <v>0.740403</v>
      </c>
      <c r="Z120" s="49">
        <v>0</v>
      </c>
      <c r="AA120" s="49">
        <v>0</v>
      </c>
      <c r="AB120" s="71">
        <v>120</v>
      </c>
      <c r="AC120" s="71"/>
      <c r="AD120" s="72"/>
      <c r="AE120" s="78" t="s">
        <v>1207</v>
      </c>
      <c r="AF120" s="78">
        <v>181</v>
      </c>
      <c r="AG120" s="78">
        <v>597</v>
      </c>
      <c r="AH120" s="78">
        <v>292</v>
      </c>
      <c r="AI120" s="78">
        <v>210</v>
      </c>
      <c r="AJ120" s="78"/>
      <c r="AK120" s="78" t="s">
        <v>1316</v>
      </c>
      <c r="AL120" s="78"/>
      <c r="AM120" s="83" t="s">
        <v>1480</v>
      </c>
      <c r="AN120" s="78"/>
      <c r="AO120" s="80">
        <v>41858.35496527778</v>
      </c>
      <c r="AP120" s="83" t="s">
        <v>1568</v>
      </c>
      <c r="AQ120" s="78" t="b">
        <v>0</v>
      </c>
      <c r="AR120" s="78" t="b">
        <v>0</v>
      </c>
      <c r="AS120" s="78" t="b">
        <v>1</v>
      </c>
      <c r="AT120" s="78" t="s">
        <v>1570</v>
      </c>
      <c r="AU120" s="78">
        <v>8</v>
      </c>
      <c r="AV120" s="83" t="s">
        <v>1574</v>
      </c>
      <c r="AW120" s="78" t="b">
        <v>0</v>
      </c>
      <c r="AX120" s="78" t="s">
        <v>1625</v>
      </c>
      <c r="AY120" s="83" t="s">
        <v>1743</v>
      </c>
      <c r="AZ120" s="78" t="s">
        <v>66</v>
      </c>
      <c r="BA120" s="78" t="str">
        <f>REPLACE(INDEX(GroupVertices[Group],MATCH(Vertices[[#This Row],[Vertex]],GroupVertices[Vertex],0)),1,1,"")</f>
        <v>6</v>
      </c>
      <c r="BB120" s="48" t="s">
        <v>460</v>
      </c>
      <c r="BC120" s="48" t="s">
        <v>460</v>
      </c>
      <c r="BD120" s="48" t="s">
        <v>491</v>
      </c>
      <c r="BE120" s="48" t="s">
        <v>491</v>
      </c>
      <c r="BF120" s="48" t="s">
        <v>2314</v>
      </c>
      <c r="BG120" s="48" t="s">
        <v>2328</v>
      </c>
      <c r="BH120" s="121" t="s">
        <v>2400</v>
      </c>
      <c r="BI120" s="121" t="s">
        <v>2417</v>
      </c>
      <c r="BJ120" s="121" t="s">
        <v>2486</v>
      </c>
      <c r="BK120" s="121" t="s">
        <v>2486</v>
      </c>
      <c r="BL120" s="121">
        <v>4</v>
      </c>
      <c r="BM120" s="124">
        <v>9.30232558139535</v>
      </c>
      <c r="BN120" s="121">
        <v>0</v>
      </c>
      <c r="BO120" s="124">
        <v>0</v>
      </c>
      <c r="BP120" s="121">
        <v>0</v>
      </c>
      <c r="BQ120" s="124">
        <v>0</v>
      </c>
      <c r="BR120" s="121">
        <v>39</v>
      </c>
      <c r="BS120" s="124">
        <v>90.69767441860465</v>
      </c>
      <c r="BT120" s="121">
        <v>43</v>
      </c>
      <c r="BU120" s="2"/>
      <c r="BV120" s="3"/>
      <c r="BW120" s="3"/>
      <c r="BX120" s="3"/>
      <c r="BY120" s="3"/>
    </row>
    <row r="121" spans="1:77" ht="41.45" customHeight="1">
      <c r="A121" s="87" t="s">
        <v>330</v>
      </c>
      <c r="C121" s="88"/>
      <c r="D121" s="88" t="s">
        <v>64</v>
      </c>
      <c r="E121" s="89">
        <v>165.7921753372845</v>
      </c>
      <c r="F121" s="90">
        <v>99.99070033208143</v>
      </c>
      <c r="G121" s="101" t="s">
        <v>1624</v>
      </c>
      <c r="H121" s="88"/>
      <c r="I121" s="91" t="s">
        <v>330</v>
      </c>
      <c r="J121" s="92"/>
      <c r="K121" s="92"/>
      <c r="L121" s="91" t="s">
        <v>1863</v>
      </c>
      <c r="M121" s="93">
        <v>4.099269328330328</v>
      </c>
      <c r="N121" s="94">
        <v>8181.12646484375</v>
      </c>
      <c r="O121" s="94">
        <v>6355.53955078125</v>
      </c>
      <c r="P121" s="95"/>
      <c r="Q121" s="96"/>
      <c r="R121" s="96"/>
      <c r="S121" s="97"/>
      <c r="T121" s="48">
        <v>1</v>
      </c>
      <c r="U121" s="48">
        <v>0</v>
      </c>
      <c r="V121" s="49">
        <v>0</v>
      </c>
      <c r="W121" s="49">
        <v>0.002584</v>
      </c>
      <c r="X121" s="49">
        <v>0.001197</v>
      </c>
      <c r="Y121" s="49">
        <v>0.425732</v>
      </c>
      <c r="Z121" s="49">
        <v>0</v>
      </c>
      <c r="AA121" s="49">
        <v>0</v>
      </c>
      <c r="AB121" s="98">
        <v>121</v>
      </c>
      <c r="AC121" s="98"/>
      <c r="AD121" s="99"/>
      <c r="AE121" s="78" t="s">
        <v>1208</v>
      </c>
      <c r="AF121" s="78">
        <v>1309</v>
      </c>
      <c r="AG121" s="78">
        <v>290</v>
      </c>
      <c r="AH121" s="78">
        <v>1093</v>
      </c>
      <c r="AI121" s="78">
        <v>2928</v>
      </c>
      <c r="AJ121" s="78"/>
      <c r="AK121" s="78" t="s">
        <v>1317</v>
      </c>
      <c r="AL121" s="78" t="s">
        <v>1400</v>
      </c>
      <c r="AM121" s="78"/>
      <c r="AN121" s="78"/>
      <c r="AO121" s="80">
        <v>39952.800520833334</v>
      </c>
      <c r="AP121" s="83" t="s">
        <v>1569</v>
      </c>
      <c r="AQ121" s="78" t="b">
        <v>1</v>
      </c>
      <c r="AR121" s="78" t="b">
        <v>0</v>
      </c>
      <c r="AS121" s="78" t="b">
        <v>0</v>
      </c>
      <c r="AT121" s="78" t="s">
        <v>1000</v>
      </c>
      <c r="AU121" s="78">
        <v>8</v>
      </c>
      <c r="AV121" s="83" t="s">
        <v>1574</v>
      </c>
      <c r="AW121" s="78" t="b">
        <v>0</v>
      </c>
      <c r="AX121" s="78" t="s">
        <v>1625</v>
      </c>
      <c r="AY121" s="83" t="s">
        <v>1744</v>
      </c>
      <c r="AZ121" s="78" t="s">
        <v>65</v>
      </c>
      <c r="BA121" s="78" t="str">
        <f>REPLACE(INDEX(GroupVertices[Group],MATCH(Vertices[[#This Row],[Vertex]],GroupVertices[Vertex],0)),1,1,"")</f>
        <v>6</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1"/>
    <dataValidation allowBlank="1" showInputMessage="1" promptTitle="Vertex Tooltip" prompt="Enter optional text that will pop up when the mouse is hovered over the vertex." errorTitle="Invalid Vertex Image Key" sqref="L3:L1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1"/>
    <dataValidation allowBlank="1" showInputMessage="1" promptTitle="Vertex Label Fill Color" prompt="To select an optional fill color for the Label shape, right-click and select Select Color on the right-click menu." sqref="J3:J121"/>
    <dataValidation allowBlank="1" showInputMessage="1" promptTitle="Vertex Image File" prompt="Enter the path to an image file.  Hover over the column header for examples." errorTitle="Invalid Vertex Image Key" sqref="G3:G121"/>
    <dataValidation allowBlank="1" showInputMessage="1" promptTitle="Vertex Color" prompt="To select an optional vertex color, right-click and select Select Color on the right-click menu." sqref="C3:C121"/>
    <dataValidation allowBlank="1" showInputMessage="1" promptTitle="Vertex Opacity" prompt="Enter an optional vertex opacity between 0 (transparent) and 100 (opaque)." errorTitle="Invalid Vertex Opacity" error="The optional vertex opacity must be a whole number between 0 and 10." sqref="F3:F121"/>
    <dataValidation type="list" allowBlank="1" showInputMessage="1" showErrorMessage="1" promptTitle="Vertex Shape" prompt="Select an optional vertex shape." errorTitle="Invalid Vertex Shape" error="You have entered an invalid vertex shape.  Try selecting from the drop-down list instead." sqref="D3:D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1">
      <formula1>ValidVertexLabelPositions</formula1>
    </dataValidation>
    <dataValidation allowBlank="1" showInputMessage="1" showErrorMessage="1" promptTitle="Vertex Name" prompt="Enter the name of the vertex." sqref="A3:A121"/>
  </dataValidations>
  <hyperlinks>
    <hyperlink ref="AM4" r:id="rId1" display="http://t.co/2RBs16rxkk"/>
    <hyperlink ref="AM5" r:id="rId2" display="https://t.co/tF1qc8hDu0"/>
    <hyperlink ref="AM6" r:id="rId3" display="https://t.co/JZj5W9eqBz"/>
    <hyperlink ref="AM8" r:id="rId4" display="https://t.co/XxH4uCxkM8"/>
    <hyperlink ref="AM10" r:id="rId5" display="https://t.co/pFTvWUzZ4X"/>
    <hyperlink ref="AM12" r:id="rId6" display="https://t.co/Sl8YyOUxlU"/>
    <hyperlink ref="AM14" r:id="rId7" display="http://t.co/0qn64yNniz"/>
    <hyperlink ref="AM15" r:id="rId8" display="http://t.co/541vatyDPD"/>
    <hyperlink ref="AM16" r:id="rId9" display="http://t.co/2BgsMTY6Bz"/>
    <hyperlink ref="AM17" r:id="rId10" display="https://t.co/snmTpY5aI6"/>
    <hyperlink ref="AM18" r:id="rId11" display="https://t.co/QkxTC9yPw3"/>
    <hyperlink ref="AM20" r:id="rId12" display="https://t.co/q9lgMtLmhv"/>
    <hyperlink ref="AM21" r:id="rId13" display="https://t.co/Vv1faDf2BY"/>
    <hyperlink ref="AM23" r:id="rId14" display="https://t.co/kzSFzFkH1f"/>
    <hyperlink ref="AM25" r:id="rId15" display="https://t.co/Dwj4GCHFA0"/>
    <hyperlink ref="AM27" r:id="rId16" display="https://t.co/ovTnvHYFLD"/>
    <hyperlink ref="AM30" r:id="rId17" display="https://t.co/Ow2f4lQf9c"/>
    <hyperlink ref="AM31" r:id="rId18" display="https://t.co/wZRqtgkx9z"/>
    <hyperlink ref="AM32" r:id="rId19" display="https://t.co/4Gtq8jE0On"/>
    <hyperlink ref="AM33" r:id="rId20" display="https://t.co/IyWcCz5IjC"/>
    <hyperlink ref="AM34" r:id="rId21" display="https://t.co/l6mxEf5vOT"/>
    <hyperlink ref="AM35" r:id="rId22" display="http://t.co/CB4oQlOIfW"/>
    <hyperlink ref="AM36" r:id="rId23" display="https://t.co/RrvbO5KtgU"/>
    <hyperlink ref="AM38" r:id="rId24" display="https://t.co/YPLEAphed0"/>
    <hyperlink ref="AM39" r:id="rId25" display="https://t.co/WPfKsRA6O5"/>
    <hyperlink ref="AM41" r:id="rId26" display="https://t.co/b9vChp6PNJ"/>
    <hyperlink ref="AM42" r:id="rId27" display="https://t.co/svCRg2Gsfj"/>
    <hyperlink ref="AM43" r:id="rId28" display="https://t.co/Z6kJaOC5Ho"/>
    <hyperlink ref="AM44" r:id="rId29" display="http://t.co/4OCWWBMwc2"/>
    <hyperlink ref="AM45" r:id="rId30" display="https://t.co/COPdHNn4dy"/>
    <hyperlink ref="AM47" r:id="rId31" display="http://t.co/maDn2ph7tc"/>
    <hyperlink ref="AM51" r:id="rId32" display="https://t.co/zbWJVwCf3b"/>
    <hyperlink ref="AM54" r:id="rId33" display="https://t.co/6YPHJGD13w"/>
    <hyperlink ref="AM55" r:id="rId34" display="https://t.co/6W7Flp1WQi"/>
    <hyperlink ref="AM56" r:id="rId35" display="https://t.co/Pte0SHLgry"/>
    <hyperlink ref="AM57" r:id="rId36" display="https://t.co/yJqMVal750"/>
    <hyperlink ref="AM62" r:id="rId37" display="https://t.co/bRid18ZXLp"/>
    <hyperlink ref="AM63" r:id="rId38" display="https://t.co/Vt0KFJlR9m"/>
    <hyperlink ref="AM64" r:id="rId39" display="https://t.co/G2Rf0BpWOS"/>
    <hyperlink ref="AM67" r:id="rId40" display="http://t.co/IT8Ao7SPpu"/>
    <hyperlink ref="AM68" r:id="rId41" display="http://t.co/CxYuTuEFZC"/>
    <hyperlink ref="AM71" r:id="rId42" display="https://t.co/RJs6FaKkMK"/>
    <hyperlink ref="AM72" r:id="rId43" display="https://t.co/6vbgx1r9Um"/>
    <hyperlink ref="AM73" r:id="rId44" display="https://t.co/cqaJYPZZJm"/>
    <hyperlink ref="AM75" r:id="rId45" display="http://t.co/RccCEP0Vv0"/>
    <hyperlink ref="AM77" r:id="rId46" display="https://t.co/1WSCb4bDgB"/>
    <hyperlink ref="AM78" r:id="rId47" display="https://t.co/CchNXuUEiJ"/>
    <hyperlink ref="AM79" r:id="rId48" display="https://t.co/qKVOjWCDJx"/>
    <hyperlink ref="AM81" r:id="rId49" display="https://t.co/Yf80mEJXu4"/>
    <hyperlink ref="AM82" r:id="rId50" display="http://t.co/frSSjeOwPx"/>
    <hyperlink ref="AM83" r:id="rId51" display="https://t.co/pj153C9ohU"/>
    <hyperlink ref="AM84" r:id="rId52" display="http://t.co/noXbLAofgw"/>
    <hyperlink ref="AM85" r:id="rId53" display="https://t.co/FvlgXVqSPK"/>
    <hyperlink ref="AM86" r:id="rId54" display="http://t.co/nPuaEGBjI8"/>
    <hyperlink ref="AM87" r:id="rId55" display="http://t.co/g0PGZY2ViJ"/>
    <hyperlink ref="AM88" r:id="rId56" display="https://t.co/Skmz4OMONn"/>
    <hyperlink ref="AM90" r:id="rId57" display="https://t.co/DacSXerkFR"/>
    <hyperlink ref="AM91" r:id="rId58" display="http://t.co/GbonXqGrbT"/>
    <hyperlink ref="AM92" r:id="rId59" display="http://t.co/SqrWyZTA3p"/>
    <hyperlink ref="AM93" r:id="rId60" display="https://t.co/cXaqcZMukV"/>
    <hyperlink ref="AM94" r:id="rId61" display="https://t.co/LvXy4cTeSu"/>
    <hyperlink ref="AM95" r:id="rId62" display="http://t.co/vKhEXrjdNH"/>
    <hyperlink ref="AM96" r:id="rId63" display="https://t.co/wrQRudx1e9"/>
    <hyperlink ref="AM97" r:id="rId64" display="https://t.co/cHcDn2m1Nc"/>
    <hyperlink ref="AM98" r:id="rId65" display="https://t.co/ZWd0eF6gaL"/>
    <hyperlink ref="AM102" r:id="rId66" display="https://t.co/yRbPliZBEj"/>
    <hyperlink ref="AM104" r:id="rId67" display="https://t.co/l4NPEcKASr"/>
    <hyperlink ref="AM106" r:id="rId68" display="https://t.co/Zd1XMtGo0c"/>
    <hyperlink ref="AM107" r:id="rId69" display="https://t.co/xqAvYmOGCe"/>
    <hyperlink ref="AM108" r:id="rId70" display="https://t.co/cT0HnpV5hl"/>
    <hyperlink ref="AM110" r:id="rId71" display="https://t.co/Mt6Hhn4xp0"/>
    <hyperlink ref="AM111" r:id="rId72" display="https://t.co/dSjGXvF8Bg"/>
    <hyperlink ref="AM113" r:id="rId73" display="https://t.co/gBcWJ6dyjM"/>
    <hyperlink ref="AM114" r:id="rId74" display="https://t.co/N0HwavkGAj"/>
    <hyperlink ref="AM115" r:id="rId75" display="https://t.co/eafVXGdRp2"/>
    <hyperlink ref="AM116" r:id="rId76" display="https://t.co/oywVwLPkaf"/>
    <hyperlink ref="AM117" r:id="rId77" display="https://t.co/KCs37VmeNZ"/>
    <hyperlink ref="AM118" r:id="rId78" display="https://t.co/7t1CYl4Eqa"/>
    <hyperlink ref="AM119" r:id="rId79" display="https://t.co/TTPDSqxnlQ"/>
    <hyperlink ref="AM120" r:id="rId80" display="https://t.co/AIXSP6ay24"/>
    <hyperlink ref="AP4" r:id="rId81" display="https://pbs.twimg.com/profile_banners/1067952218/1357553982"/>
    <hyperlink ref="AP5" r:id="rId82" display="https://pbs.twimg.com/profile_banners/916269510298042368/1540214788"/>
    <hyperlink ref="AP6" r:id="rId83" display="https://pbs.twimg.com/profile_banners/3044795505/1519111093"/>
    <hyperlink ref="AP7" r:id="rId84" display="https://pbs.twimg.com/profile_banners/29068977/1488895413"/>
    <hyperlink ref="AP8" r:id="rId85" display="https://pbs.twimg.com/profile_banners/981790470786502656/1540305172"/>
    <hyperlink ref="AP9" r:id="rId86" display="https://pbs.twimg.com/profile_banners/20064354/1478161180"/>
    <hyperlink ref="AP10" r:id="rId87" display="https://pbs.twimg.com/profile_banners/841990810707079170/1489582111"/>
    <hyperlink ref="AP12" r:id="rId88" display="https://pbs.twimg.com/profile_banners/752962260797194240/1499344605"/>
    <hyperlink ref="AP14" r:id="rId89" display="https://pbs.twimg.com/profile_banners/421174601/1497266535"/>
    <hyperlink ref="AP15" r:id="rId90" display="https://pbs.twimg.com/profile_banners/379871723/1540456725"/>
    <hyperlink ref="AP17" r:id="rId91" display="https://pbs.twimg.com/profile_banners/319360364/1538771349"/>
    <hyperlink ref="AP18" r:id="rId92" display="https://pbs.twimg.com/profile_banners/272022725/1531384963"/>
    <hyperlink ref="AP20" r:id="rId93" display="https://pbs.twimg.com/profile_banners/4843380923/1529324113"/>
    <hyperlink ref="AP21" r:id="rId94" display="https://pbs.twimg.com/profile_banners/761650635896922113/1540561012"/>
    <hyperlink ref="AP22" r:id="rId95" display="https://pbs.twimg.com/profile_banners/258040324/1546334098"/>
    <hyperlink ref="AP23" r:id="rId96" display="https://pbs.twimg.com/profile_banners/1921431206/1512117066"/>
    <hyperlink ref="AP24" r:id="rId97" display="https://pbs.twimg.com/profile_banners/1280145924/1549666424"/>
    <hyperlink ref="AP25" r:id="rId98" display="https://pbs.twimg.com/profile_banners/10161392/1467729517"/>
    <hyperlink ref="AP26" r:id="rId99" display="https://pbs.twimg.com/profile_banners/1350179725/1546487606"/>
    <hyperlink ref="AP27" r:id="rId100" display="https://pbs.twimg.com/profile_banners/25663411/1548668406"/>
    <hyperlink ref="AP30" r:id="rId101" display="https://pbs.twimg.com/profile_banners/17861812/1538950364"/>
    <hyperlink ref="AP31" r:id="rId102" display="https://pbs.twimg.com/profile_banners/95022046/1545945003"/>
    <hyperlink ref="AP32" r:id="rId103" display="https://pbs.twimg.com/profile_banners/797314602975363072/1534870714"/>
    <hyperlink ref="AP33" r:id="rId104" display="https://pbs.twimg.com/profile_banners/14620190/1549378640"/>
    <hyperlink ref="AP35" r:id="rId105" display="https://pbs.twimg.com/profile_banners/2965113243/1550336067"/>
    <hyperlink ref="AP36" r:id="rId106" display="https://pbs.twimg.com/profile_banners/16170802/1469028238"/>
    <hyperlink ref="AP37" r:id="rId107" display="https://pbs.twimg.com/profile_banners/2168242034/1523316137"/>
    <hyperlink ref="AP40" r:id="rId108" display="https://pbs.twimg.com/profile_banners/2942597197/1419491600"/>
    <hyperlink ref="AP41" r:id="rId109" display="https://pbs.twimg.com/profile_banners/820221037971390466/1548764816"/>
    <hyperlink ref="AP42" r:id="rId110" display="https://pbs.twimg.com/profile_banners/720512965380861952/1460631545"/>
    <hyperlink ref="AP44" r:id="rId111" display="https://pbs.twimg.com/profile_banners/1401087024/1386352406"/>
    <hyperlink ref="AP45" r:id="rId112" display="https://pbs.twimg.com/profile_banners/2354920669/1447066532"/>
    <hyperlink ref="AP46" r:id="rId113" display="https://pbs.twimg.com/profile_banners/754233969055506432/1492286751"/>
    <hyperlink ref="AP48" r:id="rId114" display="https://pbs.twimg.com/profile_banners/840163428106936320/1489146883"/>
    <hyperlink ref="AP50" r:id="rId115" display="https://pbs.twimg.com/profile_banners/216950144/1548974088"/>
    <hyperlink ref="AP51" r:id="rId116" display="https://pbs.twimg.com/profile_banners/3429482625/1544601338"/>
    <hyperlink ref="AP52" r:id="rId117" display="https://pbs.twimg.com/profile_banners/4845707823/1458678972"/>
    <hyperlink ref="AP54" r:id="rId118" display="https://pbs.twimg.com/profile_banners/284062715/1536046634"/>
    <hyperlink ref="AP56" r:id="rId119" display="https://pbs.twimg.com/profile_banners/880451806568083456/1498817816"/>
    <hyperlink ref="AP58" r:id="rId120" display="https://pbs.twimg.com/profile_banners/835882347220332545/1488126066"/>
    <hyperlink ref="AP62" r:id="rId121" display="https://pbs.twimg.com/profile_banners/19711691/1548196192"/>
    <hyperlink ref="AP63" r:id="rId122" display="https://pbs.twimg.com/profile_banners/3069962795/1547631056"/>
    <hyperlink ref="AP64" r:id="rId123" display="https://pbs.twimg.com/profile_banners/53349938/1549411382"/>
    <hyperlink ref="AP67" r:id="rId124" display="https://pbs.twimg.com/profile_banners/2507092795/1400769723"/>
    <hyperlink ref="AP69" r:id="rId125" display="https://pbs.twimg.com/profile_banners/152860513/1541138925"/>
    <hyperlink ref="AP71" r:id="rId126" display="https://pbs.twimg.com/profile_banners/3344324867/1519930753"/>
    <hyperlink ref="AP72" r:id="rId127" display="https://pbs.twimg.com/profile_banners/11002942/1417445376"/>
    <hyperlink ref="AP73" r:id="rId128" display="https://pbs.twimg.com/profile_banners/1604358194/1541191416"/>
    <hyperlink ref="AP75" r:id="rId129" display="https://pbs.twimg.com/profile_banners/475936296/1542181269"/>
    <hyperlink ref="AP77" r:id="rId130" display="https://pbs.twimg.com/profile_banners/62603262/1544459001"/>
    <hyperlink ref="AP78" r:id="rId131" display="https://pbs.twimg.com/profile_banners/809198082/1549553509"/>
    <hyperlink ref="AP79" r:id="rId132" display="https://pbs.twimg.com/profile_banners/134860670/1512116775"/>
    <hyperlink ref="AP80" r:id="rId133" display="https://pbs.twimg.com/profile_banners/347214851/1421677303"/>
    <hyperlink ref="AP81" r:id="rId134" display="https://pbs.twimg.com/profile_banners/127565404/1543339344"/>
    <hyperlink ref="AP83" r:id="rId135" display="https://pbs.twimg.com/profile_banners/2209190828/1539779506"/>
    <hyperlink ref="AP84" r:id="rId136" display="https://pbs.twimg.com/profile_banners/2830874339/1419007981"/>
    <hyperlink ref="AP85" r:id="rId137" display="https://pbs.twimg.com/profile_banners/942501823/1365563213"/>
    <hyperlink ref="AP86" r:id="rId138" display="https://pbs.twimg.com/profile_banners/2383783141/1444328208"/>
    <hyperlink ref="AP87" r:id="rId139" display="https://pbs.twimg.com/profile_banners/17861851/1541201679"/>
    <hyperlink ref="AP88" r:id="rId140" display="https://pbs.twimg.com/profile_banners/15165858/1438981361"/>
    <hyperlink ref="AP89" r:id="rId141" display="https://pbs.twimg.com/profile_banners/317749397/1549960991"/>
    <hyperlink ref="AP90" r:id="rId142" display="https://pbs.twimg.com/profile_banners/784810897097289728/1488665060"/>
    <hyperlink ref="AP91" r:id="rId143" display="https://pbs.twimg.com/profile_banners/84932964/1451287696"/>
    <hyperlink ref="AP92" r:id="rId144" display="https://pbs.twimg.com/profile_banners/2862583774/1454609988"/>
    <hyperlink ref="AP93" r:id="rId145" display="https://pbs.twimg.com/profile_banners/796291006245302273/1478691303"/>
    <hyperlink ref="AP95" r:id="rId146" display="https://pbs.twimg.com/profile_banners/250271525/1535058272"/>
    <hyperlink ref="AP97" r:id="rId147" display="https://pbs.twimg.com/profile_banners/148397956/1521631486"/>
    <hyperlink ref="AP98" r:id="rId148" display="https://pbs.twimg.com/profile_banners/21927612/1541103194"/>
    <hyperlink ref="AP99" r:id="rId149" display="https://pbs.twimg.com/profile_banners/971504962084712448/1520461201"/>
    <hyperlink ref="AP100" r:id="rId150" display="https://pbs.twimg.com/profile_banners/874543093718167552/1550590842"/>
    <hyperlink ref="AP101" r:id="rId151" display="https://pbs.twimg.com/profile_banners/800559697438720000/1544167625"/>
    <hyperlink ref="AP102" r:id="rId152" display="https://pbs.twimg.com/profile_banners/363050157/1480714580"/>
    <hyperlink ref="AP103" r:id="rId153" display="https://pbs.twimg.com/profile_banners/1708359247/1547399903"/>
    <hyperlink ref="AP104" r:id="rId154" display="https://pbs.twimg.com/profile_banners/172671272/1413398774"/>
    <hyperlink ref="AP105" r:id="rId155" display="https://pbs.twimg.com/profile_banners/735355655993884672/1548441261"/>
    <hyperlink ref="AP106" r:id="rId156" display="https://pbs.twimg.com/profile_banners/102985643/1377487911"/>
    <hyperlink ref="AP107" r:id="rId157" display="https://pbs.twimg.com/profile_banners/349065597/1535977422"/>
    <hyperlink ref="AP108" r:id="rId158" display="https://pbs.twimg.com/profile_banners/709392420568440832/1471955411"/>
    <hyperlink ref="AP109" r:id="rId159" display="https://pbs.twimg.com/profile_banners/77321174/1526002823"/>
    <hyperlink ref="AP110" r:id="rId160" display="https://pbs.twimg.com/profile_banners/2522335141/1549082805"/>
    <hyperlink ref="AP111" r:id="rId161" display="https://pbs.twimg.com/profile_banners/16949344/1406283080"/>
    <hyperlink ref="AP113" r:id="rId162" display="https://pbs.twimg.com/profile_banners/4804153462/1471538487"/>
    <hyperlink ref="AP115" r:id="rId163" display="https://pbs.twimg.com/profile_banners/286436696/1511949529"/>
    <hyperlink ref="AP116" r:id="rId164" display="https://pbs.twimg.com/profile_banners/3499813942/1510578654"/>
    <hyperlink ref="AP117" r:id="rId165" display="https://pbs.twimg.com/profile_banners/245550755/1465879358"/>
    <hyperlink ref="AP118" r:id="rId166" display="https://pbs.twimg.com/profile_banners/634839639/1526552788"/>
    <hyperlink ref="AP119" r:id="rId167" display="https://pbs.twimg.com/profile_banners/1047397298681126912/1538823682"/>
    <hyperlink ref="AP120" r:id="rId168" display="https://pbs.twimg.com/profile_banners/2714034960/1542292704"/>
    <hyperlink ref="AP121" r:id="rId169" display="https://pbs.twimg.com/profile_banners/41184868/1491087872"/>
    <hyperlink ref="AV3" r:id="rId170" display="http://abs.twimg.com/images/themes/theme1/bg.png"/>
    <hyperlink ref="AV4" r:id="rId171" display="http://abs.twimg.com/images/themes/theme1/bg.png"/>
    <hyperlink ref="AV6" r:id="rId172" display="http://abs.twimg.com/images/themes/theme1/bg.png"/>
    <hyperlink ref="AV7" r:id="rId173" display="http://abs.twimg.com/images/themes/theme8/bg.gif"/>
    <hyperlink ref="AV9" r:id="rId174" display="http://abs.twimg.com/images/themes/theme1/bg.png"/>
    <hyperlink ref="AV10" r:id="rId175" display="http://abs.twimg.com/images/themes/theme1/bg.png"/>
    <hyperlink ref="AV11" r:id="rId176" display="http://abs.twimg.com/images/themes/theme1/bg.png"/>
    <hyperlink ref="AV12" r:id="rId177" display="http://abs.twimg.com/images/themes/theme1/bg.png"/>
    <hyperlink ref="AV14" r:id="rId178" display="http://abs.twimg.com/images/themes/theme1/bg.png"/>
    <hyperlink ref="AV15" r:id="rId179" display="http://abs.twimg.com/images/themes/theme1/bg.png"/>
    <hyperlink ref="AV16" r:id="rId180" display="http://abs.twimg.com/images/themes/theme2/bg.gif"/>
    <hyperlink ref="AV17" r:id="rId181" display="http://abs.twimg.com/images/themes/theme1/bg.png"/>
    <hyperlink ref="AV18" r:id="rId182" display="http://abs.twimg.com/images/themes/theme16/bg.gif"/>
    <hyperlink ref="AV20" r:id="rId183" display="http://abs.twimg.com/images/themes/theme1/bg.png"/>
    <hyperlink ref="AV21" r:id="rId184" display="http://abs.twimg.com/images/themes/theme1/bg.png"/>
    <hyperlink ref="AV22" r:id="rId185" display="http://abs.twimg.com/images/themes/theme5/bg.gif"/>
    <hyperlink ref="AV23" r:id="rId186" display="http://abs.twimg.com/images/themes/theme1/bg.png"/>
    <hyperlink ref="AV24" r:id="rId187" display="http://abs.twimg.com/images/themes/theme1/bg.png"/>
    <hyperlink ref="AV25" r:id="rId188" display="http://abs.twimg.com/images/themes/theme1/bg.png"/>
    <hyperlink ref="AV26" r:id="rId189" display="http://abs.twimg.com/images/themes/theme6/bg.gif"/>
    <hyperlink ref="AV27" r:id="rId190" display="http://abs.twimg.com/images/themes/theme2/bg.gif"/>
    <hyperlink ref="AV29" r:id="rId191" display="http://abs.twimg.com/images/themes/theme1/bg.png"/>
    <hyperlink ref="AV30" r:id="rId192" display="http://abs.twimg.com/images/themes/theme8/bg.gif"/>
    <hyperlink ref="AV31" r:id="rId193" display="http://abs.twimg.com/images/themes/theme9/bg.gif"/>
    <hyperlink ref="AV32" r:id="rId194" display="http://abs.twimg.com/images/themes/theme1/bg.png"/>
    <hyperlink ref="AV33" r:id="rId195" display="http://abs.twimg.com/images/themes/theme1/bg.png"/>
    <hyperlink ref="AV34" r:id="rId196" display="http://abs.twimg.com/images/themes/theme2/bg.gif"/>
    <hyperlink ref="AV35" r:id="rId197" display="http://abs.twimg.com/images/themes/theme1/bg.png"/>
    <hyperlink ref="AV36" r:id="rId198" display="http://abs.twimg.com/images/themes/theme14/bg.gif"/>
    <hyperlink ref="AV37" r:id="rId199" display="http://abs.twimg.com/images/themes/theme1/bg.png"/>
    <hyperlink ref="AV38" r:id="rId200" display="http://abs.twimg.com/images/themes/theme1/bg.png"/>
    <hyperlink ref="AV40" r:id="rId201" display="http://abs.twimg.com/images/themes/theme1/bg.png"/>
    <hyperlink ref="AV42" r:id="rId202" display="http://abs.twimg.com/images/themes/theme1/bg.png"/>
    <hyperlink ref="AV44" r:id="rId203" display="http://abs.twimg.com/images/themes/theme1/bg.png"/>
    <hyperlink ref="AV45" r:id="rId204" display="http://abs.twimg.com/images/themes/theme1/bg.png"/>
    <hyperlink ref="AV47" r:id="rId205" display="http://abs.twimg.com/images/themes/theme1/bg.png"/>
    <hyperlink ref="AV50" r:id="rId206" display="http://abs.twimg.com/images/themes/theme2/bg.gif"/>
    <hyperlink ref="AV51" r:id="rId207" display="http://abs.twimg.com/images/themes/theme1/bg.png"/>
    <hyperlink ref="AV53" r:id="rId208" display="http://abs.twimg.com/images/themes/theme1/bg.png"/>
    <hyperlink ref="AV54" r:id="rId209" display="http://abs.twimg.com/images/themes/theme1/bg.png"/>
    <hyperlink ref="AV55" r:id="rId210" display="http://abs.twimg.com/images/themes/theme1/bg.png"/>
    <hyperlink ref="AV56" r:id="rId211" display="http://abs.twimg.com/images/themes/theme1/bg.png"/>
    <hyperlink ref="AV57" r:id="rId212" display="http://abs.twimg.com/images/themes/theme2/bg.gif"/>
    <hyperlink ref="AV59" r:id="rId213" display="http://abs.twimg.com/images/themes/theme1/bg.png"/>
    <hyperlink ref="AV61" r:id="rId214" display="http://abs.twimg.com/images/themes/theme1/bg.png"/>
    <hyperlink ref="AV62" r:id="rId215" display="http://abs.twimg.com/images/themes/theme14/bg.gif"/>
    <hyperlink ref="AV63" r:id="rId216" display="http://abs.twimg.com/images/themes/theme1/bg.png"/>
    <hyperlink ref="AV64" r:id="rId217" display="http://abs.twimg.com/images/themes/theme13/bg.gif"/>
    <hyperlink ref="AV66" r:id="rId218" display="http://abs.twimg.com/images/themes/theme1/bg.png"/>
    <hyperlink ref="AV67" r:id="rId219" display="http://abs.twimg.com/images/themes/theme1/bg.png"/>
    <hyperlink ref="AV68" r:id="rId220" display="http://abs.twimg.com/images/themes/theme1/bg.png"/>
    <hyperlink ref="AV69" r:id="rId221" display="http://abs.twimg.com/images/themes/theme1/bg.png"/>
    <hyperlink ref="AV70" r:id="rId222" display="http://abs.twimg.com/images/themes/theme1/bg.png"/>
    <hyperlink ref="AV71" r:id="rId223" display="http://abs.twimg.com/images/themes/theme1/bg.png"/>
    <hyperlink ref="AV72" r:id="rId224" display="http://abs.twimg.com/images/themes/theme9/bg.gif"/>
    <hyperlink ref="AV73" r:id="rId225" display="http://abs.twimg.com/images/themes/theme1/bg.png"/>
    <hyperlink ref="AV74" r:id="rId226" display="http://abs.twimg.com/images/themes/theme14/bg.gif"/>
    <hyperlink ref="AV75" r:id="rId227" display="http://abs.twimg.com/images/themes/theme1/bg.png"/>
    <hyperlink ref="AV77" r:id="rId228" display="http://abs.twimg.com/images/themes/theme1/bg.png"/>
    <hyperlink ref="AV78" r:id="rId229" display="http://abs.twimg.com/images/themes/theme1/bg.png"/>
    <hyperlink ref="AV79" r:id="rId230" display="http://abs.twimg.com/images/themes/theme14/bg.gif"/>
    <hyperlink ref="AV80" r:id="rId231" display="http://abs.twimg.com/images/themes/theme1/bg.png"/>
    <hyperlink ref="AV81" r:id="rId232" display="http://abs.twimg.com/images/themes/theme14/bg.gif"/>
    <hyperlink ref="AV82" r:id="rId233" display="http://abs.twimg.com/images/themes/theme9/bg.gif"/>
    <hyperlink ref="AV83" r:id="rId234" display="http://abs.twimg.com/images/themes/theme1/bg.png"/>
    <hyperlink ref="AV84" r:id="rId235" display="http://abs.twimg.com/images/themes/theme1/bg.png"/>
    <hyperlink ref="AV85" r:id="rId236" display="http://abs.twimg.com/images/themes/theme1/bg.png"/>
    <hyperlink ref="AV86" r:id="rId237" display="http://abs.twimg.com/images/themes/theme1/bg.png"/>
    <hyperlink ref="AV87" r:id="rId238" display="http://abs.twimg.com/images/themes/theme1/bg.png"/>
    <hyperlink ref="AV88" r:id="rId239" display="http://abs.twimg.com/images/themes/theme1/bg.png"/>
    <hyperlink ref="AV89" r:id="rId240" display="http://abs.twimg.com/images/themes/theme5/bg.gif"/>
    <hyperlink ref="AV90" r:id="rId241" display="http://abs.twimg.com/images/themes/theme1/bg.png"/>
    <hyperlink ref="AV91" r:id="rId242" display="http://abs.twimg.com/images/themes/theme1/bg.png"/>
    <hyperlink ref="AV92" r:id="rId243" display="http://abs.twimg.com/images/themes/theme4/bg.gif"/>
    <hyperlink ref="AV93" r:id="rId244" display="http://abs.twimg.com/images/themes/theme1/bg.png"/>
    <hyperlink ref="AV95" r:id="rId245" display="http://abs.twimg.com/images/themes/theme1/bg.png"/>
    <hyperlink ref="AV96" r:id="rId246" display="http://abs.twimg.com/images/themes/theme1/bg.png"/>
    <hyperlink ref="AV97" r:id="rId247" display="http://abs.twimg.com/images/themes/theme1/bg.png"/>
    <hyperlink ref="AV98" r:id="rId248" display="http://abs.twimg.com/images/themes/theme1/bg.png"/>
    <hyperlink ref="AV100" r:id="rId249" display="http://abs.twimg.com/images/themes/theme1/bg.png"/>
    <hyperlink ref="AV102" r:id="rId250" display="http://abs.twimg.com/images/themes/theme1/bg.png"/>
    <hyperlink ref="AV103" r:id="rId251" display="http://abs.twimg.com/images/themes/theme1/bg.png"/>
    <hyperlink ref="AV104" r:id="rId252" display="http://abs.twimg.com/images/themes/theme1/bg.png"/>
    <hyperlink ref="AV106" r:id="rId253" display="http://abs.twimg.com/images/themes/theme1/bg.png"/>
    <hyperlink ref="AV107" r:id="rId254" display="http://abs.twimg.com/images/themes/theme1/bg.png"/>
    <hyperlink ref="AV109" r:id="rId255" display="http://abs.twimg.com/images/themes/theme1/bg.png"/>
    <hyperlink ref="AV110" r:id="rId256" display="http://abs.twimg.com/images/themes/theme1/bg.png"/>
    <hyperlink ref="AV111" r:id="rId257" display="http://abs.twimg.com/images/themes/theme1/bg.png"/>
    <hyperlink ref="AV112" r:id="rId258" display="http://abs.twimg.com/images/themes/theme1/bg.png"/>
    <hyperlink ref="AV115" r:id="rId259" display="http://abs.twimg.com/images/themes/theme15/bg.png"/>
    <hyperlink ref="AV116" r:id="rId260" display="http://abs.twimg.com/images/themes/theme1/bg.png"/>
    <hyperlink ref="AV117" r:id="rId261" display="http://abs.twimg.com/images/themes/theme13/bg.gif"/>
    <hyperlink ref="AV118" r:id="rId262" display="http://abs.twimg.com/images/themes/theme1/bg.png"/>
    <hyperlink ref="AV120" r:id="rId263" display="http://abs.twimg.com/images/themes/theme1/bg.png"/>
    <hyperlink ref="AV121" r:id="rId264" display="http://abs.twimg.com/images/themes/theme1/bg.png"/>
    <hyperlink ref="G3" r:id="rId265" display="http://abs.twimg.com/sticky/default_profile_images/default_profile_normal.png"/>
    <hyperlink ref="G4" r:id="rId266" display="http://pbs.twimg.com/profile_images/3077938097/8bd5c53a1a4430e2bef721cf5c4ee9e1_normal.png"/>
    <hyperlink ref="G5" r:id="rId267" display="http://pbs.twimg.com/profile_images/1093663360669937669/WG81_3Y2_normal.jpg"/>
    <hyperlink ref="G6" r:id="rId268" display="http://pbs.twimg.com/profile_images/965848780611432449/RGOp5fSn_normal.jpg"/>
    <hyperlink ref="G7" r:id="rId269" display="http://pbs.twimg.com/profile_images/1062473827731496962/oHaykUBq_normal.jpg"/>
    <hyperlink ref="G8" r:id="rId270" display="http://pbs.twimg.com/profile_images/981791453159608320/cPg6P8W-_normal.jpg"/>
    <hyperlink ref="G9" r:id="rId271" display="http://pbs.twimg.com/profile_images/1018442618538164224/g1L1JpGd_normal.jpg"/>
    <hyperlink ref="G10" r:id="rId272" display="http://pbs.twimg.com/profile_images/841994178204717056/-_Ko3g9K_normal.jpg"/>
    <hyperlink ref="G11" r:id="rId273" display="http://pbs.twimg.com/profile_images/882964010714443776/dlB6nmoo_normal.jpg"/>
    <hyperlink ref="G12" r:id="rId274" display="http://pbs.twimg.com/profile_images/882941283647598594/LrwcgH6f_normal.jpg"/>
    <hyperlink ref="G13" r:id="rId275" display="http://pbs.twimg.com/profile_images/777430844738826240/uh2C1fEO_normal.jpg"/>
    <hyperlink ref="G14" r:id="rId276" display="http://pbs.twimg.com/profile_images/865222854324899842/vezC9F9W_normal.jpg"/>
    <hyperlink ref="G15" r:id="rId277" display="http://pbs.twimg.com/profile_images/1055378605587472384/FAfVg3cv_normal.jpg"/>
    <hyperlink ref="G16" r:id="rId278" display="http://pbs.twimg.com/profile_images/1137240270/41676_1058911699_2533_n_normal.jpg"/>
    <hyperlink ref="G17" r:id="rId279" display="http://pbs.twimg.com/profile_images/1095821256761462784/iIY0X3Jb_normal.jpg"/>
    <hyperlink ref="G18" r:id="rId280" display="http://pbs.twimg.com/profile_images/1050341090975309824/GvdUbRk7_normal.jpg"/>
    <hyperlink ref="G19" r:id="rId281" display="http://abs.twimg.com/sticky/default_profile_images/default_profile_normal.png"/>
    <hyperlink ref="G20" r:id="rId282" display="http://pbs.twimg.com/profile_images/952624619969810438/JpPb_-Xm_normal.jpg"/>
    <hyperlink ref="G21" r:id="rId283" display="http://pbs.twimg.com/profile_images/1059878646633062401/mNILSxa9_normal.jpg"/>
    <hyperlink ref="G22" r:id="rId284" display="http://pbs.twimg.com/profile_images/1080029599592038401/gYzRQxGu_normal.jpg"/>
    <hyperlink ref="G23" r:id="rId285" display="http://pbs.twimg.com/profile_images/936514537800458240/e9U6vz6T_normal.jpg"/>
    <hyperlink ref="G24" r:id="rId286" display="http://pbs.twimg.com/profile_images/1096114353412149250/z9ttGbo1_normal.jpg"/>
    <hyperlink ref="G25" r:id="rId287" display="http://pbs.twimg.com/profile_images/969350195308875776/ASMcJ1WD_normal.jpg"/>
    <hyperlink ref="G26" r:id="rId288" display="http://pbs.twimg.com/profile_images/1080677984628064256/2DwyWJv9_normal.jpg"/>
    <hyperlink ref="G27" r:id="rId289" display="http://pbs.twimg.com/profile_images/1068493065675976704/Z5ukqtm9_normal.jpg"/>
    <hyperlink ref="G28" r:id="rId290" display="http://pbs.twimg.com/profile_images/781418952467570688/0h-pDN5T_normal.jpg"/>
    <hyperlink ref="G29" r:id="rId291" display="http://pbs.twimg.com/profile_images/937096424910671873/JdXlScX__normal.jpg"/>
    <hyperlink ref="G30" r:id="rId292" display="http://pbs.twimg.com/profile_images/1082437958739918848/eWuqhpSg_normal.jpg"/>
    <hyperlink ref="G31" r:id="rId293" display="http://pbs.twimg.com/profile_images/1077228314803216384/DYFHRv_s_normal.jpg"/>
    <hyperlink ref="G32" r:id="rId294" display="http://pbs.twimg.com/profile_images/1090654291088560134/PXz3sabT_normal.jpg"/>
    <hyperlink ref="G33" r:id="rId295" display="http://pbs.twimg.com/profile_images/1062348760670339073/egM1bS-c_normal.jpg"/>
    <hyperlink ref="G34" r:id="rId296" display="http://pbs.twimg.com/profile_images/747254159443824641/cYyt30-4_normal.jpg"/>
    <hyperlink ref="G35" r:id="rId297" display="http://pbs.twimg.com/profile_images/1096813533105393667/pnIShfgP_normal.png"/>
    <hyperlink ref="G36" r:id="rId298" display="http://pbs.twimg.com/profile_images/796309473568571392/LBmSxj30_normal.jpg"/>
    <hyperlink ref="G37" r:id="rId299" display="http://pbs.twimg.com/profile_images/1003159790854463489/Z90uzm9n_normal.jpg"/>
    <hyperlink ref="G38" r:id="rId300" display="http://pbs.twimg.com/profile_images/563197526925275136/NSF0BbN8_normal.jpeg"/>
    <hyperlink ref="G39" r:id="rId301" display="http://pbs.twimg.com/profile_images/1031855092796817408/3ON3YRsS_normal.jpg"/>
    <hyperlink ref="G40" r:id="rId302" display="http://pbs.twimg.com/profile_images/548012812476239872/vKceixg5_normal.jpeg"/>
    <hyperlink ref="G41" r:id="rId303" display="http://pbs.twimg.com/profile_images/1023123811049320448/f8hCTIut_normal.jpg"/>
    <hyperlink ref="G42" r:id="rId304" display="http://pbs.twimg.com/profile_images/720566817283026944/0kGkG-V6_normal.jpg"/>
    <hyperlink ref="G43" r:id="rId305" display="http://pbs.twimg.com/profile_images/701523989575966724/dHBKCmgf_normal.jpg"/>
    <hyperlink ref="G44" r:id="rId306" display="http://pbs.twimg.com/profile_images/541226211041869824/Liqyzlua_normal.jpeg"/>
    <hyperlink ref="G45" r:id="rId307" display="http://pbs.twimg.com/profile_images/900011358460268544/80AIVgaw_normal.jpg"/>
    <hyperlink ref="G46" r:id="rId308" display="http://pbs.twimg.com/profile_images/1089817042658750464/C30K2ZXL_normal.jpg"/>
    <hyperlink ref="G47" r:id="rId309" display="http://pbs.twimg.com/profile_images/594037635724738560/a0zoOaH6_normal.jpg"/>
    <hyperlink ref="G48" r:id="rId310" display="http://pbs.twimg.com/profile_images/1059517936342327296/PL6qVC68_normal.jpg"/>
    <hyperlink ref="G49" r:id="rId311" display="http://pbs.twimg.com/profile_images/937353780068257792/x9iB2eGY_normal.jpg"/>
    <hyperlink ref="G50" r:id="rId312" display="http://pbs.twimg.com/profile_images/1026738483963088896/hvUxfcie_normal.jpg"/>
    <hyperlink ref="G51" r:id="rId313" display="http://pbs.twimg.com/profile_images/965583607191482373/fKfba-XX_normal.jpg"/>
    <hyperlink ref="G52" r:id="rId314" display="http://pbs.twimg.com/profile_images/691639057915449345/susX7VGk_normal.jpg"/>
    <hyperlink ref="G53" r:id="rId315" display="http://pbs.twimg.com/profile_images/727239253529350144/Syga1r2Z_normal.jpg"/>
    <hyperlink ref="G54" r:id="rId316" display="http://pbs.twimg.com/profile_images/1082253194229616640/HxPtu4i2_normal.jpg"/>
    <hyperlink ref="G55" r:id="rId317" display="http://pbs.twimg.com/profile_images/1010063917240942592/BDESU8UZ_normal.jpg"/>
    <hyperlink ref="G56" r:id="rId318" display="http://pbs.twimg.com/profile_images/880729647457206273/51peWihT_normal.jpg"/>
    <hyperlink ref="G57" r:id="rId319" display="http://pbs.twimg.com/profile_images/564043726109302786/v7FS8VOc_normal.jpeg"/>
    <hyperlink ref="G58" r:id="rId320" display="http://pbs.twimg.com/profile_images/836180416721747968/hDoDJ2Zg_normal.jpg"/>
    <hyperlink ref="G59" r:id="rId321" display="http://pbs.twimg.com/profile_images/2535233521/IMG00002-20120823-1609_normal.jpg"/>
    <hyperlink ref="G60" r:id="rId322" display="http://pbs.twimg.com/profile_images/1069210517913391104/tG_mqEX5_normal.jpg"/>
    <hyperlink ref="G61" r:id="rId323" display="http://pbs.twimg.com/profile_images/90810244/Martin_Haeberli_normal.jpg"/>
    <hyperlink ref="G62" r:id="rId324" display="http://pbs.twimg.com/profile_images/1046868358732427264/Lfc2aA4r_normal.jpg"/>
    <hyperlink ref="G63" r:id="rId325" display="http://pbs.twimg.com/profile_images/999546843397636096/OzTF149X_normal.jpg"/>
    <hyperlink ref="G64" r:id="rId326" display="http://pbs.twimg.com/profile_images/1092934785046069253/WhxyxhlB_normal.jpg"/>
    <hyperlink ref="G65" r:id="rId327" display="http://abs.twimg.com/sticky/default_profile_images/default_profile_normal.png"/>
    <hyperlink ref="G66" r:id="rId328" display="http://pbs.twimg.com/profile_images/966039518993354754/ypWsITWy_normal.jpg"/>
    <hyperlink ref="G67" r:id="rId329" display="http://pbs.twimg.com/profile_images/469488220665683968/zlbrE3Tf_normal.jpeg"/>
    <hyperlink ref="G68" r:id="rId330" display="http://pbs.twimg.com/profile_images/534519525/DSC07344_normal.JPG"/>
    <hyperlink ref="G69" r:id="rId331" display="http://pbs.twimg.com/profile_images/1058239464974106631/nYGAE3BC_normal.jpg"/>
    <hyperlink ref="G70" r:id="rId332" display="http://pbs.twimg.com/profile_images/1075987006273044480/yjRdqPhP_normal.jpg"/>
    <hyperlink ref="G71" r:id="rId333" display="http://pbs.twimg.com/profile_images/1070296680191459329/ToNyRl97_normal.jpg"/>
    <hyperlink ref="G72" r:id="rId334" display="http://pbs.twimg.com/profile_images/826941480723943424/l8TRfyMZ_normal.jpg"/>
    <hyperlink ref="G73" r:id="rId335" display="http://pbs.twimg.com/profile_images/758532942733844480/lsC4cTgw_normal.jpg"/>
    <hyperlink ref="G74" r:id="rId336" display="http://pbs.twimg.com/profile_images/758350219620683776/LcrjkVYI_normal.jpg"/>
    <hyperlink ref="G75" r:id="rId337" display="http://pbs.twimg.com/profile_images/669809380687265792/ZVCdz_Ty_normal.jpg"/>
    <hyperlink ref="G76" r:id="rId338" display="http://abs.twimg.com/sticky/default_profile_images/default_profile_normal.png"/>
    <hyperlink ref="G77" r:id="rId339" display="http://pbs.twimg.com/profile_images/798431300864634880/ennqQ-ml_normal.jpg"/>
    <hyperlink ref="G78" r:id="rId340" display="http://pbs.twimg.com/profile_images/901170317749571585/wdLRMqgZ_normal.jpg"/>
    <hyperlink ref="G79" r:id="rId341" display="http://pbs.twimg.com/profile_images/936514647082991616/lyVSY3jF_normal.jpg"/>
    <hyperlink ref="G80" r:id="rId342" display="http://pbs.twimg.com/profile_images/378800000575185208/ed1350b5f84ad4b374ec8e5a89b3bf22_normal.jpeg"/>
    <hyperlink ref="G81" r:id="rId343" display="http://pbs.twimg.com/profile_images/1029037295574368261/R7uRuwc9_normal.jpg"/>
    <hyperlink ref="G82" r:id="rId344" display="http://pbs.twimg.com/profile_images/453782342461444096/IHal2TIb_normal.png"/>
    <hyperlink ref="G83" r:id="rId345" display="http://pbs.twimg.com/profile_images/1052532485698056192/H2PVIJfZ_normal.jpg"/>
    <hyperlink ref="G84" r:id="rId346" display="http://pbs.twimg.com/profile_images/660631025651982336/eYQNqkaR_normal.png"/>
    <hyperlink ref="G85" r:id="rId347" display="http://pbs.twimg.com/profile_images/823634849202315264/Pg5TBON0_normal.jpg"/>
    <hyperlink ref="G86" r:id="rId348" display="http://pbs.twimg.com/profile_images/652185829809352705/SsShJrg8_normal.jpg"/>
    <hyperlink ref="G87" r:id="rId349" display="http://pbs.twimg.com/profile_images/651424538836668416/VjHfgFW5_normal.jpg"/>
    <hyperlink ref="G88" r:id="rId350" display="http://pbs.twimg.com/profile_images/546092883736940544/7RNgEjQM_normal.jpeg"/>
    <hyperlink ref="G89" r:id="rId351" display="http://pbs.twimg.com/profile_images/760410100028833792/CGlH9bol_normal.jpg"/>
    <hyperlink ref="G90" r:id="rId352" display="http://pbs.twimg.com/profile_images/894949060213395456/Fu-R4Hlv_normal.jpg"/>
    <hyperlink ref="G91" r:id="rId353" display="http://pbs.twimg.com/profile_images/3377930549/d83ff960768435fefcdaad6ac8ec9cc2_normal.jpeg"/>
    <hyperlink ref="G92" r:id="rId354" display="http://pbs.twimg.com/profile_images/628573983370313728/QjnqQ6Jy_normal.png"/>
    <hyperlink ref="G93" r:id="rId355" display="http://pbs.twimg.com/profile_images/796722969838047233/FyEPUhPo_normal.jpg"/>
    <hyperlink ref="G94" r:id="rId356" display="http://pbs.twimg.com/profile_images/979303776036286470/OTCKd0gD_normal.jpg"/>
    <hyperlink ref="G95" r:id="rId357" display="http://pbs.twimg.com/profile_images/1032690686213144577/eaHq4LQA_normal.jpg"/>
    <hyperlink ref="G96" r:id="rId358" display="http://pbs.twimg.com/profile_images/793498273403199488/OoFtxree_normal.jpg"/>
    <hyperlink ref="G97" r:id="rId359" display="http://pbs.twimg.com/profile_images/928585683316432896/bVpMIYgG_normal.jpg"/>
    <hyperlink ref="G98" r:id="rId360" display="http://pbs.twimg.com/profile_images/1052239737828847617/zW_1Ei-Q_normal.jpg"/>
    <hyperlink ref="G99" r:id="rId361" display="http://pbs.twimg.com/profile_images/971508861290078208/ECaPt13H_normal.jpg"/>
    <hyperlink ref="G100" r:id="rId362" display="http://pbs.twimg.com/profile_images/1001778693344301056/TaHF_J5Q_normal.jpg"/>
    <hyperlink ref="G101" r:id="rId363" display="http://pbs.twimg.com/profile_images/811890779777970177/4ZDhD6vZ_normal.jpg"/>
    <hyperlink ref="G102" r:id="rId364" display="http://pbs.twimg.com/profile_images/804801390631669764/qMLXAJR1_normal.jpg"/>
    <hyperlink ref="G103" r:id="rId365" display="http://pbs.twimg.com/profile_images/1095698115284402177/9jXyJLpl_normal.jpg"/>
    <hyperlink ref="G104" r:id="rId366" display="http://pbs.twimg.com/profile_images/747426088415035396/Qkj745TT_normal.jpg"/>
    <hyperlink ref="G105" r:id="rId367" display="http://pbs.twimg.com/profile_images/842425815505768448/EECMfDAP_normal.jpg"/>
    <hyperlink ref="G106" r:id="rId368" display="http://pbs.twimg.com/profile_images/1039488947947110401/yZWNz1vD_normal.jpg"/>
    <hyperlink ref="G107" r:id="rId369" display="http://pbs.twimg.com/profile_images/1043264009569357824/kbRLhAJn_normal.jpg"/>
    <hyperlink ref="G108" r:id="rId370" display="http://pbs.twimg.com/profile_images/720295541171691520/MfzDfktd_normal.jpg"/>
    <hyperlink ref="G109" r:id="rId371" display="http://pbs.twimg.com/profile_images/803736809683304449/V1pcLzz5_normal.jpg"/>
    <hyperlink ref="G110" r:id="rId372" display="http://pbs.twimg.com/profile_images/1046536445672865792/1ZQM9lNr_normal.jpg"/>
    <hyperlink ref="G111" r:id="rId373" display="http://pbs.twimg.com/profile_images/1080448671672688640/Gm2jMSf__normal.jpg"/>
    <hyperlink ref="G112" r:id="rId374" display="http://pbs.twimg.com/profile_images/563790498125475840/pomHARZb_normal.jpeg"/>
    <hyperlink ref="G113" r:id="rId375" display="http://pbs.twimg.com/profile_images/1084149571389935616/Qs-zEW4Q_normal.jpg"/>
    <hyperlink ref="G114" r:id="rId376" display="http://pbs.twimg.com/profile_images/1009062326744559617/4YkPRUOq_normal.jpg"/>
    <hyperlink ref="G115" r:id="rId377" display="http://pbs.twimg.com/profile_images/506441481364594689/WfaAsiFb_normal.jpeg"/>
    <hyperlink ref="G116" r:id="rId378" display="http://pbs.twimg.com/profile_images/704312498284003328/QXfaM77y_normal.jpg"/>
    <hyperlink ref="G117" r:id="rId379" display="http://pbs.twimg.com/profile_images/948691748850515968/WuCVcAKy_normal.jpg"/>
    <hyperlink ref="G118" r:id="rId380" display="http://pbs.twimg.com/profile_images/1051233324927279106/qzus7xui_normal.jpg"/>
    <hyperlink ref="G119" r:id="rId381" display="http://pbs.twimg.com/profile_images/1047404458446151685/uFd90z-8_normal.jpg"/>
    <hyperlink ref="G120" r:id="rId382" display="http://pbs.twimg.com/profile_images/1063078812504768514/sf3G4roN_normal.jpg"/>
    <hyperlink ref="G121" r:id="rId383" display="http://pbs.twimg.com/profile_images/378800000729461457/57a60c34299ef70a1dac19fb77cc8fa1_normal.jpeg"/>
    <hyperlink ref="AY3" r:id="rId384" display="https://twitter.com/lionsylvia"/>
    <hyperlink ref="AY4" r:id="rId385" display="https://twitter.com/ispad_org"/>
    <hyperlink ref="AY5" r:id="rId386" display="https://twitter.com/sotondsn"/>
    <hyperlink ref="AY6" r:id="rId387" display="https://twitter.com/attdconf"/>
    <hyperlink ref="AY7" r:id="rId388" display="https://twitter.com/chris_magz"/>
    <hyperlink ref="AY8" r:id="rId389" display="https://twitter.com/dsnforumuk"/>
    <hyperlink ref="AY9" r:id="rId390" display="https://twitter.com/drpatrickholmes"/>
    <hyperlink ref="AY10" r:id="rId391" display="https://twitter.com/innovationzed"/>
    <hyperlink ref="AY11" r:id="rId392" display="https://twitter.com/richard_bouaoun"/>
    <hyperlink ref="AY12" r:id="rId393" display="https://twitter.com/defymed_"/>
    <hyperlink ref="AY13" r:id="rId394" display="https://twitter.com/javidurio"/>
    <hyperlink ref="AY14" r:id="rId395" display="https://twitter.com/insulcheck"/>
    <hyperlink ref="AY15" r:id="rId396" display="https://twitter.com/solargames"/>
    <hyperlink ref="AY16" r:id="rId397" display="https://twitter.com/a_e_bullock"/>
    <hyperlink ref="AY17" r:id="rId398" display="https://twitter.com/hpillminster"/>
    <hyperlink ref="AY18" r:id="rId399" display="https://twitter.com/pharmrj"/>
    <hyperlink ref="AY19" r:id="rId400" display="https://twitter.com/blakelyadrian"/>
    <hyperlink ref="AY20" r:id="rId401" display="https://twitter.com/dreameddiabetes"/>
    <hyperlink ref="AY21" r:id="rId402" display="https://twitter.com/lifescandi"/>
    <hyperlink ref="AY22" r:id="rId403" display="https://twitter.com/susannepathuis"/>
    <hyperlink ref="AY23" r:id="rId404" display="https://twitter.com/tandemjobs"/>
    <hyperlink ref="AY24" r:id="rId405" display="https://twitter.com/jicristi"/>
    <hyperlink ref="AY25" r:id="rId406" display="https://twitter.com/marcelogonzalez"/>
    <hyperlink ref="AY26" r:id="rId407" display="https://twitter.com/56mimihoward"/>
    <hyperlink ref="AY27" r:id="rId408" display="https://twitter.com/renzas"/>
    <hyperlink ref="AY28" r:id="rId409" display="https://twitter.com/gaynorb1"/>
    <hyperlink ref="AY29" r:id="rId410" display="https://twitter.com/jberian"/>
    <hyperlink ref="AY30" r:id="rId411" display="https://twitter.com/sweetercherise"/>
    <hyperlink ref="AY31" r:id="rId412" display="https://twitter.com/parthaskar"/>
    <hyperlink ref="AY32" r:id="rId413" display="https://twitter.com/cesconmarzia"/>
    <hyperlink ref="AY33" r:id="rId414" display="https://twitter.com/att"/>
    <hyperlink ref="AY34" r:id="rId415" display="https://twitter.com/kellyclose"/>
    <hyperlink ref="AY35" r:id="rId416" display="https://twitter.com/diabetescamping"/>
    <hyperlink ref="AY36" r:id="rId417" display="https://twitter.com/sstrumello"/>
    <hyperlink ref="AY37" r:id="rId418" display="https://twitter.com/dr_kevinlee"/>
    <hyperlink ref="AY38" r:id="rId419" display="https://twitter.com/openaps"/>
    <hyperlink ref="AY39" r:id="rId420" display="https://twitter.com/t1bionic"/>
    <hyperlink ref="AY40" r:id="rId421" display="https://twitter.com/rtwernotwaiting"/>
    <hyperlink ref="AY41" r:id="rId422" display="https://twitter.com/othmar_moser"/>
    <hyperlink ref="AY42" r:id="rId423" display="https://twitter.com/expas_easd"/>
    <hyperlink ref="AY43" r:id="rId424" display="https://twitter.com/1paulcoker"/>
    <hyperlink ref="AY44" r:id="rId425" display="https://twitter.com/mcriddell1"/>
    <hyperlink ref="AY45" r:id="rId426" display="https://twitter.com/drucymru"/>
    <hyperlink ref="AY46" r:id="rId427" display="https://twitter.com/max_eckstein"/>
    <hyperlink ref="AY47" r:id="rId428" display="https://twitter.com/bracken_rich"/>
    <hyperlink ref="AY48" r:id="rId429" display="https://twitter.com/ommccarthy"/>
    <hyperlink ref="AY49" r:id="rId430" display="https://twitter.com/mydiabetemarket"/>
    <hyperlink ref="AY50" r:id="rId431" display="https://twitter.com/freevees"/>
    <hyperlink ref="AY51" r:id="rId432" display="https://twitter.com/messeberlin"/>
    <hyperlink ref="AY52" r:id="rId433" display="https://twitter.com/monamonaelise"/>
    <hyperlink ref="AY53" r:id="rId434" display="https://twitter.com/caring_mobile"/>
    <hyperlink ref="AY54" r:id="rId435" display="https://twitter.com/socialdiabetes"/>
    <hyperlink ref="AY55" r:id="rId436" display="https://twitter.com/datadrivencare"/>
    <hyperlink ref="AY56" r:id="rId437" display="https://twitter.com/dkipractice"/>
    <hyperlink ref="AY57" r:id="rId438" display="https://twitter.com/dr_zhenya"/>
    <hyperlink ref="AY58" r:id="rId439" display="https://twitter.com/diabetesetnous"/>
    <hyperlink ref="AY59" r:id="rId440" display="https://twitter.com/tinytiernan"/>
    <hyperlink ref="AY60" r:id="rId441" display="https://twitter.com/patrici49625372"/>
    <hyperlink ref="AY61" r:id="rId442" display="https://twitter.com/mhaeberli"/>
    <hyperlink ref="AY62" r:id="rId443" display="https://twitter.com/johnnosta"/>
    <hyperlink ref="AY63" r:id="rId444" display="https://twitter.com/diabeloop"/>
    <hyperlink ref="AY64" r:id="rId445" display="https://twitter.com/sanveliance"/>
    <hyperlink ref="AY65" r:id="rId446" display="https://twitter.com/marc_diabeloop"/>
    <hyperlink ref="AY66" r:id="rId447" display="https://twitter.com/marlenemonnot"/>
    <hyperlink ref="AY67" r:id="rId448" display="https://twitter.com/erikhuneker"/>
    <hyperlink ref="AY68" r:id="rId449" display="https://twitter.com/andvianna"/>
    <hyperlink ref="AY69" r:id="rId450" display="https://twitter.com/antillonendop"/>
    <hyperlink ref="AY70" r:id="rId451" display="https://twitter.com/miguelunavaz"/>
    <hyperlink ref="AY71" r:id="rId452" display="https://twitter.com/insulclock"/>
    <hyperlink ref="AY72" r:id="rId453" display="https://twitter.com/odilas"/>
    <hyperlink ref="AY73" r:id="rId454" display="https://twitter.com/dulcesitosmios"/>
    <hyperlink ref="AY74" r:id="rId455" display="https://twitter.com/horrzitou"/>
    <hyperlink ref="AY75" r:id="rId456" display="https://twitter.com/ciberdem"/>
    <hyperlink ref="AY76" r:id="rId457" display="https://twitter.com/isabelramis1"/>
    <hyperlink ref="AY77" r:id="rId458" display="https://twitter.com/thejohnbernard"/>
    <hyperlink ref="AY78" r:id="rId459" display="https://twitter.com/grumpy_pumper"/>
    <hyperlink ref="AY79" r:id="rId460" display="https://twitter.com/tandemdiabetes"/>
    <hyperlink ref="AY80" r:id="rId461" display="https://twitter.com/hotmilkmedia"/>
    <hyperlink ref="AY81" r:id="rId462" display="https://twitter.com/lsintegrates"/>
    <hyperlink ref="AY82" r:id="rId463" display="https://twitter.com/b3cnewswire"/>
    <hyperlink ref="AY83" r:id="rId464" display="https://twitter.com/diasend"/>
    <hyperlink ref="AY84" r:id="rId465" display="https://twitter.com/aaronjkowalski"/>
    <hyperlink ref="AY85" r:id="rId466" display="https://twitter.com/5dess"/>
    <hyperlink ref="AY86" r:id="rId467" display="https://twitter.com/medtronicca"/>
    <hyperlink ref="AY87" r:id="rId468" display="https://twitter.com/mdt_diabetes"/>
    <hyperlink ref="AY88" r:id="rId469" display="https://twitter.com/danamlewis"/>
    <hyperlink ref="AY89" r:id="rId470" display="https://twitter.com/dcarbohydrated"/>
    <hyperlink ref="AY90" r:id="rId471" display="https://twitter.com/spkingdiabetes"/>
    <hyperlink ref="AY91" r:id="rId472" display="https://twitter.com/saludhealthinfo"/>
    <hyperlink ref="AY92" r:id="rId473" display="https://twitter.com/admetsys"/>
    <hyperlink ref="AY93" r:id="rId474" display="https://twitter.com/diab_matters"/>
    <hyperlink ref="AY94" r:id="rId475" display="https://twitter.com/prof_k_barnard"/>
    <hyperlink ref="AY95" r:id="rId476" display="https://twitter.com/liebertpub"/>
    <hyperlink ref="AY96" r:id="rId477" display="https://twitter.com/accuchek_us"/>
    <hyperlink ref="AY97" r:id="rId478" display="https://twitter.com/gavbew"/>
    <hyperlink ref="AY98" r:id="rId479" display="https://twitter.com/jdrf"/>
    <hyperlink ref="AY99" r:id="rId480" display="https://twitter.com/jdrfresearch"/>
    <hyperlink ref="AY100" r:id="rId481" display="https://twitter.com/anitatatatoton4"/>
    <hyperlink ref="AY101" r:id="rId482" display="https://twitter.com/diabnext"/>
    <hyperlink ref="AY102" r:id="rId483" display="https://twitter.com/drhja"/>
    <hyperlink ref="AY103" r:id="rId484" display="https://twitter.com/recoverygal21"/>
    <hyperlink ref="AY104" r:id="rId485" display="https://twitter.com/maximilianhuebl"/>
    <hyperlink ref="AY105" r:id="rId486" display="https://twitter.com/chitraendocrine"/>
    <hyperlink ref="AY106" r:id="rId487" display="https://twitter.com/karthik2k2"/>
    <hyperlink ref="AY107" r:id="rId488" display="https://twitter.com/janespeight"/>
    <hyperlink ref="AY108" r:id="rId489" display="https://twitter.com/springerime"/>
    <hyperlink ref="AY109" r:id="rId490" display="https://twitter.com/jhallrecruiter"/>
    <hyperlink ref="AY110" r:id="rId491" display="https://twitter.com/lifeforachild"/>
    <hyperlink ref="AY111" r:id="rId492" display="https://twitter.com/bmj_latest"/>
    <hyperlink ref="AY112" r:id="rId493" display="https://twitter.com/tbattelino"/>
    <hyperlink ref="AY113" r:id="rId494" display="https://twitter.com/bsugrtrampoline"/>
    <hyperlink ref="AY114" r:id="rId495" display="https://twitter.com/grattonilab"/>
    <hyperlink ref="AY115" r:id="rId496" display="https://twitter.com/aminfiberlin"/>
    <hyperlink ref="AY116" r:id="rId497" display="https://twitter.com/medangelco"/>
    <hyperlink ref="AY117" r:id="rId498" display="https://twitter.com/diabetesqld"/>
    <hyperlink ref="AY118" r:id="rId499" display="https://twitter.com/nerdabetic"/>
    <hyperlink ref="AY119" r:id="rId500" display="https://twitter.com/girl0ninsulin"/>
    <hyperlink ref="AY120" r:id="rId501" display="https://twitter.com/heykaleido"/>
    <hyperlink ref="AY121" r:id="rId502" display="https://twitter.com/linnbee"/>
  </hyperlinks>
  <printOptions/>
  <pageMargins left="0.7" right="0.7" top="0.75" bottom="0.75" header="0.3" footer="0.3"/>
  <pageSetup horizontalDpi="600" verticalDpi="600" orientation="portrait" r:id="rId507"/>
  <drawing r:id="rId506"/>
  <legacyDrawing r:id="rId504"/>
  <tableParts>
    <tablePart r:id="rId5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1964</v>
      </c>
      <c r="Z2" s="13" t="s">
        <v>1984</v>
      </c>
      <c r="AA2" s="13" t="s">
        <v>2034</v>
      </c>
      <c r="AB2" s="13" t="s">
        <v>2106</v>
      </c>
      <c r="AC2" s="13" t="s">
        <v>2219</v>
      </c>
      <c r="AD2" s="13" t="s">
        <v>2255</v>
      </c>
      <c r="AE2" s="13" t="s">
        <v>2256</v>
      </c>
      <c r="AF2" s="13" t="s">
        <v>2277</v>
      </c>
      <c r="AG2" s="118" t="s">
        <v>2793</v>
      </c>
      <c r="AH2" s="118" t="s">
        <v>2794</v>
      </c>
      <c r="AI2" s="118" t="s">
        <v>2795</v>
      </c>
      <c r="AJ2" s="118" t="s">
        <v>2796</v>
      </c>
      <c r="AK2" s="118" t="s">
        <v>2797</v>
      </c>
      <c r="AL2" s="118" t="s">
        <v>2798</v>
      </c>
      <c r="AM2" s="118" t="s">
        <v>2799</v>
      </c>
      <c r="AN2" s="118" t="s">
        <v>2800</v>
      </c>
      <c r="AO2" s="118" t="s">
        <v>2803</v>
      </c>
    </row>
    <row r="3" spans="1:41" ht="15">
      <c r="A3" s="87" t="s">
        <v>1903</v>
      </c>
      <c r="B3" s="65" t="s">
        <v>1918</v>
      </c>
      <c r="C3" s="65" t="s">
        <v>56</v>
      </c>
      <c r="D3" s="104"/>
      <c r="E3" s="103"/>
      <c r="F3" s="105" t="s">
        <v>2813</v>
      </c>
      <c r="G3" s="106"/>
      <c r="H3" s="106"/>
      <c r="I3" s="107">
        <v>3</v>
      </c>
      <c r="J3" s="108"/>
      <c r="K3" s="48">
        <v>26</v>
      </c>
      <c r="L3" s="48">
        <v>35</v>
      </c>
      <c r="M3" s="48">
        <v>15</v>
      </c>
      <c r="N3" s="48">
        <v>50</v>
      </c>
      <c r="O3" s="48">
        <v>15</v>
      </c>
      <c r="P3" s="49">
        <v>0</v>
      </c>
      <c r="Q3" s="49">
        <v>0</v>
      </c>
      <c r="R3" s="48">
        <v>1</v>
      </c>
      <c r="S3" s="48">
        <v>0</v>
      </c>
      <c r="T3" s="48">
        <v>26</v>
      </c>
      <c r="U3" s="48">
        <v>50</v>
      </c>
      <c r="V3" s="48">
        <v>3</v>
      </c>
      <c r="W3" s="49">
        <v>1.893491</v>
      </c>
      <c r="X3" s="49">
        <v>0.05076923076923077</v>
      </c>
      <c r="Y3" s="78" t="s">
        <v>1965</v>
      </c>
      <c r="Z3" s="78" t="s">
        <v>1985</v>
      </c>
      <c r="AA3" s="78" t="s">
        <v>2035</v>
      </c>
      <c r="AB3" s="84" t="s">
        <v>2107</v>
      </c>
      <c r="AC3" s="84" t="s">
        <v>2220</v>
      </c>
      <c r="AD3" s="84" t="s">
        <v>303</v>
      </c>
      <c r="AE3" s="84" t="s">
        <v>2257</v>
      </c>
      <c r="AF3" s="84" t="s">
        <v>2278</v>
      </c>
      <c r="AG3" s="121">
        <v>33</v>
      </c>
      <c r="AH3" s="124">
        <v>2.813299232736573</v>
      </c>
      <c r="AI3" s="121">
        <v>1</v>
      </c>
      <c r="AJ3" s="124">
        <v>0.08525149190110827</v>
      </c>
      <c r="AK3" s="121">
        <v>0</v>
      </c>
      <c r="AL3" s="124">
        <v>0</v>
      </c>
      <c r="AM3" s="121">
        <v>1139</v>
      </c>
      <c r="AN3" s="124">
        <v>97.10144927536231</v>
      </c>
      <c r="AO3" s="121">
        <v>1173</v>
      </c>
    </row>
    <row r="4" spans="1:41" ht="15">
      <c r="A4" s="87" t="s">
        <v>1904</v>
      </c>
      <c r="B4" s="65" t="s">
        <v>1919</v>
      </c>
      <c r="C4" s="65" t="s">
        <v>56</v>
      </c>
      <c r="D4" s="110"/>
      <c r="E4" s="109"/>
      <c r="F4" s="111" t="s">
        <v>2814</v>
      </c>
      <c r="G4" s="112"/>
      <c r="H4" s="112"/>
      <c r="I4" s="113">
        <v>4</v>
      </c>
      <c r="J4" s="114"/>
      <c r="K4" s="48">
        <v>16</v>
      </c>
      <c r="L4" s="48">
        <v>19</v>
      </c>
      <c r="M4" s="48">
        <v>6</v>
      </c>
      <c r="N4" s="48">
        <v>25</v>
      </c>
      <c r="O4" s="48">
        <v>5</v>
      </c>
      <c r="P4" s="49">
        <v>0</v>
      </c>
      <c r="Q4" s="49">
        <v>0</v>
      </c>
      <c r="R4" s="48">
        <v>1</v>
      </c>
      <c r="S4" s="48">
        <v>0</v>
      </c>
      <c r="T4" s="48">
        <v>16</v>
      </c>
      <c r="U4" s="48">
        <v>25</v>
      </c>
      <c r="V4" s="48">
        <v>4</v>
      </c>
      <c r="W4" s="49">
        <v>2.054688</v>
      </c>
      <c r="X4" s="49">
        <v>0.07916666666666666</v>
      </c>
      <c r="Y4" s="78" t="s">
        <v>1966</v>
      </c>
      <c r="Z4" s="78" t="s">
        <v>1986</v>
      </c>
      <c r="AA4" s="78" t="s">
        <v>2036</v>
      </c>
      <c r="AB4" s="84" t="s">
        <v>2108</v>
      </c>
      <c r="AC4" s="84" t="s">
        <v>2221</v>
      </c>
      <c r="AD4" s="84"/>
      <c r="AE4" s="84" t="s">
        <v>2258</v>
      </c>
      <c r="AF4" s="84" t="s">
        <v>2279</v>
      </c>
      <c r="AG4" s="121">
        <v>14</v>
      </c>
      <c r="AH4" s="124">
        <v>3.1818181818181817</v>
      </c>
      <c r="AI4" s="121">
        <v>2</v>
      </c>
      <c r="AJ4" s="124">
        <v>0.45454545454545453</v>
      </c>
      <c r="AK4" s="121">
        <v>0</v>
      </c>
      <c r="AL4" s="124">
        <v>0</v>
      </c>
      <c r="AM4" s="121">
        <v>424</v>
      </c>
      <c r="AN4" s="124">
        <v>96.36363636363636</v>
      </c>
      <c r="AO4" s="121">
        <v>440</v>
      </c>
    </row>
    <row r="5" spans="1:41" ht="15">
      <c r="A5" s="87" t="s">
        <v>1905</v>
      </c>
      <c r="B5" s="65" t="s">
        <v>1920</v>
      </c>
      <c r="C5" s="65" t="s">
        <v>56</v>
      </c>
      <c r="D5" s="110"/>
      <c r="E5" s="109"/>
      <c r="F5" s="111" t="s">
        <v>2815</v>
      </c>
      <c r="G5" s="112"/>
      <c r="H5" s="112"/>
      <c r="I5" s="113">
        <v>5</v>
      </c>
      <c r="J5" s="114"/>
      <c r="K5" s="48">
        <v>14</v>
      </c>
      <c r="L5" s="48">
        <v>15</v>
      </c>
      <c r="M5" s="48">
        <v>15</v>
      </c>
      <c r="N5" s="48">
        <v>30</v>
      </c>
      <c r="O5" s="48">
        <v>8</v>
      </c>
      <c r="P5" s="49">
        <v>0</v>
      </c>
      <c r="Q5" s="49">
        <v>0</v>
      </c>
      <c r="R5" s="48">
        <v>1</v>
      </c>
      <c r="S5" s="48">
        <v>0</v>
      </c>
      <c r="T5" s="48">
        <v>14</v>
      </c>
      <c r="U5" s="48">
        <v>30</v>
      </c>
      <c r="V5" s="48">
        <v>3</v>
      </c>
      <c r="W5" s="49">
        <v>1.755102</v>
      </c>
      <c r="X5" s="49">
        <v>0.09340659340659341</v>
      </c>
      <c r="Y5" s="78" t="s">
        <v>460</v>
      </c>
      <c r="Z5" s="78" t="s">
        <v>491</v>
      </c>
      <c r="AA5" s="78" t="s">
        <v>2037</v>
      </c>
      <c r="AB5" s="84" t="s">
        <v>2109</v>
      </c>
      <c r="AC5" s="84" t="s">
        <v>2222</v>
      </c>
      <c r="AD5" s="84"/>
      <c r="AE5" s="84" t="s">
        <v>2259</v>
      </c>
      <c r="AF5" s="84" t="s">
        <v>2280</v>
      </c>
      <c r="AG5" s="121">
        <v>28</v>
      </c>
      <c r="AH5" s="124">
        <v>3.977272727272727</v>
      </c>
      <c r="AI5" s="121">
        <v>2</v>
      </c>
      <c r="AJ5" s="124">
        <v>0.2840909090909091</v>
      </c>
      <c r="AK5" s="121">
        <v>0</v>
      </c>
      <c r="AL5" s="124">
        <v>0</v>
      </c>
      <c r="AM5" s="121">
        <v>674</v>
      </c>
      <c r="AN5" s="124">
        <v>95.73863636363636</v>
      </c>
      <c r="AO5" s="121">
        <v>704</v>
      </c>
    </row>
    <row r="6" spans="1:41" ht="15">
      <c r="A6" s="87" t="s">
        <v>1906</v>
      </c>
      <c r="B6" s="65" t="s">
        <v>1921</v>
      </c>
      <c r="C6" s="65" t="s">
        <v>56</v>
      </c>
      <c r="D6" s="110"/>
      <c r="E6" s="109"/>
      <c r="F6" s="111" t="s">
        <v>2816</v>
      </c>
      <c r="G6" s="112"/>
      <c r="H6" s="112"/>
      <c r="I6" s="113">
        <v>6</v>
      </c>
      <c r="J6" s="114"/>
      <c r="K6" s="48">
        <v>12</v>
      </c>
      <c r="L6" s="48">
        <v>18</v>
      </c>
      <c r="M6" s="48">
        <v>0</v>
      </c>
      <c r="N6" s="48">
        <v>18</v>
      </c>
      <c r="O6" s="48">
        <v>3</v>
      </c>
      <c r="P6" s="49">
        <v>0</v>
      </c>
      <c r="Q6" s="49">
        <v>0</v>
      </c>
      <c r="R6" s="48">
        <v>1</v>
      </c>
      <c r="S6" s="48">
        <v>0</v>
      </c>
      <c r="T6" s="48">
        <v>12</v>
      </c>
      <c r="U6" s="48">
        <v>18</v>
      </c>
      <c r="V6" s="48">
        <v>4</v>
      </c>
      <c r="W6" s="49">
        <v>1.972222</v>
      </c>
      <c r="X6" s="49">
        <v>0.11363636363636363</v>
      </c>
      <c r="Y6" s="78" t="s">
        <v>1967</v>
      </c>
      <c r="Z6" s="78" t="s">
        <v>1987</v>
      </c>
      <c r="AA6" s="78" t="s">
        <v>2038</v>
      </c>
      <c r="AB6" s="84" t="s">
        <v>2110</v>
      </c>
      <c r="AC6" s="84" t="s">
        <v>2223</v>
      </c>
      <c r="AD6" s="84" t="s">
        <v>299</v>
      </c>
      <c r="AE6" s="84" t="s">
        <v>2260</v>
      </c>
      <c r="AF6" s="84" t="s">
        <v>2281</v>
      </c>
      <c r="AG6" s="121">
        <v>9</v>
      </c>
      <c r="AH6" s="124">
        <v>1.9823788546255507</v>
      </c>
      <c r="AI6" s="121">
        <v>3</v>
      </c>
      <c r="AJ6" s="124">
        <v>0.6607929515418502</v>
      </c>
      <c r="AK6" s="121">
        <v>0</v>
      </c>
      <c r="AL6" s="124">
        <v>0</v>
      </c>
      <c r="AM6" s="121">
        <v>442</v>
      </c>
      <c r="AN6" s="124">
        <v>97.3568281938326</v>
      </c>
      <c r="AO6" s="121">
        <v>454</v>
      </c>
    </row>
    <row r="7" spans="1:41" ht="15">
      <c r="A7" s="87" t="s">
        <v>1907</v>
      </c>
      <c r="B7" s="65" t="s">
        <v>1922</v>
      </c>
      <c r="C7" s="65" t="s">
        <v>56</v>
      </c>
      <c r="D7" s="110"/>
      <c r="E7" s="109"/>
      <c r="F7" s="111" t="s">
        <v>2817</v>
      </c>
      <c r="G7" s="112"/>
      <c r="H7" s="112"/>
      <c r="I7" s="113">
        <v>7</v>
      </c>
      <c r="J7" s="114"/>
      <c r="K7" s="48">
        <v>12</v>
      </c>
      <c r="L7" s="48">
        <v>12</v>
      </c>
      <c r="M7" s="48">
        <v>0</v>
      </c>
      <c r="N7" s="48">
        <v>12</v>
      </c>
      <c r="O7" s="48">
        <v>0</v>
      </c>
      <c r="P7" s="49">
        <v>0.09090909090909091</v>
      </c>
      <c r="Q7" s="49">
        <v>0.16666666666666666</v>
      </c>
      <c r="R7" s="48">
        <v>1</v>
      </c>
      <c r="S7" s="48">
        <v>0</v>
      </c>
      <c r="T7" s="48">
        <v>12</v>
      </c>
      <c r="U7" s="48">
        <v>12</v>
      </c>
      <c r="V7" s="48">
        <v>3</v>
      </c>
      <c r="W7" s="49">
        <v>1.902778</v>
      </c>
      <c r="X7" s="49">
        <v>0.09090909090909091</v>
      </c>
      <c r="Y7" s="78"/>
      <c r="Z7" s="78"/>
      <c r="AA7" s="78" t="s">
        <v>2039</v>
      </c>
      <c r="AB7" s="84" t="s">
        <v>2111</v>
      </c>
      <c r="AC7" s="84" t="s">
        <v>2224</v>
      </c>
      <c r="AD7" s="84"/>
      <c r="AE7" s="84" t="s">
        <v>2261</v>
      </c>
      <c r="AF7" s="84" t="s">
        <v>2282</v>
      </c>
      <c r="AG7" s="121">
        <v>2</v>
      </c>
      <c r="AH7" s="124">
        <v>2.0202020202020203</v>
      </c>
      <c r="AI7" s="121">
        <v>1</v>
      </c>
      <c r="AJ7" s="124">
        <v>1.0101010101010102</v>
      </c>
      <c r="AK7" s="121">
        <v>0</v>
      </c>
      <c r="AL7" s="124">
        <v>0</v>
      </c>
      <c r="AM7" s="121">
        <v>96</v>
      </c>
      <c r="AN7" s="124">
        <v>96.96969696969697</v>
      </c>
      <c r="AO7" s="121">
        <v>99</v>
      </c>
    </row>
    <row r="8" spans="1:41" ht="15">
      <c r="A8" s="87" t="s">
        <v>1908</v>
      </c>
      <c r="B8" s="65" t="s">
        <v>1923</v>
      </c>
      <c r="C8" s="65" t="s">
        <v>56</v>
      </c>
      <c r="D8" s="110"/>
      <c r="E8" s="109"/>
      <c r="F8" s="111" t="s">
        <v>2818</v>
      </c>
      <c r="G8" s="112"/>
      <c r="H8" s="112"/>
      <c r="I8" s="113">
        <v>8</v>
      </c>
      <c r="J8" s="114"/>
      <c r="K8" s="48">
        <v>10</v>
      </c>
      <c r="L8" s="48">
        <v>13</v>
      </c>
      <c r="M8" s="48">
        <v>2</v>
      </c>
      <c r="N8" s="48">
        <v>15</v>
      </c>
      <c r="O8" s="48">
        <v>3</v>
      </c>
      <c r="P8" s="49">
        <v>0</v>
      </c>
      <c r="Q8" s="49">
        <v>0</v>
      </c>
      <c r="R8" s="48">
        <v>1</v>
      </c>
      <c r="S8" s="48">
        <v>0</v>
      </c>
      <c r="T8" s="48">
        <v>10</v>
      </c>
      <c r="U8" s="48">
        <v>15</v>
      </c>
      <c r="V8" s="48">
        <v>4</v>
      </c>
      <c r="W8" s="49">
        <v>2.08</v>
      </c>
      <c r="X8" s="49">
        <v>0.13333333333333333</v>
      </c>
      <c r="Y8" s="78" t="s">
        <v>1968</v>
      </c>
      <c r="Z8" s="78" t="s">
        <v>1988</v>
      </c>
      <c r="AA8" s="78" t="s">
        <v>2040</v>
      </c>
      <c r="AB8" s="84" t="s">
        <v>2112</v>
      </c>
      <c r="AC8" s="84" t="s">
        <v>2225</v>
      </c>
      <c r="AD8" s="84" t="s">
        <v>330</v>
      </c>
      <c r="AE8" s="84" t="s">
        <v>2262</v>
      </c>
      <c r="AF8" s="84" t="s">
        <v>2283</v>
      </c>
      <c r="AG8" s="121">
        <v>10</v>
      </c>
      <c r="AH8" s="124">
        <v>3.3557046979865772</v>
      </c>
      <c r="AI8" s="121">
        <v>1</v>
      </c>
      <c r="AJ8" s="124">
        <v>0.33557046979865773</v>
      </c>
      <c r="AK8" s="121">
        <v>0</v>
      </c>
      <c r="AL8" s="124">
        <v>0</v>
      </c>
      <c r="AM8" s="121">
        <v>287</v>
      </c>
      <c r="AN8" s="124">
        <v>96.30872483221476</v>
      </c>
      <c r="AO8" s="121">
        <v>298</v>
      </c>
    </row>
    <row r="9" spans="1:41" ht="15">
      <c r="A9" s="87" t="s">
        <v>1909</v>
      </c>
      <c r="B9" s="65" t="s">
        <v>1924</v>
      </c>
      <c r="C9" s="65" t="s">
        <v>56</v>
      </c>
      <c r="D9" s="110"/>
      <c r="E9" s="109"/>
      <c r="F9" s="111" t="s">
        <v>2819</v>
      </c>
      <c r="G9" s="112"/>
      <c r="H9" s="112"/>
      <c r="I9" s="113">
        <v>9</v>
      </c>
      <c r="J9" s="114"/>
      <c r="K9" s="48">
        <v>5</v>
      </c>
      <c r="L9" s="48">
        <v>5</v>
      </c>
      <c r="M9" s="48">
        <v>0</v>
      </c>
      <c r="N9" s="48">
        <v>5</v>
      </c>
      <c r="O9" s="48">
        <v>0</v>
      </c>
      <c r="P9" s="49">
        <v>0.25</v>
      </c>
      <c r="Q9" s="49">
        <v>0.4</v>
      </c>
      <c r="R9" s="48">
        <v>1</v>
      </c>
      <c r="S9" s="48">
        <v>0</v>
      </c>
      <c r="T9" s="48">
        <v>5</v>
      </c>
      <c r="U9" s="48">
        <v>5</v>
      </c>
      <c r="V9" s="48">
        <v>4</v>
      </c>
      <c r="W9" s="49">
        <v>1.6</v>
      </c>
      <c r="X9" s="49">
        <v>0.25</v>
      </c>
      <c r="Y9" s="78" t="s">
        <v>1969</v>
      </c>
      <c r="Z9" s="78" t="s">
        <v>1989</v>
      </c>
      <c r="AA9" s="78" t="s">
        <v>2041</v>
      </c>
      <c r="AB9" s="84" t="s">
        <v>2113</v>
      </c>
      <c r="AC9" s="84" t="s">
        <v>2226</v>
      </c>
      <c r="AD9" s="84"/>
      <c r="AE9" s="84" t="s">
        <v>2263</v>
      </c>
      <c r="AF9" s="84" t="s">
        <v>2284</v>
      </c>
      <c r="AG9" s="121">
        <v>5</v>
      </c>
      <c r="AH9" s="124">
        <v>2.1459227467811157</v>
      </c>
      <c r="AI9" s="121">
        <v>3</v>
      </c>
      <c r="AJ9" s="124">
        <v>1.2875536480686696</v>
      </c>
      <c r="AK9" s="121">
        <v>0</v>
      </c>
      <c r="AL9" s="124">
        <v>0</v>
      </c>
      <c r="AM9" s="121">
        <v>225</v>
      </c>
      <c r="AN9" s="124">
        <v>96.56652360515021</v>
      </c>
      <c r="AO9" s="121">
        <v>233</v>
      </c>
    </row>
    <row r="10" spans="1:41" ht="14.25" customHeight="1">
      <c r="A10" s="87" t="s">
        <v>1910</v>
      </c>
      <c r="B10" s="65" t="s">
        <v>1925</v>
      </c>
      <c r="C10" s="65" t="s">
        <v>56</v>
      </c>
      <c r="D10" s="110"/>
      <c r="E10" s="109"/>
      <c r="F10" s="111" t="s">
        <v>2820</v>
      </c>
      <c r="G10" s="112"/>
      <c r="H10" s="112"/>
      <c r="I10" s="113">
        <v>10</v>
      </c>
      <c r="J10" s="114"/>
      <c r="K10" s="48">
        <v>5</v>
      </c>
      <c r="L10" s="48">
        <v>12</v>
      </c>
      <c r="M10" s="48">
        <v>0</v>
      </c>
      <c r="N10" s="48">
        <v>12</v>
      </c>
      <c r="O10" s="48">
        <v>0</v>
      </c>
      <c r="P10" s="49">
        <v>0.3333333333333333</v>
      </c>
      <c r="Q10" s="49">
        <v>0.5</v>
      </c>
      <c r="R10" s="48">
        <v>1</v>
      </c>
      <c r="S10" s="48">
        <v>0</v>
      </c>
      <c r="T10" s="48">
        <v>5</v>
      </c>
      <c r="U10" s="48">
        <v>12</v>
      </c>
      <c r="V10" s="48">
        <v>2</v>
      </c>
      <c r="W10" s="49">
        <v>0.88</v>
      </c>
      <c r="X10" s="49">
        <v>0.6</v>
      </c>
      <c r="Y10" s="78"/>
      <c r="Z10" s="78"/>
      <c r="AA10" s="78" t="s">
        <v>517</v>
      </c>
      <c r="AB10" s="84" t="s">
        <v>2114</v>
      </c>
      <c r="AC10" s="84" t="s">
        <v>2227</v>
      </c>
      <c r="AD10" s="84"/>
      <c r="AE10" s="84" t="s">
        <v>2264</v>
      </c>
      <c r="AF10" s="84" t="s">
        <v>2285</v>
      </c>
      <c r="AG10" s="121">
        <v>0</v>
      </c>
      <c r="AH10" s="124">
        <v>0</v>
      </c>
      <c r="AI10" s="121">
        <v>0</v>
      </c>
      <c r="AJ10" s="124">
        <v>0</v>
      </c>
      <c r="AK10" s="121">
        <v>0</v>
      </c>
      <c r="AL10" s="124">
        <v>0</v>
      </c>
      <c r="AM10" s="121">
        <v>64</v>
      </c>
      <c r="AN10" s="124">
        <v>100</v>
      </c>
      <c r="AO10" s="121">
        <v>64</v>
      </c>
    </row>
    <row r="11" spans="1:41" ht="15">
      <c r="A11" s="87" t="s">
        <v>1911</v>
      </c>
      <c r="B11" s="65" t="s">
        <v>1926</v>
      </c>
      <c r="C11" s="65" t="s">
        <v>56</v>
      </c>
      <c r="D11" s="110"/>
      <c r="E11" s="109"/>
      <c r="F11" s="111" t="s">
        <v>2821</v>
      </c>
      <c r="G11" s="112"/>
      <c r="H11" s="112"/>
      <c r="I11" s="113">
        <v>11</v>
      </c>
      <c r="J11" s="114"/>
      <c r="K11" s="48">
        <v>4</v>
      </c>
      <c r="L11" s="48">
        <v>4</v>
      </c>
      <c r="M11" s="48">
        <v>0</v>
      </c>
      <c r="N11" s="48">
        <v>4</v>
      </c>
      <c r="O11" s="48">
        <v>1</v>
      </c>
      <c r="P11" s="49">
        <v>0</v>
      </c>
      <c r="Q11" s="49">
        <v>0</v>
      </c>
      <c r="R11" s="48">
        <v>1</v>
      </c>
      <c r="S11" s="48">
        <v>0</v>
      </c>
      <c r="T11" s="48">
        <v>4</v>
      </c>
      <c r="U11" s="48">
        <v>4</v>
      </c>
      <c r="V11" s="48">
        <v>2</v>
      </c>
      <c r="W11" s="49">
        <v>1.125</v>
      </c>
      <c r="X11" s="49">
        <v>0.25</v>
      </c>
      <c r="Y11" s="78" t="s">
        <v>457</v>
      </c>
      <c r="Z11" s="78" t="s">
        <v>492</v>
      </c>
      <c r="AA11" s="78" t="s">
        <v>519</v>
      </c>
      <c r="AB11" s="84" t="s">
        <v>2115</v>
      </c>
      <c r="AC11" s="84" t="s">
        <v>2228</v>
      </c>
      <c r="AD11" s="84"/>
      <c r="AE11" s="84" t="s">
        <v>262</v>
      </c>
      <c r="AF11" s="84" t="s">
        <v>2286</v>
      </c>
      <c r="AG11" s="121">
        <v>4</v>
      </c>
      <c r="AH11" s="124">
        <v>4.651162790697675</v>
      </c>
      <c r="AI11" s="121">
        <v>0</v>
      </c>
      <c r="AJ11" s="124">
        <v>0</v>
      </c>
      <c r="AK11" s="121">
        <v>0</v>
      </c>
      <c r="AL11" s="124">
        <v>0</v>
      </c>
      <c r="AM11" s="121">
        <v>82</v>
      </c>
      <c r="AN11" s="124">
        <v>95.34883720930233</v>
      </c>
      <c r="AO11" s="121">
        <v>86</v>
      </c>
    </row>
    <row r="12" spans="1:41" ht="15">
      <c r="A12" s="87" t="s">
        <v>1912</v>
      </c>
      <c r="B12" s="65" t="s">
        <v>1927</v>
      </c>
      <c r="C12" s="65" t="s">
        <v>56</v>
      </c>
      <c r="D12" s="110"/>
      <c r="E12" s="109"/>
      <c r="F12" s="111" t="s">
        <v>2822</v>
      </c>
      <c r="G12" s="112"/>
      <c r="H12" s="112"/>
      <c r="I12" s="113">
        <v>12</v>
      </c>
      <c r="J12" s="114"/>
      <c r="K12" s="48">
        <v>4</v>
      </c>
      <c r="L12" s="48">
        <v>4</v>
      </c>
      <c r="M12" s="48">
        <v>0</v>
      </c>
      <c r="N12" s="48">
        <v>4</v>
      </c>
      <c r="O12" s="48">
        <v>4</v>
      </c>
      <c r="P12" s="49" t="s">
        <v>2804</v>
      </c>
      <c r="Q12" s="49" t="s">
        <v>2804</v>
      </c>
      <c r="R12" s="48">
        <v>4</v>
      </c>
      <c r="S12" s="48">
        <v>4</v>
      </c>
      <c r="T12" s="48">
        <v>1</v>
      </c>
      <c r="U12" s="48">
        <v>1</v>
      </c>
      <c r="V12" s="48">
        <v>0</v>
      </c>
      <c r="W12" s="49">
        <v>0</v>
      </c>
      <c r="X12" s="49">
        <v>0</v>
      </c>
      <c r="Y12" s="78" t="s">
        <v>1970</v>
      </c>
      <c r="Z12" s="78" t="s">
        <v>1990</v>
      </c>
      <c r="AA12" s="78" t="s">
        <v>508</v>
      </c>
      <c r="AB12" s="84" t="s">
        <v>2116</v>
      </c>
      <c r="AC12" s="84" t="s">
        <v>995</v>
      </c>
      <c r="AD12" s="84"/>
      <c r="AE12" s="84"/>
      <c r="AF12" s="84" t="s">
        <v>2287</v>
      </c>
      <c r="AG12" s="121">
        <v>3</v>
      </c>
      <c r="AH12" s="124">
        <v>4.918032786885246</v>
      </c>
      <c r="AI12" s="121">
        <v>0</v>
      </c>
      <c r="AJ12" s="124">
        <v>0</v>
      </c>
      <c r="AK12" s="121">
        <v>0</v>
      </c>
      <c r="AL12" s="124">
        <v>0</v>
      </c>
      <c r="AM12" s="121">
        <v>58</v>
      </c>
      <c r="AN12" s="124">
        <v>95.08196721311475</v>
      </c>
      <c r="AO12" s="121">
        <v>61</v>
      </c>
    </row>
    <row r="13" spans="1:41" ht="15">
      <c r="A13" s="87" t="s">
        <v>1913</v>
      </c>
      <c r="B13" s="65" t="s">
        <v>1928</v>
      </c>
      <c r="C13" s="65" t="s">
        <v>56</v>
      </c>
      <c r="D13" s="110"/>
      <c r="E13" s="109"/>
      <c r="F13" s="111" t="s">
        <v>1913</v>
      </c>
      <c r="G13" s="112"/>
      <c r="H13" s="112"/>
      <c r="I13" s="113">
        <v>13</v>
      </c>
      <c r="J13" s="114"/>
      <c r="K13" s="48">
        <v>3</v>
      </c>
      <c r="L13" s="48">
        <v>2</v>
      </c>
      <c r="M13" s="48">
        <v>0</v>
      </c>
      <c r="N13" s="48">
        <v>2</v>
      </c>
      <c r="O13" s="48">
        <v>0</v>
      </c>
      <c r="P13" s="49">
        <v>0</v>
      </c>
      <c r="Q13" s="49">
        <v>0</v>
      </c>
      <c r="R13" s="48">
        <v>1</v>
      </c>
      <c r="S13" s="48">
        <v>0</v>
      </c>
      <c r="T13" s="48">
        <v>3</v>
      </c>
      <c r="U13" s="48">
        <v>2</v>
      </c>
      <c r="V13" s="48">
        <v>2</v>
      </c>
      <c r="W13" s="49">
        <v>0.888889</v>
      </c>
      <c r="X13" s="49">
        <v>0.3333333333333333</v>
      </c>
      <c r="Y13" s="78" t="s">
        <v>462</v>
      </c>
      <c r="Z13" s="78" t="s">
        <v>495</v>
      </c>
      <c r="AA13" s="78" t="s">
        <v>524</v>
      </c>
      <c r="AB13" s="84" t="s">
        <v>995</v>
      </c>
      <c r="AC13" s="84" t="s">
        <v>995</v>
      </c>
      <c r="AD13" s="84"/>
      <c r="AE13" s="84" t="s">
        <v>2265</v>
      </c>
      <c r="AF13" s="84" t="s">
        <v>2288</v>
      </c>
      <c r="AG13" s="121">
        <v>0</v>
      </c>
      <c r="AH13" s="124">
        <v>0</v>
      </c>
      <c r="AI13" s="121">
        <v>1</v>
      </c>
      <c r="AJ13" s="124">
        <v>5.555555555555555</v>
      </c>
      <c r="AK13" s="121">
        <v>0</v>
      </c>
      <c r="AL13" s="124">
        <v>0</v>
      </c>
      <c r="AM13" s="121">
        <v>17</v>
      </c>
      <c r="AN13" s="124">
        <v>94.44444444444444</v>
      </c>
      <c r="AO13" s="121">
        <v>18</v>
      </c>
    </row>
    <row r="14" spans="1:41" ht="15">
      <c r="A14" s="87" t="s">
        <v>1914</v>
      </c>
      <c r="B14" s="65" t="s">
        <v>1929</v>
      </c>
      <c r="C14" s="65" t="s">
        <v>56</v>
      </c>
      <c r="D14" s="110"/>
      <c r="E14" s="109"/>
      <c r="F14" s="111" t="s">
        <v>1914</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78"/>
      <c r="Z14" s="78"/>
      <c r="AA14" s="78" t="s">
        <v>508</v>
      </c>
      <c r="AB14" s="84" t="s">
        <v>995</v>
      </c>
      <c r="AC14" s="84" t="s">
        <v>995</v>
      </c>
      <c r="AD14" s="84" t="s">
        <v>324</v>
      </c>
      <c r="AE14" s="84"/>
      <c r="AF14" s="84" t="s">
        <v>2289</v>
      </c>
      <c r="AG14" s="121">
        <v>0</v>
      </c>
      <c r="AH14" s="124">
        <v>0</v>
      </c>
      <c r="AI14" s="121">
        <v>0</v>
      </c>
      <c r="AJ14" s="124">
        <v>0</v>
      </c>
      <c r="AK14" s="121">
        <v>0</v>
      </c>
      <c r="AL14" s="124">
        <v>0</v>
      </c>
      <c r="AM14" s="121">
        <v>8</v>
      </c>
      <c r="AN14" s="124">
        <v>100</v>
      </c>
      <c r="AO14" s="121">
        <v>8</v>
      </c>
    </row>
    <row r="15" spans="1:41" ht="15">
      <c r="A15" s="87" t="s">
        <v>1915</v>
      </c>
      <c r="B15" s="65" t="s">
        <v>1918</v>
      </c>
      <c r="C15" s="65" t="s">
        <v>59</v>
      </c>
      <c r="D15" s="110"/>
      <c r="E15" s="109"/>
      <c r="F15" s="111" t="s">
        <v>2823</v>
      </c>
      <c r="G15" s="112"/>
      <c r="H15" s="112"/>
      <c r="I15" s="113">
        <v>15</v>
      </c>
      <c r="J15" s="114"/>
      <c r="K15" s="48">
        <v>2</v>
      </c>
      <c r="L15" s="48">
        <v>2</v>
      </c>
      <c r="M15" s="48">
        <v>0</v>
      </c>
      <c r="N15" s="48">
        <v>2</v>
      </c>
      <c r="O15" s="48">
        <v>1</v>
      </c>
      <c r="P15" s="49">
        <v>0</v>
      </c>
      <c r="Q15" s="49">
        <v>0</v>
      </c>
      <c r="R15" s="48">
        <v>1</v>
      </c>
      <c r="S15" s="48">
        <v>0</v>
      </c>
      <c r="T15" s="48">
        <v>2</v>
      </c>
      <c r="U15" s="48">
        <v>2</v>
      </c>
      <c r="V15" s="48">
        <v>1</v>
      </c>
      <c r="W15" s="49">
        <v>0.5</v>
      </c>
      <c r="X15" s="49">
        <v>0.5</v>
      </c>
      <c r="Y15" s="78" t="s">
        <v>461</v>
      </c>
      <c r="Z15" s="78" t="s">
        <v>494</v>
      </c>
      <c r="AA15" s="78" t="s">
        <v>508</v>
      </c>
      <c r="AB15" s="84" t="s">
        <v>2117</v>
      </c>
      <c r="AC15" s="84" t="s">
        <v>2229</v>
      </c>
      <c r="AD15" s="84"/>
      <c r="AE15" s="84" t="s">
        <v>267</v>
      </c>
      <c r="AF15" s="84" t="s">
        <v>2290</v>
      </c>
      <c r="AG15" s="121">
        <v>2</v>
      </c>
      <c r="AH15" s="124">
        <v>7.142857142857143</v>
      </c>
      <c r="AI15" s="121">
        <v>0</v>
      </c>
      <c r="AJ15" s="124">
        <v>0</v>
      </c>
      <c r="AK15" s="121">
        <v>0</v>
      </c>
      <c r="AL15" s="124">
        <v>0</v>
      </c>
      <c r="AM15" s="121">
        <v>26</v>
      </c>
      <c r="AN15" s="124">
        <v>92.85714285714286</v>
      </c>
      <c r="AO15" s="121">
        <v>28</v>
      </c>
    </row>
    <row r="16" spans="1:41" ht="15">
      <c r="A16" s="87" t="s">
        <v>1916</v>
      </c>
      <c r="B16" s="65" t="s">
        <v>1919</v>
      </c>
      <c r="C16" s="65" t="s">
        <v>59</v>
      </c>
      <c r="D16" s="110"/>
      <c r="E16" s="109"/>
      <c r="F16" s="111" t="s">
        <v>2824</v>
      </c>
      <c r="G16" s="112"/>
      <c r="H16" s="112"/>
      <c r="I16" s="113">
        <v>16</v>
      </c>
      <c r="J16" s="114"/>
      <c r="K16" s="48">
        <v>2</v>
      </c>
      <c r="L16" s="48">
        <v>2</v>
      </c>
      <c r="M16" s="48">
        <v>0</v>
      </c>
      <c r="N16" s="48">
        <v>2</v>
      </c>
      <c r="O16" s="48">
        <v>1</v>
      </c>
      <c r="P16" s="49">
        <v>0</v>
      </c>
      <c r="Q16" s="49">
        <v>0</v>
      </c>
      <c r="R16" s="48">
        <v>1</v>
      </c>
      <c r="S16" s="48">
        <v>0</v>
      </c>
      <c r="T16" s="48">
        <v>2</v>
      </c>
      <c r="U16" s="48">
        <v>2</v>
      </c>
      <c r="V16" s="48">
        <v>1</v>
      </c>
      <c r="W16" s="49">
        <v>0.5</v>
      </c>
      <c r="X16" s="49">
        <v>0.5</v>
      </c>
      <c r="Y16" s="78"/>
      <c r="Z16" s="78"/>
      <c r="AA16" s="78" t="s">
        <v>514</v>
      </c>
      <c r="AB16" s="84" t="s">
        <v>2118</v>
      </c>
      <c r="AC16" s="84" t="s">
        <v>2230</v>
      </c>
      <c r="AD16" s="84"/>
      <c r="AE16" s="84" t="s">
        <v>245</v>
      </c>
      <c r="AF16" s="84" t="s">
        <v>2291</v>
      </c>
      <c r="AG16" s="121">
        <v>0</v>
      </c>
      <c r="AH16" s="124">
        <v>0</v>
      </c>
      <c r="AI16" s="121">
        <v>4</v>
      </c>
      <c r="AJ16" s="124">
        <v>7.407407407407407</v>
      </c>
      <c r="AK16" s="121">
        <v>0</v>
      </c>
      <c r="AL16" s="124">
        <v>0</v>
      </c>
      <c r="AM16" s="121">
        <v>50</v>
      </c>
      <c r="AN16" s="124">
        <v>92.5925925925926</v>
      </c>
      <c r="AO16" s="121">
        <v>54</v>
      </c>
    </row>
    <row r="17" spans="1:41" ht="15">
      <c r="A17" s="87" t="s">
        <v>1917</v>
      </c>
      <c r="B17" s="65" t="s">
        <v>1920</v>
      </c>
      <c r="C17" s="65" t="s">
        <v>59</v>
      </c>
      <c r="D17" s="110"/>
      <c r="E17" s="109"/>
      <c r="F17" s="111" t="s">
        <v>2825</v>
      </c>
      <c r="G17" s="112"/>
      <c r="H17" s="112"/>
      <c r="I17" s="113">
        <v>17</v>
      </c>
      <c r="J17" s="114"/>
      <c r="K17" s="48">
        <v>2</v>
      </c>
      <c r="L17" s="48">
        <v>1</v>
      </c>
      <c r="M17" s="48">
        <v>3</v>
      </c>
      <c r="N17" s="48">
        <v>4</v>
      </c>
      <c r="O17" s="48">
        <v>3</v>
      </c>
      <c r="P17" s="49">
        <v>0</v>
      </c>
      <c r="Q17" s="49">
        <v>0</v>
      </c>
      <c r="R17" s="48">
        <v>1</v>
      </c>
      <c r="S17" s="48">
        <v>0</v>
      </c>
      <c r="T17" s="48">
        <v>2</v>
      </c>
      <c r="U17" s="48">
        <v>4</v>
      </c>
      <c r="V17" s="48">
        <v>1</v>
      </c>
      <c r="W17" s="49">
        <v>0.5</v>
      </c>
      <c r="X17" s="49">
        <v>0.5</v>
      </c>
      <c r="Y17" s="78" t="s">
        <v>1971</v>
      </c>
      <c r="Z17" s="78" t="s">
        <v>1991</v>
      </c>
      <c r="AA17" s="78" t="s">
        <v>2042</v>
      </c>
      <c r="AB17" s="84" t="s">
        <v>2119</v>
      </c>
      <c r="AC17" s="84" t="s">
        <v>2231</v>
      </c>
      <c r="AD17" s="84"/>
      <c r="AE17" s="84" t="s">
        <v>266</v>
      </c>
      <c r="AF17" s="84" t="s">
        <v>2292</v>
      </c>
      <c r="AG17" s="121">
        <v>2</v>
      </c>
      <c r="AH17" s="124">
        <v>2.197802197802198</v>
      </c>
      <c r="AI17" s="121">
        <v>0</v>
      </c>
      <c r="AJ17" s="124">
        <v>0</v>
      </c>
      <c r="AK17" s="121">
        <v>0</v>
      </c>
      <c r="AL17" s="124">
        <v>0</v>
      </c>
      <c r="AM17" s="121">
        <v>89</v>
      </c>
      <c r="AN17" s="124">
        <v>97.8021978021978</v>
      </c>
      <c r="AO17" s="121">
        <v>91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1903</v>
      </c>
      <c r="B2" s="84" t="s">
        <v>304</v>
      </c>
      <c r="C2" s="78">
        <f>VLOOKUP(GroupVertices[[#This Row],[Vertex]],Vertices[],MATCH("ID",Vertices[[#Headers],[Vertex]:[Vertex Content Word Count]],0),FALSE)</f>
        <v>114</v>
      </c>
    </row>
    <row r="3" spans="1:3" ht="15">
      <c r="A3" s="78" t="s">
        <v>1903</v>
      </c>
      <c r="B3" s="84" t="s">
        <v>292</v>
      </c>
      <c r="C3" s="78">
        <f>VLOOKUP(GroupVertices[[#This Row],[Vertex]],Vertices[],MATCH("ID",Vertices[[#Headers],[Vertex]:[Vertex Content Word Count]],0),FALSE)</f>
        <v>6</v>
      </c>
    </row>
    <row r="4" spans="1:3" ht="15">
      <c r="A4" s="78" t="s">
        <v>1903</v>
      </c>
      <c r="B4" s="84" t="s">
        <v>291</v>
      </c>
      <c r="C4" s="78">
        <f>VLOOKUP(GroupVertices[[#This Row],[Vertex]],Vertices[],MATCH("ID",Vertices[[#Headers],[Vertex]:[Vertex Content Word Count]],0),FALSE)</f>
        <v>107</v>
      </c>
    </row>
    <row r="5" spans="1:3" ht="15">
      <c r="A5" s="78" t="s">
        <v>1903</v>
      </c>
      <c r="B5" s="84" t="s">
        <v>279</v>
      </c>
      <c r="C5" s="78">
        <f>VLOOKUP(GroupVertices[[#This Row],[Vertex]],Vertices[],MATCH("ID",Vertices[[#Headers],[Vertex]:[Vertex Content Word Count]],0),FALSE)</f>
        <v>92</v>
      </c>
    </row>
    <row r="6" spans="1:3" ht="15">
      <c r="A6" s="78" t="s">
        <v>1903</v>
      </c>
      <c r="B6" s="84" t="s">
        <v>274</v>
      </c>
      <c r="C6" s="78">
        <f>VLOOKUP(GroupVertices[[#This Row],[Vertex]],Vertices[],MATCH("ID",Vertices[[#Headers],[Vertex]:[Vertex Content Word Count]],0),FALSE)</f>
        <v>71</v>
      </c>
    </row>
    <row r="7" spans="1:3" ht="15">
      <c r="A7" s="78" t="s">
        <v>1903</v>
      </c>
      <c r="B7" s="84" t="s">
        <v>273</v>
      </c>
      <c r="C7" s="78">
        <f>VLOOKUP(GroupVertices[[#This Row],[Vertex]],Vertices[],MATCH("ID",Vertices[[#Headers],[Vertex]:[Vertex Content Word Count]],0),FALSE)</f>
        <v>83</v>
      </c>
    </row>
    <row r="8" spans="1:3" ht="15">
      <c r="A8" s="78" t="s">
        <v>1903</v>
      </c>
      <c r="B8" s="84" t="s">
        <v>265</v>
      </c>
      <c r="C8" s="78">
        <f>VLOOKUP(GroupVertices[[#This Row],[Vertex]],Vertices[],MATCH("ID",Vertices[[#Headers],[Vertex]:[Vertex Content Word Count]],0),FALSE)</f>
        <v>74</v>
      </c>
    </row>
    <row r="9" spans="1:3" ht="15">
      <c r="A9" s="78" t="s">
        <v>1903</v>
      </c>
      <c r="B9" s="84" t="s">
        <v>261</v>
      </c>
      <c r="C9" s="78">
        <f>VLOOKUP(GroupVertices[[#This Row],[Vertex]],Vertices[],MATCH("ID",Vertices[[#Headers],[Vertex]:[Vertex Content Word Count]],0),FALSE)</f>
        <v>70</v>
      </c>
    </row>
    <row r="10" spans="1:3" ht="15">
      <c r="A10" s="78" t="s">
        <v>1903</v>
      </c>
      <c r="B10" s="84" t="s">
        <v>249</v>
      </c>
      <c r="C10" s="78">
        <f>VLOOKUP(GroupVertices[[#This Row],[Vertex]],Vertices[],MATCH("ID",Vertices[[#Headers],[Vertex]:[Vertex Content Word Count]],0),FALSE)</f>
        <v>56</v>
      </c>
    </row>
    <row r="11" spans="1:3" ht="15">
      <c r="A11" s="78" t="s">
        <v>1903</v>
      </c>
      <c r="B11" s="84" t="s">
        <v>232</v>
      </c>
      <c r="C11" s="78">
        <f>VLOOKUP(GroupVertices[[#This Row],[Vertex]],Vertices[],MATCH("ID",Vertices[[#Headers],[Vertex]:[Vertex Content Word Count]],0),FALSE)</f>
        <v>29</v>
      </c>
    </row>
    <row r="12" spans="1:3" ht="15">
      <c r="A12" s="78" t="s">
        <v>1903</v>
      </c>
      <c r="B12" s="84" t="s">
        <v>295</v>
      </c>
      <c r="C12" s="78">
        <f>VLOOKUP(GroupVertices[[#This Row],[Vertex]],Vertices[],MATCH("ID",Vertices[[#Headers],[Vertex]:[Vertex Content Word Count]],0),FALSE)</f>
        <v>25</v>
      </c>
    </row>
    <row r="13" spans="1:3" ht="15">
      <c r="A13" s="78" t="s">
        <v>1903</v>
      </c>
      <c r="B13" s="84" t="s">
        <v>229</v>
      </c>
      <c r="C13" s="78">
        <f>VLOOKUP(GroupVertices[[#This Row],[Vertex]],Vertices[],MATCH("ID",Vertices[[#Headers],[Vertex]:[Vertex Content Word Count]],0),FALSE)</f>
        <v>24</v>
      </c>
    </row>
    <row r="14" spans="1:3" ht="15">
      <c r="A14" s="78" t="s">
        <v>1903</v>
      </c>
      <c r="B14" s="84" t="s">
        <v>228</v>
      </c>
      <c r="C14" s="78">
        <f>VLOOKUP(GroupVertices[[#This Row],[Vertex]],Vertices[],MATCH("ID",Vertices[[#Headers],[Vertex]:[Vertex Content Word Count]],0),FALSE)</f>
        <v>23</v>
      </c>
    </row>
    <row r="15" spans="1:3" ht="15">
      <c r="A15" s="78" t="s">
        <v>1903</v>
      </c>
      <c r="B15" s="84" t="s">
        <v>227</v>
      </c>
      <c r="C15" s="78">
        <f>VLOOKUP(GroupVertices[[#This Row],[Vertex]],Vertices[],MATCH("ID",Vertices[[#Headers],[Vertex]:[Vertex Content Word Count]],0),FALSE)</f>
        <v>22</v>
      </c>
    </row>
    <row r="16" spans="1:3" ht="15">
      <c r="A16" s="78" t="s">
        <v>1903</v>
      </c>
      <c r="B16" s="84" t="s">
        <v>226</v>
      </c>
      <c r="C16" s="78">
        <f>VLOOKUP(GroupVertices[[#This Row],[Vertex]],Vertices[],MATCH("ID",Vertices[[#Headers],[Vertex]:[Vertex Content Word Count]],0),FALSE)</f>
        <v>21</v>
      </c>
    </row>
    <row r="17" spans="1:3" ht="15">
      <c r="A17" s="78" t="s">
        <v>1903</v>
      </c>
      <c r="B17" s="84" t="s">
        <v>224</v>
      </c>
      <c r="C17" s="78">
        <f>VLOOKUP(GroupVertices[[#This Row],[Vertex]],Vertices[],MATCH("ID",Vertices[[#Headers],[Vertex]:[Vertex Content Word Count]],0),FALSE)</f>
        <v>18</v>
      </c>
    </row>
    <row r="18" spans="1:3" ht="15">
      <c r="A18" s="78" t="s">
        <v>1903</v>
      </c>
      <c r="B18" s="84" t="s">
        <v>223</v>
      </c>
      <c r="C18" s="78">
        <f>VLOOKUP(GroupVertices[[#This Row],[Vertex]],Vertices[],MATCH("ID",Vertices[[#Headers],[Vertex]:[Vertex Content Word Count]],0),FALSE)</f>
        <v>14</v>
      </c>
    </row>
    <row r="19" spans="1:3" ht="15">
      <c r="A19" s="78" t="s">
        <v>1903</v>
      </c>
      <c r="B19" s="84" t="s">
        <v>222</v>
      </c>
      <c r="C19" s="78">
        <f>VLOOKUP(GroupVertices[[#This Row],[Vertex]],Vertices[],MATCH("ID",Vertices[[#Headers],[Vertex]:[Vertex Content Word Count]],0),FALSE)</f>
        <v>17</v>
      </c>
    </row>
    <row r="20" spans="1:3" ht="15">
      <c r="A20" s="78" t="s">
        <v>1903</v>
      </c>
      <c r="B20" s="84" t="s">
        <v>221</v>
      </c>
      <c r="C20" s="78">
        <f>VLOOKUP(GroupVertices[[#This Row],[Vertex]],Vertices[],MATCH("ID",Vertices[[#Headers],[Vertex]:[Vertex Content Word Count]],0),FALSE)</f>
        <v>16</v>
      </c>
    </row>
    <row r="21" spans="1:3" ht="15">
      <c r="A21" s="78" t="s">
        <v>1903</v>
      </c>
      <c r="B21" s="84" t="s">
        <v>220</v>
      </c>
      <c r="C21" s="78">
        <f>VLOOKUP(GroupVertices[[#This Row],[Vertex]],Vertices[],MATCH("ID",Vertices[[#Headers],[Vertex]:[Vertex Content Word Count]],0),FALSE)</f>
        <v>15</v>
      </c>
    </row>
    <row r="22" spans="1:3" ht="15">
      <c r="A22" s="78" t="s">
        <v>1903</v>
      </c>
      <c r="B22" s="84" t="s">
        <v>219</v>
      </c>
      <c r="C22" s="78">
        <f>VLOOKUP(GroupVertices[[#This Row],[Vertex]],Vertices[],MATCH("ID",Vertices[[#Headers],[Vertex]:[Vertex Content Word Count]],0),FALSE)</f>
        <v>13</v>
      </c>
    </row>
    <row r="23" spans="1:3" ht="15">
      <c r="A23" s="78" t="s">
        <v>1903</v>
      </c>
      <c r="B23" s="84" t="s">
        <v>217</v>
      </c>
      <c r="C23" s="78">
        <f>VLOOKUP(GroupVertices[[#This Row],[Vertex]],Vertices[],MATCH("ID",Vertices[[#Headers],[Vertex]:[Vertex Content Word Count]],0),FALSE)</f>
        <v>10</v>
      </c>
    </row>
    <row r="24" spans="1:3" ht="15">
      <c r="A24" s="78" t="s">
        <v>1903</v>
      </c>
      <c r="B24" s="84" t="s">
        <v>216</v>
      </c>
      <c r="C24" s="78">
        <f>VLOOKUP(GroupVertices[[#This Row],[Vertex]],Vertices[],MATCH("ID",Vertices[[#Headers],[Vertex]:[Vertex Content Word Count]],0),FALSE)</f>
        <v>9</v>
      </c>
    </row>
    <row r="25" spans="1:3" ht="15">
      <c r="A25" s="78" t="s">
        <v>1903</v>
      </c>
      <c r="B25" s="84" t="s">
        <v>215</v>
      </c>
      <c r="C25" s="78">
        <f>VLOOKUP(GroupVertices[[#This Row],[Vertex]],Vertices[],MATCH("ID",Vertices[[#Headers],[Vertex]:[Vertex Content Word Count]],0),FALSE)</f>
        <v>7</v>
      </c>
    </row>
    <row r="26" spans="1:3" ht="15">
      <c r="A26" s="78" t="s">
        <v>1903</v>
      </c>
      <c r="B26" s="84" t="s">
        <v>214</v>
      </c>
      <c r="C26" s="78">
        <f>VLOOKUP(GroupVertices[[#This Row],[Vertex]],Vertices[],MATCH("ID",Vertices[[#Headers],[Vertex]:[Vertex Content Word Count]],0),FALSE)</f>
        <v>8</v>
      </c>
    </row>
    <row r="27" spans="1:3" ht="15">
      <c r="A27" s="78" t="s">
        <v>1903</v>
      </c>
      <c r="B27" s="84" t="s">
        <v>213</v>
      </c>
      <c r="C27" s="78">
        <f>VLOOKUP(GroupVertices[[#This Row],[Vertex]],Vertices[],MATCH("ID",Vertices[[#Headers],[Vertex]:[Vertex Content Word Count]],0),FALSE)</f>
        <v>5</v>
      </c>
    </row>
    <row r="28" spans="1:3" ht="15">
      <c r="A28" s="78" t="s">
        <v>1904</v>
      </c>
      <c r="B28" s="84" t="s">
        <v>306</v>
      </c>
      <c r="C28" s="78">
        <f>VLOOKUP(GroupVertices[[#This Row],[Vertex]],Vertices[],MATCH("ID",Vertices[[#Headers],[Vertex]:[Vertex Content Word Count]],0),FALSE)</f>
        <v>37</v>
      </c>
    </row>
    <row r="29" spans="1:3" ht="15">
      <c r="A29" s="78" t="s">
        <v>1904</v>
      </c>
      <c r="B29" s="84" t="s">
        <v>328</v>
      </c>
      <c r="C29" s="78">
        <f>VLOOKUP(GroupVertices[[#This Row],[Vertex]],Vertices[],MATCH("ID",Vertices[[#Headers],[Vertex]:[Vertex Content Word Count]],0),FALSE)</f>
        <v>117</v>
      </c>
    </row>
    <row r="30" spans="1:3" ht="15">
      <c r="A30" s="78" t="s">
        <v>1904</v>
      </c>
      <c r="B30" s="84" t="s">
        <v>327</v>
      </c>
      <c r="C30" s="78">
        <f>VLOOKUP(GroupVertices[[#This Row],[Vertex]],Vertices[],MATCH("ID",Vertices[[#Headers],[Vertex]:[Vertex Content Word Count]],0),FALSE)</f>
        <v>116</v>
      </c>
    </row>
    <row r="31" spans="1:3" ht="15">
      <c r="A31" s="78" t="s">
        <v>1904</v>
      </c>
      <c r="B31" s="84" t="s">
        <v>298</v>
      </c>
      <c r="C31" s="78">
        <f>VLOOKUP(GroupVertices[[#This Row],[Vertex]],Vertices[],MATCH("ID",Vertices[[#Headers],[Vertex]:[Vertex Content Word Count]],0),FALSE)</f>
        <v>27</v>
      </c>
    </row>
    <row r="32" spans="1:3" ht="15">
      <c r="A32" s="78" t="s">
        <v>1904</v>
      </c>
      <c r="B32" s="84" t="s">
        <v>305</v>
      </c>
      <c r="C32" s="78">
        <f>VLOOKUP(GroupVertices[[#This Row],[Vertex]],Vertices[],MATCH("ID",Vertices[[#Headers],[Vertex]:[Vertex Content Word Count]],0),FALSE)</f>
        <v>115</v>
      </c>
    </row>
    <row r="33" spans="1:3" ht="15">
      <c r="A33" s="78" t="s">
        <v>1904</v>
      </c>
      <c r="B33" s="84" t="s">
        <v>301</v>
      </c>
      <c r="C33" s="78">
        <f>VLOOKUP(GroupVertices[[#This Row],[Vertex]],Vertices[],MATCH("ID",Vertices[[#Headers],[Vertex]:[Vertex Content Word Count]],0),FALSE)</f>
        <v>113</v>
      </c>
    </row>
    <row r="34" spans="1:3" ht="15">
      <c r="A34" s="78" t="s">
        <v>1904</v>
      </c>
      <c r="B34" s="84" t="s">
        <v>300</v>
      </c>
      <c r="C34" s="78">
        <f>VLOOKUP(GroupVertices[[#This Row],[Vertex]],Vertices[],MATCH("ID",Vertices[[#Headers],[Vertex]:[Vertex Content Word Count]],0),FALSE)</f>
        <v>112</v>
      </c>
    </row>
    <row r="35" spans="1:3" ht="15">
      <c r="A35" s="78" t="s">
        <v>1904</v>
      </c>
      <c r="B35" s="84" t="s">
        <v>282</v>
      </c>
      <c r="C35" s="78">
        <f>VLOOKUP(GroupVertices[[#This Row],[Vertex]],Vertices[],MATCH("ID",Vertices[[#Headers],[Vertex]:[Vertex Content Word Count]],0),FALSE)</f>
        <v>96</v>
      </c>
    </row>
    <row r="36" spans="1:3" ht="15">
      <c r="A36" s="78" t="s">
        <v>1904</v>
      </c>
      <c r="B36" s="84" t="s">
        <v>264</v>
      </c>
      <c r="C36" s="78">
        <f>VLOOKUP(GroupVertices[[#This Row],[Vertex]],Vertices[],MATCH("ID",Vertices[[#Headers],[Vertex]:[Vertex Content Word Count]],0),FALSE)</f>
        <v>73</v>
      </c>
    </row>
    <row r="37" spans="1:3" ht="15">
      <c r="A37" s="78" t="s">
        <v>1904</v>
      </c>
      <c r="B37" s="84" t="s">
        <v>254</v>
      </c>
      <c r="C37" s="78">
        <f>VLOOKUP(GroupVertices[[#This Row],[Vertex]],Vertices[],MATCH("ID",Vertices[[#Headers],[Vertex]:[Vertex Content Word Count]],0),FALSE)</f>
        <v>61</v>
      </c>
    </row>
    <row r="38" spans="1:3" ht="15">
      <c r="A38" s="78" t="s">
        <v>1904</v>
      </c>
      <c r="B38" s="84" t="s">
        <v>297</v>
      </c>
      <c r="C38" s="78">
        <f>VLOOKUP(GroupVertices[[#This Row],[Vertex]],Vertices[],MATCH("ID",Vertices[[#Headers],[Vertex]:[Vertex Content Word Count]],0),FALSE)</f>
        <v>39</v>
      </c>
    </row>
    <row r="39" spans="1:3" ht="15">
      <c r="A39" s="78" t="s">
        <v>1904</v>
      </c>
      <c r="B39" s="84" t="s">
        <v>240</v>
      </c>
      <c r="C39" s="78">
        <f>VLOOKUP(GroupVertices[[#This Row],[Vertex]],Vertices[],MATCH("ID",Vertices[[#Headers],[Vertex]:[Vertex Content Word Count]],0),FALSE)</f>
        <v>40</v>
      </c>
    </row>
    <row r="40" spans="1:3" ht="15">
      <c r="A40" s="78" t="s">
        <v>1904</v>
      </c>
      <c r="B40" s="84" t="s">
        <v>239</v>
      </c>
      <c r="C40" s="78">
        <f>VLOOKUP(GroupVertices[[#This Row],[Vertex]],Vertices[],MATCH("ID",Vertices[[#Headers],[Vertex]:[Vertex Content Word Count]],0),FALSE)</f>
        <v>38</v>
      </c>
    </row>
    <row r="41" spans="1:3" ht="15">
      <c r="A41" s="78" t="s">
        <v>1904</v>
      </c>
      <c r="B41" s="84" t="s">
        <v>238</v>
      </c>
      <c r="C41" s="78">
        <f>VLOOKUP(GroupVertices[[#This Row],[Vertex]],Vertices[],MATCH("ID",Vertices[[#Headers],[Vertex]:[Vertex Content Word Count]],0),FALSE)</f>
        <v>36</v>
      </c>
    </row>
    <row r="42" spans="1:3" ht="15">
      <c r="A42" s="78" t="s">
        <v>1904</v>
      </c>
      <c r="B42" s="84" t="s">
        <v>237</v>
      </c>
      <c r="C42" s="78">
        <f>VLOOKUP(GroupVertices[[#This Row],[Vertex]],Vertices[],MATCH("ID",Vertices[[#Headers],[Vertex]:[Vertex Content Word Count]],0),FALSE)</f>
        <v>35</v>
      </c>
    </row>
    <row r="43" spans="1:3" ht="15">
      <c r="A43" s="78" t="s">
        <v>1904</v>
      </c>
      <c r="B43" s="84" t="s">
        <v>230</v>
      </c>
      <c r="C43" s="78">
        <f>VLOOKUP(GroupVertices[[#This Row],[Vertex]],Vertices[],MATCH("ID",Vertices[[#Headers],[Vertex]:[Vertex Content Word Count]],0),FALSE)</f>
        <v>26</v>
      </c>
    </row>
    <row r="44" spans="1:3" ht="15">
      <c r="A44" s="78" t="s">
        <v>1905</v>
      </c>
      <c r="B44" s="84" t="s">
        <v>288</v>
      </c>
      <c r="C44" s="78">
        <f>VLOOKUP(GroupVertices[[#This Row],[Vertex]],Vertices[],MATCH("ID",Vertices[[#Headers],[Vertex]:[Vertex Content Word Count]],0),FALSE)</f>
        <v>103</v>
      </c>
    </row>
    <row r="45" spans="1:3" ht="15">
      <c r="A45" s="78" t="s">
        <v>1905</v>
      </c>
      <c r="B45" s="84" t="s">
        <v>287</v>
      </c>
      <c r="C45" s="78">
        <f>VLOOKUP(GroupVertices[[#This Row],[Vertex]],Vertices[],MATCH("ID",Vertices[[#Headers],[Vertex]:[Vertex Content Word Count]],0),FALSE)</f>
        <v>20</v>
      </c>
    </row>
    <row r="46" spans="1:3" ht="15">
      <c r="A46" s="78" t="s">
        <v>1905</v>
      </c>
      <c r="B46" s="84" t="s">
        <v>284</v>
      </c>
      <c r="C46" s="78">
        <f>VLOOKUP(GroupVertices[[#This Row],[Vertex]],Vertices[],MATCH("ID",Vertices[[#Headers],[Vertex]:[Vertex Content Word Count]],0),FALSE)</f>
        <v>100</v>
      </c>
    </row>
    <row r="47" spans="1:3" ht="15">
      <c r="A47" s="78" t="s">
        <v>1905</v>
      </c>
      <c r="B47" s="84" t="s">
        <v>278</v>
      </c>
      <c r="C47" s="78">
        <f>VLOOKUP(GroupVertices[[#This Row],[Vertex]],Vertices[],MATCH("ID",Vertices[[#Headers],[Vertex]:[Vertex Content Word Count]],0),FALSE)</f>
        <v>91</v>
      </c>
    </row>
    <row r="48" spans="1:3" ht="15">
      <c r="A48" s="78" t="s">
        <v>1905</v>
      </c>
      <c r="B48" s="84" t="s">
        <v>255</v>
      </c>
      <c r="C48" s="78">
        <f>VLOOKUP(GroupVertices[[#This Row],[Vertex]],Vertices[],MATCH("ID",Vertices[[#Headers],[Vertex]:[Vertex Content Word Count]],0),FALSE)</f>
        <v>62</v>
      </c>
    </row>
    <row r="49" spans="1:3" ht="15">
      <c r="A49" s="78" t="s">
        <v>1905</v>
      </c>
      <c r="B49" s="84" t="s">
        <v>309</v>
      </c>
      <c r="C49" s="78">
        <f>VLOOKUP(GroupVertices[[#This Row],[Vertex]],Vertices[],MATCH("ID",Vertices[[#Headers],[Vertex]:[Vertex Content Word Count]],0),FALSE)</f>
        <v>33</v>
      </c>
    </row>
    <row r="50" spans="1:3" ht="15">
      <c r="A50" s="78" t="s">
        <v>1905</v>
      </c>
      <c r="B50" s="84" t="s">
        <v>253</v>
      </c>
      <c r="C50" s="78">
        <f>VLOOKUP(GroupVertices[[#This Row],[Vertex]],Vertices[],MATCH("ID",Vertices[[#Headers],[Vertex]:[Vertex Content Word Count]],0),FALSE)</f>
        <v>60</v>
      </c>
    </row>
    <row r="51" spans="1:3" ht="15">
      <c r="A51" s="78" t="s">
        <v>1905</v>
      </c>
      <c r="B51" s="84" t="s">
        <v>252</v>
      </c>
      <c r="C51" s="78">
        <f>VLOOKUP(GroupVertices[[#This Row],[Vertex]],Vertices[],MATCH("ID",Vertices[[#Headers],[Vertex]:[Vertex Content Word Count]],0),FALSE)</f>
        <v>59</v>
      </c>
    </row>
    <row r="52" spans="1:3" ht="15">
      <c r="A52" s="78" t="s">
        <v>1905</v>
      </c>
      <c r="B52" s="84" t="s">
        <v>251</v>
      </c>
      <c r="C52" s="78">
        <f>VLOOKUP(GroupVertices[[#This Row],[Vertex]],Vertices[],MATCH("ID",Vertices[[#Headers],[Vertex]:[Vertex Content Word Count]],0),FALSE)</f>
        <v>58</v>
      </c>
    </row>
    <row r="53" spans="1:3" ht="15">
      <c r="A53" s="78" t="s">
        <v>1905</v>
      </c>
      <c r="B53" s="84" t="s">
        <v>244</v>
      </c>
      <c r="C53" s="78">
        <f>VLOOKUP(GroupVertices[[#This Row],[Vertex]],Vertices[],MATCH("ID",Vertices[[#Headers],[Vertex]:[Vertex Content Word Count]],0),FALSE)</f>
        <v>50</v>
      </c>
    </row>
    <row r="54" spans="1:3" ht="15">
      <c r="A54" s="78" t="s">
        <v>1905</v>
      </c>
      <c r="B54" s="84" t="s">
        <v>243</v>
      </c>
      <c r="C54" s="78">
        <f>VLOOKUP(GroupVertices[[#This Row],[Vertex]],Vertices[],MATCH("ID",Vertices[[#Headers],[Vertex]:[Vertex Content Word Count]],0),FALSE)</f>
        <v>49</v>
      </c>
    </row>
    <row r="55" spans="1:3" ht="15">
      <c r="A55" s="78" t="s">
        <v>1905</v>
      </c>
      <c r="B55" s="84" t="s">
        <v>234</v>
      </c>
      <c r="C55" s="78">
        <f>VLOOKUP(GroupVertices[[#This Row],[Vertex]],Vertices[],MATCH("ID",Vertices[[#Headers],[Vertex]:[Vertex Content Word Count]],0),FALSE)</f>
        <v>32</v>
      </c>
    </row>
    <row r="56" spans="1:3" ht="15">
      <c r="A56" s="78" t="s">
        <v>1905</v>
      </c>
      <c r="B56" s="84" t="s">
        <v>231</v>
      </c>
      <c r="C56" s="78">
        <f>VLOOKUP(GroupVertices[[#This Row],[Vertex]],Vertices[],MATCH("ID",Vertices[[#Headers],[Vertex]:[Vertex Content Word Count]],0),FALSE)</f>
        <v>28</v>
      </c>
    </row>
    <row r="57" spans="1:3" ht="15">
      <c r="A57" s="78" t="s">
        <v>1905</v>
      </c>
      <c r="B57" s="84" t="s">
        <v>225</v>
      </c>
      <c r="C57" s="78">
        <f>VLOOKUP(GroupVertices[[#This Row],[Vertex]],Vertices[],MATCH("ID",Vertices[[#Headers],[Vertex]:[Vertex Content Word Count]],0),FALSE)</f>
        <v>19</v>
      </c>
    </row>
    <row r="58" spans="1:3" ht="15">
      <c r="A58" s="78" t="s">
        <v>1906</v>
      </c>
      <c r="B58" s="84" t="s">
        <v>270</v>
      </c>
      <c r="C58" s="78">
        <f>VLOOKUP(GroupVertices[[#This Row],[Vertex]],Vertices[],MATCH("ID",Vertices[[#Headers],[Vertex]:[Vertex Content Word Count]],0),FALSE)</f>
        <v>78</v>
      </c>
    </row>
    <row r="59" spans="1:3" ht="15">
      <c r="A59" s="78" t="s">
        <v>1906</v>
      </c>
      <c r="B59" s="84" t="s">
        <v>326</v>
      </c>
      <c r="C59" s="78">
        <f>VLOOKUP(GroupVertices[[#This Row],[Vertex]],Vertices[],MATCH("ID",Vertices[[#Headers],[Vertex]:[Vertex Content Word Count]],0),FALSE)</f>
        <v>111</v>
      </c>
    </row>
    <row r="60" spans="1:3" ht="15">
      <c r="A60" s="78" t="s">
        <v>1906</v>
      </c>
      <c r="B60" s="84" t="s">
        <v>236</v>
      </c>
      <c r="C60" s="78">
        <f>VLOOKUP(GroupVertices[[#This Row],[Vertex]],Vertices[],MATCH("ID",Vertices[[#Headers],[Vertex]:[Vertex Content Word Count]],0),FALSE)</f>
        <v>34</v>
      </c>
    </row>
    <row r="61" spans="1:3" ht="15">
      <c r="A61" s="78" t="s">
        <v>1906</v>
      </c>
      <c r="B61" s="84" t="s">
        <v>325</v>
      </c>
      <c r="C61" s="78">
        <f>VLOOKUP(GroupVertices[[#This Row],[Vertex]],Vertices[],MATCH("ID",Vertices[[#Headers],[Vertex]:[Vertex Content Word Count]],0),FALSE)</f>
        <v>110</v>
      </c>
    </row>
    <row r="62" spans="1:3" ht="15">
      <c r="A62" s="78" t="s">
        <v>1906</v>
      </c>
      <c r="B62" s="84" t="s">
        <v>276</v>
      </c>
      <c r="C62" s="78">
        <f>VLOOKUP(GroupVertices[[#This Row],[Vertex]],Vertices[],MATCH("ID",Vertices[[#Headers],[Vertex]:[Vertex Content Word Count]],0),FALSE)</f>
        <v>89</v>
      </c>
    </row>
    <row r="63" spans="1:3" ht="15">
      <c r="A63" s="78" t="s">
        <v>1906</v>
      </c>
      <c r="B63" s="84" t="s">
        <v>322</v>
      </c>
      <c r="C63" s="78">
        <f>VLOOKUP(GroupVertices[[#This Row],[Vertex]],Vertices[],MATCH("ID",Vertices[[#Headers],[Vertex]:[Vertex Content Word Count]],0),FALSE)</f>
        <v>88</v>
      </c>
    </row>
    <row r="64" spans="1:3" ht="15">
      <c r="A64" s="78" t="s">
        <v>1906</v>
      </c>
      <c r="B64" s="84" t="s">
        <v>271</v>
      </c>
      <c r="C64" s="78">
        <f>VLOOKUP(GroupVertices[[#This Row],[Vertex]],Vertices[],MATCH("ID",Vertices[[#Headers],[Vertex]:[Vertex Content Word Count]],0),FALSE)</f>
        <v>79</v>
      </c>
    </row>
    <row r="65" spans="1:3" ht="15">
      <c r="A65" s="78" t="s">
        <v>1906</v>
      </c>
      <c r="B65" s="84" t="s">
        <v>299</v>
      </c>
      <c r="C65" s="78">
        <f>VLOOKUP(GroupVertices[[#This Row],[Vertex]],Vertices[],MATCH("ID",Vertices[[#Headers],[Vertex]:[Vertex Content Word Count]],0),FALSE)</f>
        <v>31</v>
      </c>
    </row>
    <row r="66" spans="1:3" ht="15">
      <c r="A66" s="78" t="s">
        <v>1906</v>
      </c>
      <c r="B66" s="84" t="s">
        <v>269</v>
      </c>
      <c r="C66" s="78">
        <f>VLOOKUP(GroupVertices[[#This Row],[Vertex]],Vertices[],MATCH("ID",Vertices[[#Headers],[Vertex]:[Vertex Content Word Count]],0),FALSE)</f>
        <v>77</v>
      </c>
    </row>
    <row r="67" spans="1:3" ht="15">
      <c r="A67" s="78" t="s">
        <v>1906</v>
      </c>
      <c r="B67" s="84" t="s">
        <v>235</v>
      </c>
      <c r="C67" s="78">
        <f>VLOOKUP(GroupVertices[[#This Row],[Vertex]],Vertices[],MATCH("ID",Vertices[[#Headers],[Vertex]:[Vertex Content Word Count]],0),FALSE)</f>
        <v>4</v>
      </c>
    </row>
    <row r="68" spans="1:3" ht="15">
      <c r="A68" s="78" t="s">
        <v>1906</v>
      </c>
      <c r="B68" s="84" t="s">
        <v>233</v>
      </c>
      <c r="C68" s="78">
        <f>VLOOKUP(GroupVertices[[#This Row],[Vertex]],Vertices[],MATCH("ID",Vertices[[#Headers],[Vertex]:[Vertex Content Word Count]],0),FALSE)</f>
        <v>30</v>
      </c>
    </row>
    <row r="69" spans="1:3" ht="15">
      <c r="A69" s="78" t="s">
        <v>1906</v>
      </c>
      <c r="B69" s="84" t="s">
        <v>212</v>
      </c>
      <c r="C69" s="78">
        <f>VLOOKUP(GroupVertices[[#This Row],[Vertex]],Vertices[],MATCH("ID",Vertices[[#Headers],[Vertex]:[Vertex Content Word Count]],0),FALSE)</f>
        <v>3</v>
      </c>
    </row>
    <row r="70" spans="1:3" ht="15">
      <c r="A70" s="78" t="s">
        <v>1907</v>
      </c>
      <c r="B70" s="84" t="s">
        <v>241</v>
      </c>
      <c r="C70" s="78">
        <f>VLOOKUP(GroupVertices[[#This Row],[Vertex]],Vertices[],MATCH("ID",Vertices[[#Headers],[Vertex]:[Vertex Content Word Count]],0),FALSE)</f>
        <v>41</v>
      </c>
    </row>
    <row r="71" spans="1:3" ht="15">
      <c r="A71" s="78" t="s">
        <v>1907</v>
      </c>
      <c r="B71" s="84" t="s">
        <v>275</v>
      </c>
      <c r="C71" s="78">
        <f>VLOOKUP(GroupVertices[[#This Row],[Vertex]],Vertices[],MATCH("ID",Vertices[[#Headers],[Vertex]:[Vertex Content Word Count]],0),FALSE)</f>
        <v>85</v>
      </c>
    </row>
    <row r="72" spans="1:3" ht="15">
      <c r="A72" s="78" t="s">
        <v>1907</v>
      </c>
      <c r="B72" s="84" t="s">
        <v>321</v>
      </c>
      <c r="C72" s="78">
        <f>VLOOKUP(GroupVertices[[#This Row],[Vertex]],Vertices[],MATCH("ID",Vertices[[#Headers],[Vertex]:[Vertex Content Word Count]],0),FALSE)</f>
        <v>87</v>
      </c>
    </row>
    <row r="73" spans="1:3" ht="15">
      <c r="A73" s="78" t="s">
        <v>1907</v>
      </c>
      <c r="B73" s="84" t="s">
        <v>320</v>
      </c>
      <c r="C73" s="78">
        <f>VLOOKUP(GroupVertices[[#This Row],[Vertex]],Vertices[],MATCH("ID",Vertices[[#Headers],[Vertex]:[Vertex Content Word Count]],0),FALSE)</f>
        <v>86</v>
      </c>
    </row>
    <row r="74" spans="1:3" ht="15">
      <c r="A74" s="78" t="s">
        <v>1907</v>
      </c>
      <c r="B74" s="84" t="s">
        <v>250</v>
      </c>
      <c r="C74" s="78">
        <f>VLOOKUP(GroupVertices[[#This Row],[Vertex]],Vertices[],MATCH("ID",Vertices[[#Headers],[Vertex]:[Vertex Content Word Count]],0),FALSE)</f>
        <v>57</v>
      </c>
    </row>
    <row r="75" spans="1:3" ht="15">
      <c r="A75" s="78" t="s">
        <v>1907</v>
      </c>
      <c r="B75" s="84" t="s">
        <v>242</v>
      </c>
      <c r="C75" s="78">
        <f>VLOOKUP(GroupVertices[[#This Row],[Vertex]],Vertices[],MATCH("ID",Vertices[[#Headers],[Vertex]:[Vertex Content Word Count]],0),FALSE)</f>
        <v>48</v>
      </c>
    </row>
    <row r="76" spans="1:3" ht="15">
      <c r="A76" s="78" t="s">
        <v>1907</v>
      </c>
      <c r="B76" s="84" t="s">
        <v>315</v>
      </c>
      <c r="C76" s="78">
        <f>VLOOKUP(GroupVertices[[#This Row],[Vertex]],Vertices[],MATCH("ID",Vertices[[#Headers],[Vertex]:[Vertex Content Word Count]],0),FALSE)</f>
        <v>47</v>
      </c>
    </row>
    <row r="77" spans="1:3" ht="15">
      <c r="A77" s="78" t="s">
        <v>1907</v>
      </c>
      <c r="B77" s="84" t="s">
        <v>314</v>
      </c>
      <c r="C77" s="78">
        <f>VLOOKUP(GroupVertices[[#This Row],[Vertex]],Vertices[],MATCH("ID",Vertices[[#Headers],[Vertex]:[Vertex Content Word Count]],0),FALSE)</f>
        <v>46</v>
      </c>
    </row>
    <row r="78" spans="1:3" ht="15">
      <c r="A78" s="78" t="s">
        <v>1907</v>
      </c>
      <c r="B78" s="84" t="s">
        <v>313</v>
      </c>
      <c r="C78" s="78">
        <f>VLOOKUP(GroupVertices[[#This Row],[Vertex]],Vertices[],MATCH("ID",Vertices[[#Headers],[Vertex]:[Vertex Content Word Count]],0),FALSE)</f>
        <v>45</v>
      </c>
    </row>
    <row r="79" spans="1:3" ht="15">
      <c r="A79" s="78" t="s">
        <v>1907</v>
      </c>
      <c r="B79" s="84" t="s">
        <v>312</v>
      </c>
      <c r="C79" s="78">
        <f>VLOOKUP(GroupVertices[[#This Row],[Vertex]],Vertices[],MATCH("ID",Vertices[[#Headers],[Vertex]:[Vertex Content Word Count]],0),FALSE)</f>
        <v>44</v>
      </c>
    </row>
    <row r="80" spans="1:3" ht="15">
      <c r="A80" s="78" t="s">
        <v>1907</v>
      </c>
      <c r="B80" s="84" t="s">
        <v>311</v>
      </c>
      <c r="C80" s="78">
        <f>VLOOKUP(GroupVertices[[#This Row],[Vertex]],Vertices[],MATCH("ID",Vertices[[#Headers],[Vertex]:[Vertex Content Word Count]],0),FALSE)</f>
        <v>43</v>
      </c>
    </row>
    <row r="81" spans="1:3" ht="15">
      <c r="A81" s="78" t="s">
        <v>1907</v>
      </c>
      <c r="B81" s="84" t="s">
        <v>310</v>
      </c>
      <c r="C81" s="78">
        <f>VLOOKUP(GroupVertices[[#This Row],[Vertex]],Vertices[],MATCH("ID",Vertices[[#Headers],[Vertex]:[Vertex Content Word Count]],0),FALSE)</f>
        <v>42</v>
      </c>
    </row>
    <row r="82" spans="1:3" ht="15">
      <c r="A82" s="78" t="s">
        <v>1908</v>
      </c>
      <c r="B82" s="84" t="s">
        <v>307</v>
      </c>
      <c r="C82" s="78">
        <f>VLOOKUP(GroupVertices[[#This Row],[Vertex]],Vertices[],MATCH("ID",Vertices[[#Headers],[Vertex]:[Vertex Content Word Count]],0),FALSE)</f>
        <v>118</v>
      </c>
    </row>
    <row r="83" spans="1:3" ht="15">
      <c r="A83" s="78" t="s">
        <v>1908</v>
      </c>
      <c r="B83" s="84" t="s">
        <v>330</v>
      </c>
      <c r="C83" s="78">
        <f>VLOOKUP(GroupVertices[[#This Row],[Vertex]],Vertices[],MATCH("ID",Vertices[[#Headers],[Vertex]:[Vertex Content Word Count]],0),FALSE)</f>
        <v>121</v>
      </c>
    </row>
    <row r="84" spans="1:3" ht="15">
      <c r="A84" s="78" t="s">
        <v>1908</v>
      </c>
      <c r="B84" s="84" t="s">
        <v>308</v>
      </c>
      <c r="C84" s="78">
        <f>VLOOKUP(GroupVertices[[#This Row],[Vertex]],Vertices[],MATCH("ID",Vertices[[#Headers],[Vertex]:[Vertex Content Word Count]],0),FALSE)</f>
        <v>120</v>
      </c>
    </row>
    <row r="85" spans="1:3" ht="15">
      <c r="A85" s="78" t="s">
        <v>1908</v>
      </c>
      <c r="B85" s="84" t="s">
        <v>329</v>
      </c>
      <c r="C85" s="78">
        <f>VLOOKUP(GroupVertices[[#This Row],[Vertex]],Vertices[],MATCH("ID",Vertices[[#Headers],[Vertex]:[Vertex Content Word Count]],0),FALSE)</f>
        <v>119</v>
      </c>
    </row>
    <row r="86" spans="1:3" ht="15">
      <c r="A86" s="78" t="s">
        <v>1908</v>
      </c>
      <c r="B86" s="84" t="s">
        <v>303</v>
      </c>
      <c r="C86" s="78">
        <f>VLOOKUP(GroupVertices[[#This Row],[Vertex]],Vertices[],MATCH("ID",Vertices[[#Headers],[Vertex]:[Vertex Content Word Count]],0),FALSE)</f>
        <v>84</v>
      </c>
    </row>
    <row r="87" spans="1:3" ht="15">
      <c r="A87" s="78" t="s">
        <v>1908</v>
      </c>
      <c r="B87" s="84" t="s">
        <v>286</v>
      </c>
      <c r="C87" s="78">
        <f>VLOOKUP(GroupVertices[[#This Row],[Vertex]],Vertices[],MATCH("ID",Vertices[[#Headers],[Vertex]:[Vertex Content Word Count]],0),FALSE)</f>
        <v>102</v>
      </c>
    </row>
    <row r="88" spans="1:3" ht="15">
      <c r="A88" s="78" t="s">
        <v>1908</v>
      </c>
      <c r="B88" s="84" t="s">
        <v>296</v>
      </c>
      <c r="C88" s="78">
        <f>VLOOKUP(GroupVertices[[#This Row],[Vertex]],Vertices[],MATCH("ID",Vertices[[#Headers],[Vertex]:[Vertex Content Word Count]],0),FALSE)</f>
        <v>109</v>
      </c>
    </row>
    <row r="89" spans="1:3" ht="15">
      <c r="A89" s="78" t="s">
        <v>1908</v>
      </c>
      <c r="B89" s="84" t="s">
        <v>302</v>
      </c>
      <c r="C89" s="78">
        <f>VLOOKUP(GroupVertices[[#This Row],[Vertex]],Vertices[],MATCH("ID",Vertices[[#Headers],[Vertex]:[Vertex Content Word Count]],0),FALSE)</f>
        <v>99</v>
      </c>
    </row>
    <row r="90" spans="1:3" ht="15">
      <c r="A90" s="78" t="s">
        <v>1908</v>
      </c>
      <c r="B90" s="84" t="s">
        <v>323</v>
      </c>
      <c r="C90" s="78">
        <f>VLOOKUP(GroupVertices[[#This Row],[Vertex]],Vertices[],MATCH("ID",Vertices[[#Headers],[Vertex]:[Vertex Content Word Count]],0),FALSE)</f>
        <v>98</v>
      </c>
    </row>
    <row r="91" spans="1:3" ht="15">
      <c r="A91" s="78" t="s">
        <v>1908</v>
      </c>
      <c r="B91" s="84" t="s">
        <v>283</v>
      </c>
      <c r="C91" s="78">
        <f>VLOOKUP(GroupVertices[[#This Row],[Vertex]],Vertices[],MATCH("ID",Vertices[[#Headers],[Vertex]:[Vertex Content Word Count]],0),FALSE)</f>
        <v>97</v>
      </c>
    </row>
    <row r="92" spans="1:3" ht="15">
      <c r="A92" s="78" t="s">
        <v>1909</v>
      </c>
      <c r="B92" s="84" t="s">
        <v>294</v>
      </c>
      <c r="C92" s="78">
        <f>VLOOKUP(GroupVertices[[#This Row],[Vertex]],Vertices[],MATCH("ID",Vertices[[#Headers],[Vertex]:[Vertex Content Word Count]],0),FALSE)</f>
        <v>108</v>
      </c>
    </row>
    <row r="93" spans="1:3" ht="15">
      <c r="A93" s="78" t="s">
        <v>1909</v>
      </c>
      <c r="B93" s="84" t="s">
        <v>280</v>
      </c>
      <c r="C93" s="78">
        <f>VLOOKUP(GroupVertices[[#This Row],[Vertex]],Vertices[],MATCH("ID",Vertices[[#Headers],[Vertex]:[Vertex Content Word Count]],0),FALSE)</f>
        <v>93</v>
      </c>
    </row>
    <row r="94" spans="1:3" ht="15">
      <c r="A94" s="78" t="s">
        <v>1909</v>
      </c>
      <c r="B94" s="84" t="s">
        <v>285</v>
      </c>
      <c r="C94" s="78">
        <f>VLOOKUP(GroupVertices[[#This Row],[Vertex]],Vertices[],MATCH("ID",Vertices[[#Headers],[Vertex]:[Vertex Content Word Count]],0),FALSE)</f>
        <v>101</v>
      </c>
    </row>
    <row r="95" spans="1:3" ht="15">
      <c r="A95" s="78" t="s">
        <v>1909</v>
      </c>
      <c r="B95" s="84" t="s">
        <v>293</v>
      </c>
      <c r="C95" s="78">
        <f>VLOOKUP(GroupVertices[[#This Row],[Vertex]],Vertices[],MATCH("ID",Vertices[[#Headers],[Vertex]:[Vertex Content Word Count]],0),FALSE)</f>
        <v>95</v>
      </c>
    </row>
    <row r="96" spans="1:3" ht="15">
      <c r="A96" s="78" t="s">
        <v>1909</v>
      </c>
      <c r="B96" s="84" t="s">
        <v>281</v>
      </c>
      <c r="C96" s="78">
        <f>VLOOKUP(GroupVertices[[#This Row],[Vertex]],Vertices[],MATCH("ID",Vertices[[#Headers],[Vertex]:[Vertex Content Word Count]],0),FALSE)</f>
        <v>94</v>
      </c>
    </row>
    <row r="97" spans="1:3" ht="15">
      <c r="A97" s="78" t="s">
        <v>1910</v>
      </c>
      <c r="B97" s="84" t="s">
        <v>258</v>
      </c>
      <c r="C97" s="78">
        <f>VLOOKUP(GroupVertices[[#This Row],[Vertex]],Vertices[],MATCH("ID",Vertices[[#Headers],[Vertex]:[Vertex Content Word Count]],0),FALSE)</f>
        <v>66</v>
      </c>
    </row>
    <row r="98" spans="1:3" ht="15">
      <c r="A98" s="78" t="s">
        <v>1910</v>
      </c>
      <c r="B98" s="84" t="s">
        <v>317</v>
      </c>
      <c r="C98" s="78">
        <f>VLOOKUP(GroupVertices[[#This Row],[Vertex]],Vertices[],MATCH("ID",Vertices[[#Headers],[Vertex]:[Vertex Content Word Count]],0),FALSE)</f>
        <v>67</v>
      </c>
    </row>
    <row r="99" spans="1:3" ht="15">
      <c r="A99" s="78" t="s">
        <v>1910</v>
      </c>
      <c r="B99" s="84" t="s">
        <v>256</v>
      </c>
      <c r="C99" s="78">
        <f>VLOOKUP(GroupVertices[[#This Row],[Vertex]],Vertices[],MATCH("ID",Vertices[[#Headers],[Vertex]:[Vertex Content Word Count]],0),FALSE)</f>
        <v>63</v>
      </c>
    </row>
    <row r="100" spans="1:3" ht="15">
      <c r="A100" s="78" t="s">
        <v>1910</v>
      </c>
      <c r="B100" s="84" t="s">
        <v>257</v>
      </c>
      <c r="C100" s="78">
        <f>VLOOKUP(GroupVertices[[#This Row],[Vertex]],Vertices[],MATCH("ID",Vertices[[#Headers],[Vertex]:[Vertex Content Word Count]],0),FALSE)</f>
        <v>65</v>
      </c>
    </row>
    <row r="101" spans="1:3" ht="15">
      <c r="A101" s="78" t="s">
        <v>1910</v>
      </c>
      <c r="B101" s="84" t="s">
        <v>316</v>
      </c>
      <c r="C101" s="78">
        <f>VLOOKUP(GroupVertices[[#This Row],[Vertex]],Vertices[],MATCH("ID",Vertices[[#Headers],[Vertex]:[Vertex Content Word Count]],0),FALSE)</f>
        <v>64</v>
      </c>
    </row>
    <row r="102" spans="1:3" ht="15">
      <c r="A102" s="78" t="s">
        <v>1911</v>
      </c>
      <c r="B102" s="84" t="s">
        <v>263</v>
      </c>
      <c r="C102" s="78">
        <f>VLOOKUP(GroupVertices[[#This Row],[Vertex]],Vertices[],MATCH("ID",Vertices[[#Headers],[Vertex]:[Vertex Content Word Count]],0),FALSE)</f>
        <v>72</v>
      </c>
    </row>
    <row r="103" spans="1:3" ht="15">
      <c r="A103" s="78" t="s">
        <v>1911</v>
      </c>
      <c r="B103" s="84" t="s">
        <v>262</v>
      </c>
      <c r="C103" s="78">
        <f>VLOOKUP(GroupVertices[[#This Row],[Vertex]],Vertices[],MATCH("ID",Vertices[[#Headers],[Vertex]:[Vertex Content Word Count]],0),FALSE)</f>
        <v>54</v>
      </c>
    </row>
    <row r="104" spans="1:3" ht="15">
      <c r="A104" s="78" t="s">
        <v>1911</v>
      </c>
      <c r="B104" s="84" t="s">
        <v>248</v>
      </c>
      <c r="C104" s="78">
        <f>VLOOKUP(GroupVertices[[#This Row],[Vertex]],Vertices[],MATCH("ID",Vertices[[#Headers],[Vertex]:[Vertex Content Word Count]],0),FALSE)</f>
        <v>55</v>
      </c>
    </row>
    <row r="105" spans="1:3" ht="15">
      <c r="A105" s="78" t="s">
        <v>1911</v>
      </c>
      <c r="B105" s="84" t="s">
        <v>247</v>
      </c>
      <c r="C105" s="78">
        <f>VLOOKUP(GroupVertices[[#This Row],[Vertex]],Vertices[],MATCH("ID",Vertices[[#Headers],[Vertex]:[Vertex Content Word Count]],0),FALSE)</f>
        <v>53</v>
      </c>
    </row>
    <row r="106" spans="1:3" ht="15">
      <c r="A106" s="78" t="s">
        <v>1912</v>
      </c>
      <c r="B106" s="84" t="s">
        <v>259</v>
      </c>
      <c r="C106" s="78">
        <f>VLOOKUP(GroupVertices[[#This Row],[Vertex]],Vertices[],MATCH("ID",Vertices[[#Headers],[Vertex]:[Vertex Content Word Count]],0),FALSE)</f>
        <v>68</v>
      </c>
    </row>
    <row r="107" spans="1:3" ht="15">
      <c r="A107" s="78" t="s">
        <v>1912</v>
      </c>
      <c r="B107" s="84" t="s">
        <v>260</v>
      </c>
      <c r="C107" s="78">
        <f>VLOOKUP(GroupVertices[[#This Row],[Vertex]],Vertices[],MATCH("ID",Vertices[[#Headers],[Vertex]:[Vertex Content Word Count]],0),FALSE)</f>
        <v>69</v>
      </c>
    </row>
    <row r="108" spans="1:3" ht="15">
      <c r="A108" s="78" t="s">
        <v>1912</v>
      </c>
      <c r="B108" s="84" t="s">
        <v>277</v>
      </c>
      <c r="C108" s="78">
        <f>VLOOKUP(GroupVertices[[#This Row],[Vertex]],Vertices[],MATCH("ID",Vertices[[#Headers],[Vertex]:[Vertex Content Word Count]],0),FALSE)</f>
        <v>90</v>
      </c>
    </row>
    <row r="109" spans="1:3" ht="15">
      <c r="A109" s="78" t="s">
        <v>1912</v>
      </c>
      <c r="B109" s="84" t="s">
        <v>289</v>
      </c>
      <c r="C109" s="78">
        <f>VLOOKUP(GroupVertices[[#This Row],[Vertex]],Vertices[],MATCH("ID",Vertices[[#Headers],[Vertex]:[Vertex Content Word Count]],0),FALSE)</f>
        <v>104</v>
      </c>
    </row>
    <row r="110" spans="1:3" ht="15">
      <c r="A110" s="78" t="s">
        <v>1913</v>
      </c>
      <c r="B110" s="84" t="s">
        <v>272</v>
      </c>
      <c r="C110" s="78">
        <f>VLOOKUP(GroupVertices[[#This Row],[Vertex]],Vertices[],MATCH("ID",Vertices[[#Headers],[Vertex]:[Vertex Content Word Count]],0),FALSE)</f>
        <v>80</v>
      </c>
    </row>
    <row r="111" spans="1:3" ht="15">
      <c r="A111" s="78" t="s">
        <v>1913</v>
      </c>
      <c r="B111" s="84" t="s">
        <v>319</v>
      </c>
      <c r="C111" s="78">
        <f>VLOOKUP(GroupVertices[[#This Row],[Vertex]],Vertices[],MATCH("ID",Vertices[[#Headers],[Vertex]:[Vertex Content Word Count]],0),FALSE)</f>
        <v>82</v>
      </c>
    </row>
    <row r="112" spans="1:3" ht="15">
      <c r="A112" s="78" t="s">
        <v>1913</v>
      </c>
      <c r="B112" s="84" t="s">
        <v>318</v>
      </c>
      <c r="C112" s="78">
        <f>VLOOKUP(GroupVertices[[#This Row],[Vertex]],Vertices[],MATCH("ID",Vertices[[#Headers],[Vertex]:[Vertex Content Word Count]],0),FALSE)</f>
        <v>81</v>
      </c>
    </row>
    <row r="113" spans="1:3" ht="15">
      <c r="A113" s="78" t="s">
        <v>1914</v>
      </c>
      <c r="B113" s="84" t="s">
        <v>290</v>
      </c>
      <c r="C113" s="78">
        <f>VLOOKUP(GroupVertices[[#This Row],[Vertex]],Vertices[],MATCH("ID",Vertices[[#Headers],[Vertex]:[Vertex Content Word Count]],0),FALSE)</f>
        <v>105</v>
      </c>
    </row>
    <row r="114" spans="1:3" ht="15">
      <c r="A114" s="78" t="s">
        <v>1914</v>
      </c>
      <c r="B114" s="84" t="s">
        <v>324</v>
      </c>
      <c r="C114" s="78">
        <f>VLOOKUP(GroupVertices[[#This Row],[Vertex]],Vertices[],MATCH("ID",Vertices[[#Headers],[Vertex]:[Vertex Content Word Count]],0),FALSE)</f>
        <v>106</v>
      </c>
    </row>
    <row r="115" spans="1:3" ht="15">
      <c r="A115" s="78" t="s">
        <v>1915</v>
      </c>
      <c r="B115" s="84" t="s">
        <v>268</v>
      </c>
      <c r="C115" s="78">
        <f>VLOOKUP(GroupVertices[[#This Row],[Vertex]],Vertices[],MATCH("ID",Vertices[[#Headers],[Vertex]:[Vertex Content Word Count]],0),FALSE)</f>
        <v>76</v>
      </c>
    </row>
    <row r="116" spans="1:3" ht="15">
      <c r="A116" s="78" t="s">
        <v>1915</v>
      </c>
      <c r="B116" s="84" t="s">
        <v>267</v>
      </c>
      <c r="C116" s="78">
        <f>VLOOKUP(GroupVertices[[#This Row],[Vertex]],Vertices[],MATCH("ID",Vertices[[#Headers],[Vertex]:[Vertex Content Word Count]],0),FALSE)</f>
        <v>75</v>
      </c>
    </row>
    <row r="117" spans="1:3" ht="15">
      <c r="A117" s="78" t="s">
        <v>1916</v>
      </c>
      <c r="B117" s="84" t="s">
        <v>246</v>
      </c>
      <c r="C117" s="78">
        <f>VLOOKUP(GroupVertices[[#This Row],[Vertex]],Vertices[],MATCH("ID",Vertices[[#Headers],[Vertex]:[Vertex Content Word Count]],0),FALSE)</f>
        <v>52</v>
      </c>
    </row>
    <row r="118" spans="1:3" ht="15">
      <c r="A118" s="78" t="s">
        <v>1916</v>
      </c>
      <c r="B118" s="84" t="s">
        <v>245</v>
      </c>
      <c r="C118" s="78">
        <f>VLOOKUP(GroupVertices[[#This Row],[Vertex]],Vertices[],MATCH("ID",Vertices[[#Headers],[Vertex]:[Vertex Content Word Count]],0),FALSE)</f>
        <v>51</v>
      </c>
    </row>
    <row r="119" spans="1:3" ht="15">
      <c r="A119" s="78" t="s">
        <v>1917</v>
      </c>
      <c r="B119" s="84" t="s">
        <v>266</v>
      </c>
      <c r="C119" s="78">
        <f>VLOOKUP(GroupVertices[[#This Row],[Vertex]],Vertices[],MATCH("ID",Vertices[[#Headers],[Vertex]:[Vertex Content Word Count]],0),FALSE)</f>
        <v>12</v>
      </c>
    </row>
    <row r="120" spans="1:3" ht="15">
      <c r="A120" s="78" t="s">
        <v>1917</v>
      </c>
      <c r="B120" s="84" t="s">
        <v>218</v>
      </c>
      <c r="C120"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1936</v>
      </c>
      <c r="B2" s="34" t="s">
        <v>1864</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22</v>
      </c>
      <c r="J2" s="37">
        <f>MIN(Vertices[Betweenness Centrality])</f>
        <v>0</v>
      </c>
      <c r="K2" s="38">
        <f>COUNTIF(Vertices[Betweenness Centrality],"&gt;= "&amp;J2)-COUNTIF(Vertices[Betweenness Centrality],"&gt;="&amp;J3)</f>
        <v>98</v>
      </c>
      <c r="L2" s="37">
        <f>MIN(Vertices[Closeness Centrality])</f>
        <v>0</v>
      </c>
      <c r="M2" s="38">
        <f>COUNTIF(Vertices[Closeness Centrality],"&gt;= "&amp;L2)-COUNTIF(Vertices[Closeness Centrality],"&gt;="&amp;L3)</f>
        <v>107</v>
      </c>
      <c r="N2" s="37">
        <f>MIN(Vertices[Eigenvector Centrality])</f>
        <v>0</v>
      </c>
      <c r="O2" s="38">
        <f>COUNTIF(Vertices[Eigenvector Centrality],"&gt;= "&amp;N2)-COUNTIF(Vertices[Eigenvector Centrality],"&gt;="&amp;N3)</f>
        <v>36</v>
      </c>
      <c r="P2" s="37">
        <f>MIN(Vertices[PageRank])</f>
        <v>0.391485</v>
      </c>
      <c r="Q2" s="38">
        <f>COUNTIF(Vertices[PageRank],"&gt;= "&amp;P2)-COUNTIF(Vertices[PageRank],"&gt;="&amp;P3)</f>
        <v>44</v>
      </c>
      <c r="R2" s="37">
        <f>MIN(Vertices[Clustering Coefficient])</f>
        <v>0</v>
      </c>
      <c r="S2" s="43">
        <f>COUNTIF(Vertices[Clustering Coefficient],"&gt;= "&amp;R2)-COUNTIF(Vertices[Clustering Coefficient],"&gt;="&amp;R3)</f>
        <v>78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24</v>
      </c>
      <c r="H3" s="39">
        <f aca="true" t="shared" si="3" ref="H3:H26">H2+($H$57-$H$2)/BinDivisor</f>
        <v>0.14545454545454545</v>
      </c>
      <c r="I3" s="40">
        <f>COUNTIF(Vertices[Out-Degree],"&gt;= "&amp;H3)-COUNTIF(Vertices[Out-Degree],"&gt;="&amp;H4)</f>
        <v>0</v>
      </c>
      <c r="J3" s="39">
        <f aca="true" t="shared" si="4" ref="J3:J26">J2+($J$57-$J$2)/BinDivisor</f>
        <v>139.81411254545455</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0.0017901272727272727</v>
      </c>
      <c r="O3" s="40">
        <f>COUNTIF(Vertices[Eigenvector Centrality],"&gt;= "&amp;N3)-COUNTIF(Vertices[Eigenvector Centrality],"&gt;="&amp;N4)</f>
        <v>20</v>
      </c>
      <c r="P3" s="39">
        <f aca="true" t="shared" si="7" ref="P3:P26">P2+($P$57-$P$2)/BinDivisor</f>
        <v>0.5963281636363637</v>
      </c>
      <c r="Q3" s="40">
        <f>COUNTIF(Vertices[PageRank],"&gt;= "&amp;P3)-COUNTIF(Vertices[PageRank],"&gt;="&amp;P4)</f>
        <v>32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119</v>
      </c>
      <c r="D4" s="32">
        <f t="shared" si="1"/>
        <v>0</v>
      </c>
      <c r="E4" s="3">
        <f>COUNTIF(Vertices[Degree],"&gt;= "&amp;D4)-COUNTIF(Vertices[Degree],"&gt;="&amp;D5)</f>
        <v>0</v>
      </c>
      <c r="F4" s="37">
        <f t="shared" si="2"/>
        <v>1.3818181818181818</v>
      </c>
      <c r="G4" s="38">
        <f>COUNTIF(Vertices[In-Degree],"&gt;= "&amp;F4)-COUNTIF(Vertices[In-Degree],"&gt;="&amp;F5)</f>
        <v>17</v>
      </c>
      <c r="H4" s="37">
        <f t="shared" si="3"/>
        <v>0.2909090909090909</v>
      </c>
      <c r="I4" s="38">
        <f>COUNTIF(Vertices[Out-Degree],"&gt;= "&amp;H4)-COUNTIF(Vertices[Out-Degree],"&gt;="&amp;H5)</f>
        <v>0</v>
      </c>
      <c r="J4" s="37">
        <f t="shared" si="4"/>
        <v>279.6282250909091</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0.0035802545454545454</v>
      </c>
      <c r="O4" s="38">
        <f>COUNTIF(Vertices[Eigenvector Centrality],"&gt;= "&amp;N4)-COUNTIF(Vertices[Eigenvector Centrality],"&gt;="&amp;N5)</f>
        <v>11</v>
      </c>
      <c r="P4" s="37">
        <f t="shared" si="7"/>
        <v>0.8011713272727273</v>
      </c>
      <c r="Q4" s="38">
        <f>COUNTIF(Vertices[PageRank],"&gt;= "&amp;P4)-COUNTIF(Vertices[PageRank],"&gt;="&amp;P5)</f>
        <v>12</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2.0727272727272728</v>
      </c>
      <c r="G5" s="40">
        <f>COUNTIF(Vertices[In-Degree],"&gt;= "&amp;F5)-COUNTIF(Vertices[In-Degree],"&gt;="&amp;F6)</f>
        <v>0</v>
      </c>
      <c r="H5" s="39">
        <f t="shared" si="3"/>
        <v>0.43636363636363634</v>
      </c>
      <c r="I5" s="40">
        <f>COUNTIF(Vertices[Out-Degree],"&gt;= "&amp;H5)-COUNTIF(Vertices[Out-Degree],"&gt;="&amp;H6)</f>
        <v>0</v>
      </c>
      <c r="J5" s="39">
        <f t="shared" si="4"/>
        <v>419.4423376363636</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0.005370381818181818</v>
      </c>
      <c r="O5" s="40">
        <f>COUNTIF(Vertices[Eigenvector Centrality],"&gt;= "&amp;N5)-COUNTIF(Vertices[Eigenvector Centrality],"&gt;="&amp;N6)</f>
        <v>4</v>
      </c>
      <c r="P5" s="39">
        <f t="shared" si="7"/>
        <v>1.006014490909091</v>
      </c>
      <c r="Q5" s="40">
        <f>COUNTIF(Vertices[PageRank],"&gt;= "&amp;P5)-COUNTIF(Vertices[PageRank],"&gt;="&amp;P6)</f>
        <v>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170</v>
      </c>
      <c r="D6" s="32">
        <f t="shared" si="1"/>
        <v>0</v>
      </c>
      <c r="E6" s="3">
        <f>COUNTIF(Vertices[Degree],"&gt;= "&amp;D6)-COUNTIF(Vertices[Degree],"&gt;="&amp;D7)</f>
        <v>0</v>
      </c>
      <c r="F6" s="37">
        <f t="shared" si="2"/>
        <v>2.7636363636363637</v>
      </c>
      <c r="G6" s="38">
        <f>COUNTIF(Vertices[In-Degree],"&gt;= "&amp;F6)-COUNTIF(Vertices[In-Degree],"&gt;="&amp;F7)</f>
        <v>11</v>
      </c>
      <c r="H6" s="37">
        <f t="shared" si="3"/>
        <v>0.5818181818181818</v>
      </c>
      <c r="I6" s="38">
        <f>COUNTIF(Vertices[Out-Degree],"&gt;= "&amp;H6)-COUNTIF(Vertices[Out-Degree],"&gt;="&amp;H7)</f>
        <v>0</v>
      </c>
      <c r="J6" s="37">
        <f t="shared" si="4"/>
        <v>559.2564501818182</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0.007160509090909091</v>
      </c>
      <c r="O6" s="38">
        <f>COUNTIF(Vertices[Eigenvector Centrality],"&gt;= "&amp;N6)-COUNTIF(Vertices[Eigenvector Centrality],"&gt;="&amp;N7)</f>
        <v>3</v>
      </c>
      <c r="P6" s="37">
        <f t="shared" si="7"/>
        <v>1.2108576545454546</v>
      </c>
      <c r="Q6" s="38">
        <f>COUNTIF(Vertices[PageRank],"&gt;= "&amp;P6)-COUNTIF(Vertices[PageRank],"&gt;="&amp;P7)</f>
        <v>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53</v>
      </c>
      <c r="D7" s="32">
        <f t="shared" si="1"/>
        <v>0</v>
      </c>
      <c r="E7" s="3">
        <f>COUNTIF(Vertices[Degree],"&gt;= "&amp;D7)-COUNTIF(Vertices[Degree],"&gt;="&amp;D8)</f>
        <v>0</v>
      </c>
      <c r="F7" s="39">
        <f t="shared" si="2"/>
        <v>3.4545454545454546</v>
      </c>
      <c r="G7" s="40">
        <f>COUNTIF(Vertices[In-Degree],"&gt;= "&amp;F7)-COUNTIF(Vertices[In-Degree],"&gt;="&amp;F8)</f>
        <v>5</v>
      </c>
      <c r="H7" s="39">
        <f t="shared" si="3"/>
        <v>0.7272727272727273</v>
      </c>
      <c r="I7" s="40">
        <f>COUNTIF(Vertices[Out-Degree],"&gt;= "&amp;H7)-COUNTIF(Vertices[Out-Degree],"&gt;="&amp;H8)</f>
        <v>0</v>
      </c>
      <c r="J7" s="39">
        <f t="shared" si="4"/>
        <v>699.0705627272728</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0.008950636363636364</v>
      </c>
      <c r="O7" s="40">
        <f>COUNTIF(Vertices[Eigenvector Centrality],"&gt;= "&amp;N7)-COUNTIF(Vertices[Eigenvector Centrality],"&gt;="&amp;N8)</f>
        <v>2</v>
      </c>
      <c r="P7" s="39">
        <f t="shared" si="7"/>
        <v>1.4157008181818183</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223</v>
      </c>
      <c r="D8" s="32">
        <f t="shared" si="1"/>
        <v>0</v>
      </c>
      <c r="E8" s="3">
        <f>COUNTIF(Vertices[Degree],"&gt;= "&amp;D8)-COUNTIF(Vertices[Degree],"&gt;="&amp;D9)</f>
        <v>0</v>
      </c>
      <c r="F8" s="37">
        <f t="shared" si="2"/>
        <v>4.1454545454545455</v>
      </c>
      <c r="G8" s="38">
        <f>COUNTIF(Vertices[In-Degree],"&gt;= "&amp;F8)-COUNTIF(Vertices[In-Degree],"&gt;="&amp;F9)</f>
        <v>0</v>
      </c>
      <c r="H8" s="37">
        <f t="shared" si="3"/>
        <v>0.8727272727272728</v>
      </c>
      <c r="I8" s="38">
        <f>COUNTIF(Vertices[Out-Degree],"&gt;= "&amp;H8)-COUNTIF(Vertices[Out-Degree],"&gt;="&amp;H9)</f>
        <v>61</v>
      </c>
      <c r="J8" s="37">
        <f t="shared" si="4"/>
        <v>838.8846752727273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0.010740763636363636</v>
      </c>
      <c r="O8" s="38">
        <f>COUNTIF(Vertices[Eigenvector Centrality],"&gt;= "&amp;N8)-COUNTIF(Vertices[Eigenvector Centrality],"&gt;="&amp;N9)</f>
        <v>0</v>
      </c>
      <c r="P8" s="37">
        <f t="shared" si="7"/>
        <v>1.620543981818182</v>
      </c>
      <c r="Q8" s="38">
        <f>COUNTIF(Vertices[PageRank],"&gt;= "&amp;P8)-COUNTIF(Vertices[PageRank],"&gt;="&amp;P9)</f>
        <v>3</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4.836363636363636</v>
      </c>
      <c r="G9" s="40">
        <f>COUNTIF(Vertices[In-Degree],"&gt;= "&amp;F9)-COUNTIF(Vertices[In-Degree],"&gt;="&amp;F10)</f>
        <v>2</v>
      </c>
      <c r="H9" s="39">
        <f t="shared" si="3"/>
        <v>1.0181818181818183</v>
      </c>
      <c r="I9" s="40">
        <f>COUNTIF(Vertices[Out-Degree],"&gt;= "&amp;H9)-COUNTIF(Vertices[Out-Degree],"&gt;="&amp;H10)</f>
        <v>0</v>
      </c>
      <c r="J9" s="39">
        <f t="shared" si="4"/>
        <v>978.6987878181819</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0.012530890909090908</v>
      </c>
      <c r="O9" s="40">
        <f>COUNTIF(Vertices[Eigenvector Centrality],"&gt;= "&amp;N9)-COUNTIF(Vertices[Eigenvector Centrality],"&gt;="&amp;N10)</f>
        <v>13</v>
      </c>
      <c r="P9" s="39">
        <f t="shared" si="7"/>
        <v>1.8253871454545456</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44</v>
      </c>
      <c r="D10" s="32">
        <f t="shared" si="1"/>
        <v>0</v>
      </c>
      <c r="E10" s="3">
        <f>COUNTIF(Vertices[Degree],"&gt;= "&amp;D10)-COUNTIF(Vertices[Degree],"&gt;="&amp;D11)</f>
        <v>0</v>
      </c>
      <c r="F10" s="37">
        <f t="shared" si="2"/>
        <v>5.527272727272727</v>
      </c>
      <c r="G10" s="38">
        <f>COUNTIF(Vertices[In-Degree],"&gt;= "&amp;F10)-COUNTIF(Vertices[In-Degree],"&gt;="&amp;F11)</f>
        <v>0</v>
      </c>
      <c r="H10" s="37">
        <f t="shared" si="3"/>
        <v>1.1636363636363638</v>
      </c>
      <c r="I10" s="38">
        <f>COUNTIF(Vertices[Out-Degree],"&gt;= "&amp;H10)-COUNTIF(Vertices[Out-Degree],"&gt;="&amp;H11)</f>
        <v>0</v>
      </c>
      <c r="J10" s="37">
        <f t="shared" si="4"/>
        <v>1118.5129003636364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0.01432101818181818</v>
      </c>
      <c r="O10" s="38">
        <f>COUNTIF(Vertices[Eigenvector Centrality],"&gt;= "&amp;N10)-COUNTIF(Vertices[Eigenvector Centrality],"&gt;="&amp;N11)</f>
        <v>14</v>
      </c>
      <c r="P10" s="37">
        <f t="shared" si="7"/>
        <v>2.0302303090909093</v>
      </c>
      <c r="Q10" s="38">
        <f>COUNTIF(Vertices[PageRank],"&gt;= "&amp;P10)-COUNTIF(Vertices[PageRank],"&gt;="&amp;P11)</f>
        <v>3</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6.218181818181819</v>
      </c>
      <c r="G11" s="40">
        <f>COUNTIF(Vertices[In-Degree],"&gt;= "&amp;F11)-COUNTIF(Vertices[In-Degree],"&gt;="&amp;F12)</f>
        <v>0</v>
      </c>
      <c r="H11" s="39">
        <f t="shared" si="3"/>
        <v>1.3090909090909093</v>
      </c>
      <c r="I11" s="40">
        <f>COUNTIF(Vertices[Out-Degree],"&gt;= "&amp;H11)-COUNTIF(Vertices[Out-Degree],"&gt;="&amp;H12)</f>
        <v>0</v>
      </c>
      <c r="J11" s="39">
        <f t="shared" si="4"/>
        <v>1258.3270129090909</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0.016111145454545454</v>
      </c>
      <c r="O11" s="40">
        <f>COUNTIF(Vertices[Eigenvector Centrality],"&gt;= "&amp;N11)-COUNTIF(Vertices[Eigenvector Centrality],"&gt;="&amp;N12)</f>
        <v>2</v>
      </c>
      <c r="P11" s="39">
        <f t="shared" si="7"/>
        <v>2.2350734727272727</v>
      </c>
      <c r="Q11" s="40">
        <f>COUNTIF(Vertices[PageRank],"&gt;= "&amp;P11)-COUNTIF(Vertices[PageRank],"&gt;="&amp;P12)</f>
        <v>3</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0.05128205128205128</v>
      </c>
      <c r="D12" s="32">
        <f t="shared" si="1"/>
        <v>0</v>
      </c>
      <c r="E12" s="3">
        <f>COUNTIF(Vertices[Degree],"&gt;= "&amp;D12)-COUNTIF(Vertices[Degree],"&gt;="&amp;D13)</f>
        <v>0</v>
      </c>
      <c r="F12" s="37">
        <f t="shared" si="2"/>
        <v>6.90909090909091</v>
      </c>
      <c r="G12" s="38">
        <f>COUNTIF(Vertices[In-Degree],"&gt;= "&amp;F12)-COUNTIF(Vertices[In-Degree],"&gt;="&amp;F13)</f>
        <v>0</v>
      </c>
      <c r="H12" s="37">
        <f t="shared" si="3"/>
        <v>1.4545454545454548</v>
      </c>
      <c r="I12" s="38">
        <f>COUNTIF(Vertices[Out-Degree],"&gt;= "&amp;H12)-COUNTIF(Vertices[Out-Degree],"&gt;="&amp;H13)</f>
        <v>0</v>
      </c>
      <c r="J12" s="37">
        <f t="shared" si="4"/>
        <v>1398.1411254545453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0.017901272727272727</v>
      </c>
      <c r="O12" s="38">
        <f>COUNTIF(Vertices[Eigenvector Centrality],"&gt;= "&amp;N12)-COUNTIF(Vertices[Eigenvector Centrality],"&gt;="&amp;N13)</f>
        <v>8</v>
      </c>
      <c r="P12" s="37">
        <f t="shared" si="7"/>
        <v>2.439916636363636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0.0975609756097561</v>
      </c>
      <c r="D13" s="32">
        <f t="shared" si="1"/>
        <v>0</v>
      </c>
      <c r="E13" s="3">
        <f>COUNTIF(Vertices[Degree],"&gt;= "&amp;D13)-COUNTIF(Vertices[Degree],"&gt;="&amp;D14)</f>
        <v>0</v>
      </c>
      <c r="F13" s="39">
        <f t="shared" si="2"/>
        <v>7.600000000000001</v>
      </c>
      <c r="G13" s="40">
        <f>COUNTIF(Vertices[In-Degree],"&gt;= "&amp;F13)-COUNTIF(Vertices[In-Degree],"&gt;="&amp;F14)</f>
        <v>0</v>
      </c>
      <c r="H13" s="39">
        <f t="shared" si="3"/>
        <v>1.6000000000000003</v>
      </c>
      <c r="I13" s="40">
        <f>COUNTIF(Vertices[Out-Degree],"&gt;= "&amp;H13)-COUNTIF(Vertices[Out-Degree],"&gt;="&amp;H14)</f>
        <v>0</v>
      </c>
      <c r="J13" s="39">
        <f t="shared" si="4"/>
        <v>1537.9552379999998</v>
      </c>
      <c r="K13" s="40">
        <f>COUNTIF(Vertices[Betweenness Centrality],"&gt;= "&amp;J13)-COUNTIF(Vertices[Betweenness Centrality],"&gt;="&amp;J14)</f>
        <v>1</v>
      </c>
      <c r="L13" s="39">
        <f t="shared" si="5"/>
        <v>0.20000000000000004</v>
      </c>
      <c r="M13" s="40">
        <f>COUNTIF(Vertices[Closeness Centrality],"&gt;= "&amp;L13)-COUNTIF(Vertices[Closeness Centrality],"&gt;="&amp;L14)</f>
        <v>3</v>
      </c>
      <c r="N13" s="39">
        <f t="shared" si="6"/>
        <v>0.0196914</v>
      </c>
      <c r="O13" s="40">
        <f>COUNTIF(Vertices[Eigenvector Centrality],"&gt;= "&amp;N13)-COUNTIF(Vertices[Eigenvector Centrality],"&gt;="&amp;N14)</f>
        <v>1</v>
      </c>
      <c r="P13" s="39">
        <f t="shared" si="7"/>
        <v>2.6447597999999997</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8.290909090909093</v>
      </c>
      <c r="G14" s="38">
        <f>COUNTIF(Vertices[In-Degree],"&gt;= "&amp;F14)-COUNTIF(Vertices[In-Degree],"&gt;="&amp;F15)</f>
        <v>0</v>
      </c>
      <c r="H14" s="37">
        <f t="shared" si="3"/>
        <v>1.7454545454545458</v>
      </c>
      <c r="I14" s="38">
        <f>COUNTIF(Vertices[Out-Degree],"&gt;= "&amp;H14)-COUNTIF(Vertices[Out-Degree],"&gt;="&amp;H15)</f>
        <v>0</v>
      </c>
      <c r="J14" s="37">
        <f t="shared" si="4"/>
        <v>1677.7693505454542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0.021481527272727275</v>
      </c>
      <c r="O14" s="38">
        <f>COUNTIF(Vertices[Eigenvector Centrality],"&gt;= "&amp;N14)-COUNTIF(Vertices[Eigenvector Centrality],"&gt;="&amp;N15)</f>
        <v>0</v>
      </c>
      <c r="P14" s="37">
        <f t="shared" si="7"/>
        <v>2.849602963636363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10</v>
      </c>
      <c r="D15" s="32">
        <f t="shared" si="1"/>
        <v>0</v>
      </c>
      <c r="E15" s="3">
        <f>COUNTIF(Vertices[Degree],"&gt;= "&amp;D15)-COUNTIF(Vertices[Degree],"&gt;="&amp;D16)</f>
        <v>0</v>
      </c>
      <c r="F15" s="39">
        <f t="shared" si="2"/>
        <v>8.981818181818184</v>
      </c>
      <c r="G15" s="40">
        <f>COUNTIF(Vertices[In-Degree],"&gt;= "&amp;F15)-COUNTIF(Vertices[In-Degree],"&gt;="&amp;F16)</f>
        <v>0</v>
      </c>
      <c r="H15" s="39">
        <f t="shared" si="3"/>
        <v>1.8909090909090913</v>
      </c>
      <c r="I15" s="40">
        <f>COUNTIF(Vertices[Out-Degree],"&gt;= "&amp;H15)-COUNTIF(Vertices[Out-Degree],"&gt;="&amp;H16)</f>
        <v>21</v>
      </c>
      <c r="J15" s="39">
        <f t="shared" si="4"/>
        <v>1817.5834630909087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0.02327165454545455</v>
      </c>
      <c r="O15" s="40">
        <f>COUNTIF(Vertices[Eigenvector Centrality],"&gt;= "&amp;N15)-COUNTIF(Vertices[Eigenvector Centrality],"&gt;="&amp;N16)</f>
        <v>0</v>
      </c>
      <c r="P15" s="39">
        <f t="shared" si="7"/>
        <v>3.0544461272727266</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153</v>
      </c>
      <c r="B16" s="34">
        <v>4</v>
      </c>
      <c r="D16" s="32">
        <f t="shared" si="1"/>
        <v>0</v>
      </c>
      <c r="E16" s="3">
        <f>COUNTIF(Vertices[Degree],"&gt;= "&amp;D16)-COUNTIF(Vertices[Degree],"&gt;="&amp;D17)</f>
        <v>0</v>
      </c>
      <c r="F16" s="37">
        <f t="shared" si="2"/>
        <v>9.672727272727276</v>
      </c>
      <c r="G16" s="38">
        <f>COUNTIF(Vertices[In-Degree],"&gt;= "&amp;F16)-COUNTIF(Vertices[In-Degree],"&gt;="&amp;F17)</f>
        <v>0</v>
      </c>
      <c r="H16" s="37">
        <f t="shared" si="3"/>
        <v>2.0363636363636366</v>
      </c>
      <c r="I16" s="38">
        <f>COUNTIF(Vertices[Out-Degree],"&gt;= "&amp;H16)-COUNTIF(Vertices[Out-Degree],"&gt;="&amp;H17)</f>
        <v>0</v>
      </c>
      <c r="J16" s="37">
        <f t="shared" si="4"/>
        <v>1957.3975756363632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0.025061781818181823</v>
      </c>
      <c r="O16" s="38">
        <f>COUNTIF(Vertices[Eigenvector Centrality],"&gt;= "&amp;N16)-COUNTIF(Vertices[Eigenvector Centrality],"&gt;="&amp;N17)</f>
        <v>0</v>
      </c>
      <c r="P16" s="37">
        <f t="shared" si="7"/>
        <v>3.25928929090909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103</v>
      </c>
      <c r="D17" s="32">
        <f t="shared" si="1"/>
        <v>0</v>
      </c>
      <c r="E17" s="3">
        <f>COUNTIF(Vertices[Degree],"&gt;= "&amp;D17)-COUNTIF(Vertices[Degree],"&gt;="&amp;D18)</f>
        <v>0</v>
      </c>
      <c r="F17" s="39">
        <f t="shared" si="2"/>
        <v>10.363636363636367</v>
      </c>
      <c r="G17" s="40">
        <f>COUNTIF(Vertices[In-Degree],"&gt;= "&amp;F17)-COUNTIF(Vertices[In-Degree],"&gt;="&amp;F18)</f>
        <v>1</v>
      </c>
      <c r="H17" s="39">
        <f t="shared" si="3"/>
        <v>2.181818181818182</v>
      </c>
      <c r="I17" s="40">
        <f>COUNTIF(Vertices[Out-Degree],"&gt;= "&amp;H17)-COUNTIF(Vertices[Out-Degree],"&gt;="&amp;H18)</f>
        <v>0</v>
      </c>
      <c r="J17" s="39">
        <f t="shared" si="4"/>
        <v>2097.211688181818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0.026851909090909096</v>
      </c>
      <c r="O17" s="40">
        <f>COUNTIF(Vertices[Eigenvector Centrality],"&gt;= "&amp;N17)-COUNTIF(Vertices[Eigenvector Centrality],"&gt;="&amp;N18)</f>
        <v>0</v>
      </c>
      <c r="P17" s="39">
        <f t="shared" si="7"/>
        <v>3.4641324545454535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206</v>
      </c>
      <c r="D18" s="32">
        <f t="shared" si="1"/>
        <v>0</v>
      </c>
      <c r="E18" s="3">
        <f>COUNTIF(Vertices[Degree],"&gt;= "&amp;D18)-COUNTIF(Vertices[Degree],"&gt;="&amp;D19)</f>
        <v>0</v>
      </c>
      <c r="F18" s="37">
        <f t="shared" si="2"/>
        <v>11.054545454545458</v>
      </c>
      <c r="G18" s="38">
        <f>COUNTIF(Vertices[In-Degree],"&gt;= "&amp;F18)-COUNTIF(Vertices[In-Degree],"&gt;="&amp;F19)</f>
        <v>0</v>
      </c>
      <c r="H18" s="37">
        <f t="shared" si="3"/>
        <v>2.3272727272727276</v>
      </c>
      <c r="I18" s="38">
        <f>COUNTIF(Vertices[Out-Degree],"&gt;= "&amp;H18)-COUNTIF(Vertices[Out-Degree],"&gt;="&amp;H19)</f>
        <v>0</v>
      </c>
      <c r="J18" s="37">
        <f t="shared" si="4"/>
        <v>2237.0258007272723</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0.02864203636363637</v>
      </c>
      <c r="O18" s="38">
        <f>COUNTIF(Vertices[Eigenvector Centrality],"&gt;= "&amp;N18)-COUNTIF(Vertices[Eigenvector Centrality],"&gt;="&amp;N19)</f>
        <v>1</v>
      </c>
      <c r="P18" s="37">
        <f t="shared" si="7"/>
        <v>3.668975618181817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11.74545454545455</v>
      </c>
      <c r="G19" s="40">
        <f>COUNTIF(Vertices[In-Degree],"&gt;= "&amp;F19)-COUNTIF(Vertices[In-Degree],"&gt;="&amp;F20)</f>
        <v>0</v>
      </c>
      <c r="H19" s="39">
        <f t="shared" si="3"/>
        <v>2.472727272727273</v>
      </c>
      <c r="I19" s="40">
        <f>COUNTIF(Vertices[Out-Degree],"&gt;= "&amp;H19)-COUNTIF(Vertices[Out-Degree],"&gt;="&amp;H20)</f>
        <v>0</v>
      </c>
      <c r="J19" s="39">
        <f t="shared" si="4"/>
        <v>2376.839913272727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0.030432163636363644</v>
      </c>
      <c r="O19" s="40">
        <f>COUNTIF(Vertices[Eigenvector Centrality],"&gt;= "&amp;N19)-COUNTIF(Vertices[Eigenvector Centrality],"&gt;="&amp;N20)</f>
        <v>2</v>
      </c>
      <c r="P19" s="39">
        <f t="shared" si="7"/>
        <v>3.8738187818181804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7</v>
      </c>
      <c r="D20" s="32">
        <f t="shared" si="1"/>
        <v>0</v>
      </c>
      <c r="E20" s="3">
        <f>COUNTIF(Vertices[Degree],"&gt;= "&amp;D20)-COUNTIF(Vertices[Degree],"&gt;="&amp;D21)</f>
        <v>0</v>
      </c>
      <c r="F20" s="37">
        <f t="shared" si="2"/>
        <v>12.436363636363641</v>
      </c>
      <c r="G20" s="38">
        <f>COUNTIF(Vertices[In-Degree],"&gt;= "&amp;F20)-COUNTIF(Vertices[In-Degree],"&gt;="&amp;F21)</f>
        <v>0</v>
      </c>
      <c r="H20" s="37">
        <f t="shared" si="3"/>
        <v>2.6181818181818186</v>
      </c>
      <c r="I20" s="38">
        <f>COUNTIF(Vertices[Out-Degree],"&gt;= "&amp;H20)-COUNTIF(Vertices[Out-Degree],"&gt;="&amp;H21)</f>
        <v>0</v>
      </c>
      <c r="J20" s="37">
        <f t="shared" si="4"/>
        <v>2516.6540258181813</v>
      </c>
      <c r="K20" s="38">
        <f>COUNTIF(Vertices[Betweenness Centrality],"&gt;= "&amp;J20)-COUNTIF(Vertices[Betweenness Centrality],"&gt;="&amp;J21)</f>
        <v>1</v>
      </c>
      <c r="L20" s="37">
        <f t="shared" si="5"/>
        <v>0.3272727272727273</v>
      </c>
      <c r="M20" s="38">
        <f>COUNTIF(Vertices[Closeness Centrality],"&gt;= "&amp;L20)-COUNTIF(Vertices[Closeness Centrality],"&gt;="&amp;L21)</f>
        <v>1</v>
      </c>
      <c r="N20" s="37">
        <f t="shared" si="6"/>
        <v>0.032222290909090914</v>
      </c>
      <c r="O20" s="38">
        <f>COUNTIF(Vertices[Eigenvector Centrality],"&gt;= "&amp;N20)-COUNTIF(Vertices[Eigenvector Centrality],"&gt;="&amp;N21)</f>
        <v>0</v>
      </c>
      <c r="P20" s="37">
        <f t="shared" si="7"/>
        <v>4.078661945454544</v>
      </c>
      <c r="Q20" s="38">
        <f>COUNTIF(Vertices[PageRank],"&gt;= "&amp;P20)-COUNTIF(Vertices[PageRank],"&gt;="&amp;P21)</f>
        <v>1</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3.211461</v>
      </c>
      <c r="D21" s="32">
        <f t="shared" si="1"/>
        <v>0</v>
      </c>
      <c r="E21" s="3">
        <f>COUNTIF(Vertices[Degree],"&gt;= "&amp;D21)-COUNTIF(Vertices[Degree],"&gt;="&amp;D22)</f>
        <v>0</v>
      </c>
      <c r="F21" s="39">
        <f t="shared" si="2"/>
        <v>13.127272727272732</v>
      </c>
      <c r="G21" s="40">
        <f>COUNTIF(Vertices[In-Degree],"&gt;= "&amp;F21)-COUNTIF(Vertices[In-Degree],"&gt;="&amp;F22)</f>
        <v>0</v>
      </c>
      <c r="H21" s="39">
        <f t="shared" si="3"/>
        <v>2.763636363636364</v>
      </c>
      <c r="I21" s="40">
        <f>COUNTIF(Vertices[Out-Degree],"&gt;= "&amp;H21)-COUNTIF(Vertices[Out-Degree],"&gt;="&amp;H22)</f>
        <v>0</v>
      </c>
      <c r="J21" s="39">
        <f t="shared" si="4"/>
        <v>2656.4681383636357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0.03401241818181819</v>
      </c>
      <c r="O21" s="40">
        <f>COUNTIF(Vertices[Eigenvector Centrality],"&gt;= "&amp;N21)-COUNTIF(Vertices[Eigenvector Centrality],"&gt;="&amp;N22)</f>
        <v>0</v>
      </c>
      <c r="P21" s="39">
        <f t="shared" si="7"/>
        <v>4.283505109090908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13.818181818181824</v>
      </c>
      <c r="G22" s="38">
        <f>COUNTIF(Vertices[In-Degree],"&gt;= "&amp;F22)-COUNTIF(Vertices[In-Degree],"&gt;="&amp;F23)</f>
        <v>1</v>
      </c>
      <c r="H22" s="37">
        <f t="shared" si="3"/>
        <v>2.9090909090909096</v>
      </c>
      <c r="I22" s="38">
        <f>COUNTIF(Vertices[Out-Degree],"&gt;= "&amp;H22)-COUNTIF(Vertices[Out-Degree],"&gt;="&amp;H23)</f>
        <v>4</v>
      </c>
      <c r="J22" s="37">
        <f t="shared" si="4"/>
        <v>2796.28225090909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0.03580254545454546</v>
      </c>
      <c r="O22" s="38">
        <f>COUNTIF(Vertices[Eigenvector Centrality],"&gt;= "&amp;N22)-COUNTIF(Vertices[Eigenvector Centrality],"&gt;="&amp;N23)</f>
        <v>0</v>
      </c>
      <c r="P22" s="37">
        <f t="shared" si="7"/>
        <v>4.488348272727271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0.01167924797037459</v>
      </c>
      <c r="D23" s="32">
        <f t="shared" si="1"/>
        <v>0</v>
      </c>
      <c r="E23" s="3">
        <f>COUNTIF(Vertices[Degree],"&gt;= "&amp;D23)-COUNTIF(Vertices[Degree],"&gt;="&amp;D24)</f>
        <v>0</v>
      </c>
      <c r="F23" s="39">
        <f t="shared" si="2"/>
        <v>14.509090909090915</v>
      </c>
      <c r="G23" s="40">
        <f>COUNTIF(Vertices[In-Degree],"&gt;= "&amp;F23)-COUNTIF(Vertices[In-Degree],"&gt;="&amp;F24)</f>
        <v>0</v>
      </c>
      <c r="H23" s="39">
        <f t="shared" si="3"/>
        <v>3.054545454545455</v>
      </c>
      <c r="I23" s="40">
        <f>COUNTIF(Vertices[Out-Degree],"&gt;= "&amp;H23)-COUNTIF(Vertices[Out-Degree],"&gt;="&amp;H24)</f>
        <v>0</v>
      </c>
      <c r="J23" s="39">
        <f t="shared" si="4"/>
        <v>2936.0963634545446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0.037592672727272736</v>
      </c>
      <c r="O23" s="40">
        <f>COUNTIF(Vertices[Eigenvector Centrality],"&gt;= "&amp;N23)-COUNTIF(Vertices[Eigenvector Centrality],"&gt;="&amp;N24)</f>
        <v>0</v>
      </c>
      <c r="P23" s="39">
        <f t="shared" si="7"/>
        <v>4.693191436363635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1937</v>
      </c>
      <c r="B24" s="34">
        <v>0.545738</v>
      </c>
      <c r="D24" s="32">
        <f t="shared" si="1"/>
        <v>0</v>
      </c>
      <c r="E24" s="3">
        <f>COUNTIF(Vertices[Degree],"&gt;= "&amp;D24)-COUNTIF(Vertices[Degree],"&gt;="&amp;D25)</f>
        <v>0</v>
      </c>
      <c r="F24" s="37">
        <f t="shared" si="2"/>
        <v>15.200000000000006</v>
      </c>
      <c r="G24" s="38">
        <f>COUNTIF(Vertices[In-Degree],"&gt;= "&amp;F24)-COUNTIF(Vertices[In-Degree],"&gt;="&amp;F25)</f>
        <v>0</v>
      </c>
      <c r="H24" s="37">
        <f t="shared" si="3"/>
        <v>3.2000000000000006</v>
      </c>
      <c r="I24" s="38">
        <f>COUNTIF(Vertices[Out-Degree],"&gt;= "&amp;H24)-COUNTIF(Vertices[Out-Degree],"&gt;="&amp;H25)</f>
        <v>0</v>
      </c>
      <c r="J24" s="37">
        <f t="shared" si="4"/>
        <v>3075.910475999999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0.03938280000000001</v>
      </c>
      <c r="O24" s="38">
        <f>COUNTIF(Vertices[Eigenvector Centrality],"&gt;= "&amp;N24)-COUNTIF(Vertices[Eigenvector Centrality],"&gt;="&amp;N25)</f>
        <v>0</v>
      </c>
      <c r="P24" s="37">
        <f t="shared" si="7"/>
        <v>4.898034599999998</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19"/>
      <c r="B25" s="119"/>
      <c r="D25" s="32">
        <f t="shared" si="1"/>
        <v>0</v>
      </c>
      <c r="E25" s="3">
        <f>COUNTIF(Vertices[Degree],"&gt;= "&amp;D25)-COUNTIF(Vertices[Degree],"&gt;="&amp;D26)</f>
        <v>0</v>
      </c>
      <c r="F25" s="39">
        <f t="shared" si="2"/>
        <v>15.890909090909098</v>
      </c>
      <c r="G25" s="40">
        <f>COUNTIF(Vertices[In-Degree],"&gt;= "&amp;F25)-COUNTIF(Vertices[In-Degree],"&gt;="&amp;F26)</f>
        <v>0</v>
      </c>
      <c r="H25" s="39">
        <f t="shared" si="3"/>
        <v>3.345454545454546</v>
      </c>
      <c r="I25" s="40">
        <f>COUNTIF(Vertices[Out-Degree],"&gt;= "&amp;H25)-COUNTIF(Vertices[Out-Degree],"&gt;="&amp;H26)</f>
        <v>0</v>
      </c>
      <c r="J25" s="39">
        <f t="shared" si="4"/>
        <v>3215.7245885454536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0.04117292727272728</v>
      </c>
      <c r="O25" s="40">
        <f>COUNTIF(Vertices[Eigenvector Centrality],"&gt;= "&amp;N25)-COUNTIF(Vertices[Eigenvector Centrality],"&gt;="&amp;N26)</f>
        <v>1</v>
      </c>
      <c r="P25" s="39">
        <f t="shared" si="7"/>
        <v>5.102877763636362</v>
      </c>
      <c r="Q25" s="40">
        <f>COUNTIF(Vertices[PageRank],"&gt;= "&amp;P25)-COUNTIF(Vertices[PageRank],"&gt;="&amp;P26)</f>
        <v>2</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1938</v>
      </c>
      <c r="B26" s="34" t="s">
        <v>1939</v>
      </c>
      <c r="D26" s="32">
        <f t="shared" si="1"/>
        <v>0</v>
      </c>
      <c r="E26" s="3">
        <f>COUNTIF(Vertices[Degree],"&gt;= "&amp;D26)-COUNTIF(Vertices[Degree],"&gt;="&amp;D28)</f>
        <v>0</v>
      </c>
      <c r="F26" s="37">
        <f t="shared" si="2"/>
        <v>16.58181818181819</v>
      </c>
      <c r="G26" s="38">
        <f>COUNTIF(Vertices[In-Degree],"&gt;= "&amp;F26)-COUNTIF(Vertices[In-Degree],"&gt;="&amp;F28)</f>
        <v>0</v>
      </c>
      <c r="H26" s="37">
        <f t="shared" si="3"/>
        <v>3.4909090909090916</v>
      </c>
      <c r="I26" s="38">
        <f>COUNTIF(Vertices[Out-Degree],"&gt;= "&amp;H26)-COUNTIF(Vertices[Out-Degree],"&gt;="&amp;H28)</f>
        <v>0</v>
      </c>
      <c r="J26" s="37">
        <f t="shared" si="4"/>
        <v>3355.538701090908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0.04296305454545456</v>
      </c>
      <c r="O26" s="38">
        <f>COUNTIF(Vertices[Eigenvector Centrality],"&gt;= "&amp;N26)-COUNTIF(Vertices[Eigenvector Centrality],"&gt;="&amp;N28)</f>
        <v>0</v>
      </c>
      <c r="P26" s="37">
        <f t="shared" si="7"/>
        <v>5.307720927272725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-11</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3.636363636363637</v>
      </c>
      <c r="I28" s="40">
        <f>COUNTIF(Vertices[Out-Degree],"&gt;= "&amp;H28)-COUNTIF(Vertices[Out-Degree],"&gt;="&amp;H40)</f>
        <v>0</v>
      </c>
      <c r="J28" s="39">
        <f>J26+($J$57-$J$2)/BinDivisor</f>
        <v>3495.3528136363625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0.04475318181818183</v>
      </c>
      <c r="O28" s="40">
        <f>COUNTIF(Vertices[Eigenvector Centrality],"&gt;= "&amp;N28)-COUNTIF(Vertices[Eigenvector Centrality],"&gt;="&amp;N40)</f>
        <v>0</v>
      </c>
      <c r="P28" s="39">
        <f>P26+($P$57-$P$2)/BinDivisor</f>
        <v>5.5125640909090885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-11</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-11</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3.7818181818181826</v>
      </c>
      <c r="I40" s="38">
        <f>COUNTIF(Vertices[Out-Degree],"&gt;= "&amp;H40)-COUNTIF(Vertices[Out-Degree],"&gt;="&amp;H41)</f>
        <v>0</v>
      </c>
      <c r="J40" s="37">
        <f>J28+($J$57-$J$2)/BinDivisor</f>
        <v>3635.166926181817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0.046543309090909105</v>
      </c>
      <c r="O40" s="38">
        <f>COUNTIF(Vertices[Eigenvector Centrality],"&gt;= "&amp;N40)-COUNTIF(Vertices[Eigenvector Centrality],"&gt;="&amp;N41)</f>
        <v>0</v>
      </c>
      <c r="P40" s="37">
        <f>P28+($P$57-$P$2)/BinDivisor</f>
        <v>5.717407254545452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0</v>
      </c>
      <c r="H41" s="39">
        <f aca="true" t="shared" si="12" ref="H41:H56">H40+($H$57-$H$2)/BinDivisor</f>
        <v>3.927272727272728</v>
      </c>
      <c r="I41" s="40">
        <f>COUNTIF(Vertices[Out-Degree],"&gt;= "&amp;H41)-COUNTIF(Vertices[Out-Degree],"&gt;="&amp;H42)</f>
        <v>0</v>
      </c>
      <c r="J41" s="39">
        <f aca="true" t="shared" si="13" ref="J41:J56">J40+($J$57-$J$2)/BinDivisor</f>
        <v>3774.9810387272714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0.04833343636363638</v>
      </c>
      <c r="O41" s="40">
        <f>COUNTIF(Vertices[Eigenvector Centrality],"&gt;= "&amp;N41)-COUNTIF(Vertices[Eigenvector Centrality],"&gt;="&amp;N42)</f>
        <v>0</v>
      </c>
      <c r="P41" s="39">
        <f aca="true" t="shared" si="16" ref="P41:P56">P40+($P$57-$P$2)/BinDivisor</f>
        <v>5.922250418181815</v>
      </c>
      <c r="Q41" s="40">
        <f>COUNTIF(Vertices[PageRank],"&gt;= "&amp;P41)-COUNTIF(Vertices[PageRank],"&gt;="&amp;P42)</f>
        <v>0</v>
      </c>
      <c r="R41" s="39">
        <f aca="true" t="shared" si="17" ref="R41:R56">R40+($R$57-$R$2)/BinDivisor</f>
        <v>0.490909090909091</v>
      </c>
      <c r="S41" s="44">
        <f>COUNTIF(Vertices[Clustering Coefficient],"&gt;= "&amp;R41)-COUNTIF(Vertices[Clustering Coefficient],"&gt;="&amp;R42)</f>
        <v>17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19.345454545454555</v>
      </c>
      <c r="G42" s="38">
        <f>COUNTIF(Vertices[In-Degree],"&gt;= "&amp;F42)-COUNTIF(Vertices[In-Degree],"&gt;="&amp;F43)</f>
        <v>0</v>
      </c>
      <c r="H42" s="37">
        <f t="shared" si="12"/>
        <v>4.072727272727273</v>
      </c>
      <c r="I42" s="38">
        <f>COUNTIF(Vertices[Out-Degree],"&gt;= "&amp;H42)-COUNTIF(Vertices[Out-Degree],"&gt;="&amp;H43)</f>
        <v>0</v>
      </c>
      <c r="J42" s="37">
        <f t="shared" si="13"/>
        <v>3914.795151272726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0.05012356363636365</v>
      </c>
      <c r="O42" s="38">
        <f>COUNTIF(Vertices[Eigenvector Centrality],"&gt;= "&amp;N42)-COUNTIF(Vertices[Eigenvector Centrality],"&gt;="&amp;N43)</f>
        <v>0</v>
      </c>
      <c r="P42" s="37">
        <f t="shared" si="16"/>
        <v>6.127093581818179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20.036363636363646</v>
      </c>
      <c r="G43" s="40">
        <f>COUNTIF(Vertices[In-Degree],"&gt;= "&amp;F43)-COUNTIF(Vertices[In-Degree],"&gt;="&amp;F44)</f>
        <v>0</v>
      </c>
      <c r="H43" s="39">
        <f t="shared" si="12"/>
        <v>4.218181818181819</v>
      </c>
      <c r="I43" s="40">
        <f>COUNTIF(Vertices[Out-Degree],"&gt;= "&amp;H43)-COUNTIF(Vertices[Out-Degree],"&gt;="&amp;H44)</f>
        <v>0</v>
      </c>
      <c r="J43" s="39">
        <f t="shared" si="13"/>
        <v>4054.6092638181804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0.051913690909090926</v>
      </c>
      <c r="O43" s="40">
        <f>COUNTIF(Vertices[Eigenvector Centrality],"&gt;= "&amp;N43)-COUNTIF(Vertices[Eigenvector Centrality],"&gt;="&amp;N44)</f>
        <v>0</v>
      </c>
      <c r="P43" s="39">
        <f t="shared" si="16"/>
        <v>6.331936745454542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20.727272727272737</v>
      </c>
      <c r="G44" s="38">
        <f>COUNTIF(Vertices[In-Degree],"&gt;= "&amp;F44)-COUNTIF(Vertices[In-Degree],"&gt;="&amp;F45)</f>
        <v>0</v>
      </c>
      <c r="H44" s="37">
        <f t="shared" si="12"/>
        <v>4.363636363636364</v>
      </c>
      <c r="I44" s="38">
        <f>COUNTIF(Vertices[Out-Degree],"&gt;= "&amp;H44)-COUNTIF(Vertices[Out-Degree],"&gt;="&amp;H45)</f>
        <v>0</v>
      </c>
      <c r="J44" s="37">
        <f t="shared" si="13"/>
        <v>4194.423376363635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0.0537038181818182</v>
      </c>
      <c r="O44" s="38">
        <f>COUNTIF(Vertices[Eigenvector Centrality],"&gt;= "&amp;N44)-COUNTIF(Vertices[Eigenvector Centrality],"&gt;="&amp;N45)</f>
        <v>0</v>
      </c>
      <c r="P44" s="37">
        <f t="shared" si="16"/>
        <v>6.536779909090906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21.41818181818183</v>
      </c>
      <c r="G45" s="40">
        <f>COUNTIF(Vertices[In-Degree],"&gt;= "&amp;F45)-COUNTIF(Vertices[In-Degree],"&gt;="&amp;F46)</f>
        <v>0</v>
      </c>
      <c r="H45" s="39">
        <f t="shared" si="12"/>
        <v>4.50909090909091</v>
      </c>
      <c r="I45" s="40">
        <f>COUNTIF(Vertices[Out-Degree],"&gt;= "&amp;H45)-COUNTIF(Vertices[Out-Degree],"&gt;="&amp;H46)</f>
        <v>0</v>
      </c>
      <c r="J45" s="39">
        <f t="shared" si="13"/>
        <v>4334.23748890909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0.055493945454545474</v>
      </c>
      <c r="O45" s="40">
        <f>COUNTIF(Vertices[Eigenvector Centrality],"&gt;= "&amp;N45)-COUNTIF(Vertices[Eigenvector Centrality],"&gt;="&amp;N46)</f>
        <v>0</v>
      </c>
      <c r="P45" s="39">
        <f t="shared" si="16"/>
        <v>6.741623072727269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22.10909090909092</v>
      </c>
      <c r="G46" s="38">
        <f>COUNTIF(Vertices[In-Degree],"&gt;= "&amp;F46)-COUNTIF(Vertices[In-Degree],"&gt;="&amp;F47)</f>
        <v>0</v>
      </c>
      <c r="H46" s="37">
        <f t="shared" si="12"/>
        <v>4.654545454545455</v>
      </c>
      <c r="I46" s="38">
        <f>COUNTIF(Vertices[Out-Degree],"&gt;= "&amp;H46)-COUNTIF(Vertices[Out-Degree],"&gt;="&amp;H47)</f>
        <v>0</v>
      </c>
      <c r="J46" s="37">
        <f t="shared" si="13"/>
        <v>4474.051601454545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0.05728407272727275</v>
      </c>
      <c r="O46" s="38">
        <f>COUNTIF(Vertices[Eigenvector Centrality],"&gt;= "&amp;N46)-COUNTIF(Vertices[Eigenvector Centrality],"&gt;="&amp;N47)</f>
        <v>0</v>
      </c>
      <c r="P46" s="37">
        <f t="shared" si="16"/>
        <v>6.946466236363633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22.80000000000001</v>
      </c>
      <c r="G47" s="40">
        <f>COUNTIF(Vertices[In-Degree],"&gt;= "&amp;F47)-COUNTIF(Vertices[In-Degree],"&gt;="&amp;F48)</f>
        <v>0</v>
      </c>
      <c r="H47" s="39">
        <f t="shared" si="12"/>
        <v>4.800000000000001</v>
      </c>
      <c r="I47" s="40">
        <f>COUNTIF(Vertices[Out-Degree],"&gt;= "&amp;H47)-COUNTIF(Vertices[Out-Degree],"&gt;="&amp;H48)</f>
        <v>0</v>
      </c>
      <c r="J47" s="39">
        <f t="shared" si="13"/>
        <v>4613.865714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0.05907420000000002</v>
      </c>
      <c r="O47" s="40">
        <f>COUNTIF(Vertices[Eigenvector Centrality],"&gt;= "&amp;N47)-COUNTIF(Vertices[Eigenvector Centrality],"&gt;="&amp;N48)</f>
        <v>0</v>
      </c>
      <c r="P47" s="39">
        <f t="shared" si="16"/>
        <v>7.151309399999996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23.490909090909103</v>
      </c>
      <c r="G48" s="38">
        <f>COUNTIF(Vertices[In-Degree],"&gt;= "&amp;F48)-COUNTIF(Vertices[In-Degree],"&gt;="&amp;F49)</f>
        <v>0</v>
      </c>
      <c r="H48" s="37">
        <f t="shared" si="12"/>
        <v>4.945454545454546</v>
      </c>
      <c r="I48" s="38">
        <f>COUNTIF(Vertices[Out-Degree],"&gt;= "&amp;H48)-COUNTIF(Vertices[Out-Degree],"&gt;="&amp;H49)</f>
        <v>4</v>
      </c>
      <c r="J48" s="37">
        <f t="shared" si="13"/>
        <v>4753.6798265454545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0.060864327272727295</v>
      </c>
      <c r="O48" s="38">
        <f>COUNTIF(Vertices[Eigenvector Centrality],"&gt;= "&amp;N48)-COUNTIF(Vertices[Eigenvector Centrality],"&gt;="&amp;N49)</f>
        <v>0</v>
      </c>
      <c r="P48" s="37">
        <f t="shared" si="16"/>
        <v>7.35615256363636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24.181818181818194</v>
      </c>
      <c r="G49" s="40">
        <f>COUNTIF(Vertices[In-Degree],"&gt;= "&amp;F49)-COUNTIF(Vertices[In-Degree],"&gt;="&amp;F50)</f>
        <v>0</v>
      </c>
      <c r="H49" s="39">
        <f t="shared" si="12"/>
        <v>5.090909090909092</v>
      </c>
      <c r="I49" s="40">
        <f>COUNTIF(Vertices[Out-Degree],"&gt;= "&amp;H49)-COUNTIF(Vertices[Out-Degree],"&gt;="&amp;H50)</f>
        <v>0</v>
      </c>
      <c r="J49" s="39">
        <f t="shared" si="13"/>
        <v>4893.493939090909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0.06265445454545457</v>
      </c>
      <c r="O49" s="40">
        <f>COUNTIF(Vertices[Eigenvector Centrality],"&gt;= "&amp;N49)-COUNTIF(Vertices[Eigenvector Centrality],"&gt;="&amp;N50)</f>
        <v>0</v>
      </c>
      <c r="P49" s="39">
        <f t="shared" si="16"/>
        <v>7.560995727272723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24.872727272727285</v>
      </c>
      <c r="G50" s="38">
        <f>COUNTIF(Vertices[In-Degree],"&gt;= "&amp;F50)-COUNTIF(Vertices[In-Degree],"&gt;="&amp;F51)</f>
        <v>0</v>
      </c>
      <c r="H50" s="37">
        <f t="shared" si="12"/>
        <v>5.236363636363637</v>
      </c>
      <c r="I50" s="38">
        <f>COUNTIF(Vertices[Out-Degree],"&gt;= "&amp;H50)-COUNTIF(Vertices[Out-Degree],"&gt;="&amp;H51)</f>
        <v>0</v>
      </c>
      <c r="J50" s="37">
        <f t="shared" si="13"/>
        <v>5033.308051636364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0.06444458181818184</v>
      </c>
      <c r="O50" s="38">
        <f>COUNTIF(Vertices[Eigenvector Centrality],"&gt;= "&amp;N50)-COUNTIF(Vertices[Eigenvector Centrality],"&gt;="&amp;N51)</f>
        <v>0</v>
      </c>
      <c r="P50" s="37">
        <f t="shared" si="16"/>
        <v>7.7658388909090865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25.563636363636377</v>
      </c>
      <c r="G51" s="40">
        <f>COUNTIF(Vertices[In-Degree],"&gt;= "&amp;F51)-COUNTIF(Vertices[In-Degree],"&gt;="&amp;F52)</f>
        <v>0</v>
      </c>
      <c r="H51" s="39">
        <f t="shared" si="12"/>
        <v>5.381818181818183</v>
      </c>
      <c r="I51" s="40">
        <f>COUNTIF(Vertices[Out-Degree],"&gt;= "&amp;H51)-COUNTIF(Vertices[Out-Degree],"&gt;="&amp;H52)</f>
        <v>0</v>
      </c>
      <c r="J51" s="39">
        <f t="shared" si="13"/>
        <v>5173.122164181819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0.06623470909090912</v>
      </c>
      <c r="O51" s="40">
        <f>COUNTIF(Vertices[Eigenvector Centrality],"&gt;= "&amp;N51)-COUNTIF(Vertices[Eigenvector Centrality],"&gt;="&amp;N52)</f>
        <v>0</v>
      </c>
      <c r="P51" s="39">
        <f t="shared" si="16"/>
        <v>7.97068205454545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26.254545454545468</v>
      </c>
      <c r="G52" s="38">
        <f>COUNTIF(Vertices[In-Degree],"&gt;= "&amp;F52)-COUNTIF(Vertices[In-Degree],"&gt;="&amp;F53)</f>
        <v>0</v>
      </c>
      <c r="H52" s="37">
        <f t="shared" si="12"/>
        <v>5.527272727272728</v>
      </c>
      <c r="I52" s="38">
        <f>COUNTIF(Vertices[Out-Degree],"&gt;= "&amp;H52)-COUNTIF(Vertices[Out-Degree],"&gt;="&amp;H53)</f>
        <v>0</v>
      </c>
      <c r="J52" s="37">
        <f t="shared" si="13"/>
        <v>5312.936276727274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0.06802483636363639</v>
      </c>
      <c r="O52" s="38">
        <f>COUNTIF(Vertices[Eigenvector Centrality],"&gt;= "&amp;N52)-COUNTIF(Vertices[Eigenvector Centrality],"&gt;="&amp;N53)</f>
        <v>0</v>
      </c>
      <c r="P52" s="37">
        <f t="shared" si="16"/>
        <v>8.175525218181814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0</v>
      </c>
      <c r="H53" s="39">
        <f t="shared" si="12"/>
        <v>5.672727272727274</v>
      </c>
      <c r="I53" s="40">
        <f>COUNTIF(Vertices[Out-Degree],"&gt;= "&amp;H53)-COUNTIF(Vertices[Out-Degree],"&gt;="&amp;H54)</f>
        <v>0</v>
      </c>
      <c r="J53" s="39">
        <f t="shared" si="13"/>
        <v>5452.750389272729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0.06981496363636366</v>
      </c>
      <c r="O53" s="40">
        <f>COUNTIF(Vertices[Eigenvector Centrality],"&gt;= "&amp;N53)-COUNTIF(Vertices[Eigenvector Centrality],"&gt;="&amp;N54)</f>
        <v>0</v>
      </c>
      <c r="P53" s="39">
        <f t="shared" si="16"/>
        <v>8.380368381818178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0</v>
      </c>
      <c r="H54" s="37">
        <f t="shared" si="12"/>
        <v>5.818181818181819</v>
      </c>
      <c r="I54" s="38">
        <f>COUNTIF(Vertices[Out-Degree],"&gt;= "&amp;H54)-COUNTIF(Vertices[Out-Degree],"&gt;="&amp;H55)</f>
        <v>0</v>
      </c>
      <c r="J54" s="37">
        <f t="shared" si="13"/>
        <v>5592.564501818184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0.07160509090909094</v>
      </c>
      <c r="O54" s="38">
        <f>COUNTIF(Vertices[Eigenvector Centrality],"&gt;= "&amp;N54)-COUNTIF(Vertices[Eigenvector Centrality],"&gt;="&amp;N55)</f>
        <v>0</v>
      </c>
      <c r="P54" s="37">
        <f t="shared" si="16"/>
        <v>8.585211545454541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28.327272727272742</v>
      </c>
      <c r="G55" s="40">
        <f>COUNTIF(Vertices[In-Degree],"&gt;= "&amp;F55)-COUNTIF(Vertices[In-Degree],"&gt;="&amp;F56)</f>
        <v>0</v>
      </c>
      <c r="H55" s="39">
        <f t="shared" si="12"/>
        <v>5.963636363636365</v>
      </c>
      <c r="I55" s="40">
        <f>COUNTIF(Vertices[Out-Degree],"&gt;= "&amp;H55)-COUNTIF(Vertices[Out-Degree],"&gt;="&amp;H56)</f>
        <v>2</v>
      </c>
      <c r="J55" s="39">
        <f t="shared" si="13"/>
        <v>5732.378614363639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0.07339521818181821</v>
      </c>
      <c r="O55" s="40">
        <f>COUNTIF(Vertices[Eigenvector Centrality],"&gt;= "&amp;N55)-COUNTIF(Vertices[Eigenvector Centrality],"&gt;="&amp;N56)</f>
        <v>0</v>
      </c>
      <c r="P55" s="39">
        <f t="shared" si="16"/>
        <v>8.790054709090905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29.018181818181834</v>
      </c>
      <c r="G56" s="38">
        <f>COUNTIF(Vertices[In-Degree],"&gt;= "&amp;F56)-COUNTIF(Vertices[In-Degree],"&gt;="&amp;F57)</f>
        <v>0</v>
      </c>
      <c r="H56" s="37">
        <f t="shared" si="12"/>
        <v>6.10909090909091</v>
      </c>
      <c r="I56" s="38">
        <f>COUNTIF(Vertices[Out-Degree],"&gt;= "&amp;H56)-COUNTIF(Vertices[Out-Degree],"&gt;="&amp;H57)</f>
        <v>3</v>
      </c>
      <c r="J56" s="37">
        <f t="shared" si="13"/>
        <v>5872.192726909094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0.07518534545454549</v>
      </c>
      <c r="O56" s="38">
        <f>COUNTIF(Vertices[Eigenvector Centrality],"&gt;= "&amp;N56)-COUNTIF(Vertices[Eigenvector Centrality],"&gt;="&amp;N57)</f>
        <v>0</v>
      </c>
      <c r="P56" s="37">
        <f t="shared" si="16"/>
        <v>8.994897872727268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38</v>
      </c>
      <c r="G57" s="42">
        <f>COUNTIF(Vertices[In-Degree],"&gt;= "&amp;F57)-COUNTIF(Vertices[In-Degree],"&gt;="&amp;F58)</f>
        <v>1</v>
      </c>
      <c r="H57" s="41">
        <f>MAX(Vertices[Out-Degree])</f>
        <v>8</v>
      </c>
      <c r="I57" s="42">
        <f>COUNTIF(Vertices[Out-Degree],"&gt;= "&amp;H57)-COUNTIF(Vertices[Out-Degree],"&gt;="&amp;H58)</f>
        <v>2</v>
      </c>
      <c r="J57" s="41">
        <f>MAX(Vertices[Betweenness Centrality])</f>
        <v>7689.77619</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0.098457</v>
      </c>
      <c r="O57" s="42">
        <f>COUNTIF(Vertices[Eigenvector Centrality],"&gt;= "&amp;N57)-COUNTIF(Vertices[Eigenvector Centrality],"&gt;="&amp;N58)</f>
        <v>1</v>
      </c>
      <c r="P57" s="41">
        <f>MAX(Vertices[PageRank])</f>
        <v>11.657859</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38</v>
      </c>
    </row>
    <row r="71" spans="1:2" ht="15">
      <c r="A71" s="33" t="s">
        <v>90</v>
      </c>
      <c r="B71" s="47">
        <f>_xlfn.IFERROR(AVERAGE(Vertices[In-Degree]),NoMetricMessage)</f>
        <v>1.546218487394958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1.546218487394958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7689.77619</v>
      </c>
    </row>
    <row r="99" spans="1:2" ht="15">
      <c r="A99" s="33" t="s">
        <v>102</v>
      </c>
      <c r="B99" s="47">
        <f>_xlfn.IFERROR(AVERAGE(Vertices[Betweenness Centrality]),NoMetricMessage)</f>
        <v>198.82352940336125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0.0777625798319328</v>
      </c>
    </row>
    <row r="114" spans="1:2" ht="15">
      <c r="A114" s="33" t="s">
        <v>109</v>
      </c>
      <c r="B114" s="47">
        <f>_xlfn.IFERROR(MEDIAN(Vertices[Closeness Centrality]),NoMetricMessage)</f>
        <v>0.003125</v>
      </c>
    </row>
    <row r="125" spans="1:2" ht="15">
      <c r="A125" s="33" t="s">
        <v>112</v>
      </c>
      <c r="B125" s="47">
        <f>IF(COUNT(Vertices[Eigenvector Centrality])&gt;0,N2,NoMetricMessage)</f>
        <v>0</v>
      </c>
    </row>
    <row r="126" spans="1:2" ht="15">
      <c r="A126" s="33" t="s">
        <v>113</v>
      </c>
      <c r="B126" s="47">
        <f>IF(COUNT(Vertices[Eigenvector Centrality])&gt;0,N57,NoMetricMessage)</f>
        <v>0.098457</v>
      </c>
    </row>
    <row r="127" spans="1:2" ht="15">
      <c r="A127" s="33" t="s">
        <v>114</v>
      </c>
      <c r="B127" s="47">
        <f>_xlfn.IFERROR(AVERAGE(Vertices[Eigenvector Centrality]),NoMetricMessage)</f>
        <v>0.008403394957983193</v>
      </c>
    </row>
    <row r="128" spans="1:2" ht="15">
      <c r="A128" s="33" t="s">
        <v>115</v>
      </c>
      <c r="B128" s="47">
        <f>_xlfn.IFERROR(MEDIAN(Vertices[Eigenvector Centrality]),NoMetricMessage)</f>
        <v>0.004889</v>
      </c>
    </row>
    <row r="139" spans="1:2" ht="15">
      <c r="A139" s="33" t="s">
        <v>140</v>
      </c>
      <c r="B139" s="47">
        <f>IF(COUNT(Vertices[PageRank])&gt;0,P2,NoMetricMessage)</f>
        <v>0.391485</v>
      </c>
    </row>
    <row r="140" spans="1:2" ht="15">
      <c r="A140" s="33" t="s">
        <v>141</v>
      </c>
      <c r="B140" s="47">
        <f>IF(COUNT(Vertices[PageRank])&gt;0,P57,NoMetricMessage)</f>
        <v>11.657859</v>
      </c>
    </row>
    <row r="141" spans="1:2" ht="15">
      <c r="A141" s="33" t="s">
        <v>142</v>
      </c>
      <c r="B141" s="47">
        <f>_xlfn.IFERROR(AVERAGE(Vertices[PageRank]),NoMetricMessage)</f>
        <v>0.9999957310924362</v>
      </c>
    </row>
    <row r="142" spans="1:2" ht="15">
      <c r="A142" s="33" t="s">
        <v>143</v>
      </c>
      <c r="B142" s="47">
        <f>_xlfn.IFERROR(MEDIAN(Vertices[PageRank]),NoMetricMessage)</f>
        <v>0.661461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0.13976831226258862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1866</v>
      </c>
      <c r="K7" s="13" t="s">
        <v>1867</v>
      </c>
    </row>
    <row r="8" spans="1:11" ht="409.5">
      <c r="A8"/>
      <c r="B8">
        <v>2</v>
      </c>
      <c r="C8">
        <v>2</v>
      </c>
      <c r="D8" t="s">
        <v>61</v>
      </c>
      <c r="E8" t="s">
        <v>61</v>
      </c>
      <c r="H8" t="s">
        <v>73</v>
      </c>
      <c r="J8" t="s">
        <v>1868</v>
      </c>
      <c r="K8" s="13" t="s">
        <v>1869</v>
      </c>
    </row>
    <row r="9" spans="1:11" ht="409.5">
      <c r="A9"/>
      <c r="B9">
        <v>3</v>
      </c>
      <c r="C9">
        <v>4</v>
      </c>
      <c r="D9" t="s">
        <v>62</v>
      </c>
      <c r="E9" t="s">
        <v>62</v>
      </c>
      <c r="H9" t="s">
        <v>74</v>
      </c>
      <c r="J9" t="s">
        <v>1870</v>
      </c>
      <c r="K9" s="102" t="s">
        <v>1871</v>
      </c>
    </row>
    <row r="10" spans="1:11" ht="409.5">
      <c r="A10"/>
      <c r="B10">
        <v>4</v>
      </c>
      <c r="D10" t="s">
        <v>63</v>
      </c>
      <c r="E10" t="s">
        <v>63</v>
      </c>
      <c r="H10" t="s">
        <v>75</v>
      </c>
      <c r="J10" t="s">
        <v>1872</v>
      </c>
      <c r="K10" s="13" t="s">
        <v>1873</v>
      </c>
    </row>
    <row r="11" spans="1:11" ht="15">
      <c r="A11"/>
      <c r="B11">
        <v>5</v>
      </c>
      <c r="D11" t="s">
        <v>46</v>
      </c>
      <c r="E11">
        <v>1</v>
      </c>
      <c r="H11" t="s">
        <v>76</v>
      </c>
      <c r="J11" t="s">
        <v>1874</v>
      </c>
      <c r="K11" t="s">
        <v>1875</v>
      </c>
    </row>
    <row r="12" spans="1:11" ht="15">
      <c r="A12"/>
      <c r="B12"/>
      <c r="D12" t="s">
        <v>64</v>
      </c>
      <c r="E12">
        <v>2</v>
      </c>
      <c r="H12">
        <v>0</v>
      </c>
      <c r="J12" t="s">
        <v>1876</v>
      </c>
      <c r="K12" t="s">
        <v>1877</v>
      </c>
    </row>
    <row r="13" spans="1:11" ht="15">
      <c r="A13"/>
      <c r="B13"/>
      <c r="D13">
        <v>1</v>
      </c>
      <c r="E13">
        <v>3</v>
      </c>
      <c r="H13">
        <v>1</v>
      </c>
      <c r="J13" t="s">
        <v>1878</v>
      </c>
      <c r="K13" t="s">
        <v>1879</v>
      </c>
    </row>
    <row r="14" spans="4:11" ht="15">
      <c r="D14">
        <v>2</v>
      </c>
      <c r="E14">
        <v>4</v>
      </c>
      <c r="H14">
        <v>2</v>
      </c>
      <c r="J14" t="s">
        <v>1880</v>
      </c>
      <c r="K14" t="s">
        <v>1881</v>
      </c>
    </row>
    <row r="15" spans="4:11" ht="15">
      <c r="D15">
        <v>3</v>
      </c>
      <c r="E15">
        <v>5</v>
      </c>
      <c r="H15">
        <v>3</v>
      </c>
      <c r="J15" t="s">
        <v>1882</v>
      </c>
      <c r="K15" t="s">
        <v>1883</v>
      </c>
    </row>
    <row r="16" spans="4:11" ht="15">
      <c r="D16">
        <v>4</v>
      </c>
      <c r="E16">
        <v>6</v>
      </c>
      <c r="H16">
        <v>4</v>
      </c>
      <c r="J16" t="s">
        <v>1884</v>
      </c>
      <c r="K16" t="s">
        <v>1885</v>
      </c>
    </row>
    <row r="17" spans="4:11" ht="15">
      <c r="D17">
        <v>5</v>
      </c>
      <c r="E17">
        <v>7</v>
      </c>
      <c r="H17">
        <v>5</v>
      </c>
      <c r="J17" t="s">
        <v>1886</v>
      </c>
      <c r="K17" t="s">
        <v>1887</v>
      </c>
    </row>
    <row r="18" spans="4:11" ht="15">
      <c r="D18">
        <v>6</v>
      </c>
      <c r="E18">
        <v>8</v>
      </c>
      <c r="H18">
        <v>6</v>
      </c>
      <c r="J18" t="s">
        <v>1888</v>
      </c>
      <c r="K18" t="s">
        <v>1889</v>
      </c>
    </row>
    <row r="19" spans="4:11" ht="15">
      <c r="D19">
        <v>7</v>
      </c>
      <c r="E19">
        <v>9</v>
      </c>
      <c r="H19">
        <v>7</v>
      </c>
      <c r="J19" t="s">
        <v>1890</v>
      </c>
      <c r="K19" t="s">
        <v>1891</v>
      </c>
    </row>
    <row r="20" spans="4:11" ht="15">
      <c r="D20">
        <v>8</v>
      </c>
      <c r="H20">
        <v>8</v>
      </c>
      <c r="J20" t="s">
        <v>1892</v>
      </c>
      <c r="K20" t="s">
        <v>1893</v>
      </c>
    </row>
    <row r="21" spans="4:11" ht="409.5">
      <c r="D21">
        <v>9</v>
      </c>
      <c r="H21">
        <v>9</v>
      </c>
      <c r="J21" t="s">
        <v>1894</v>
      </c>
      <c r="K21" s="13" t="s">
        <v>1895</v>
      </c>
    </row>
    <row r="22" spans="4:11" ht="409.5">
      <c r="D22">
        <v>10</v>
      </c>
      <c r="J22" t="s">
        <v>1896</v>
      </c>
      <c r="K22" s="13" t="s">
        <v>1897</v>
      </c>
    </row>
    <row r="23" spans="4:11" ht="409.5">
      <c r="D23">
        <v>11</v>
      </c>
      <c r="J23" t="s">
        <v>1898</v>
      </c>
      <c r="K23" s="13" t="s">
        <v>1899</v>
      </c>
    </row>
    <row r="24" spans="10:11" ht="409.5">
      <c r="J24" t="s">
        <v>1900</v>
      </c>
      <c r="K24" s="13" t="s">
        <v>2829</v>
      </c>
    </row>
    <row r="25" spans="10:11" ht="15">
      <c r="J25" t="s">
        <v>1901</v>
      </c>
      <c r="K25" t="b">
        <v>0</v>
      </c>
    </row>
    <row r="26" spans="10:11" ht="15">
      <c r="J26" t="s">
        <v>2826</v>
      </c>
      <c r="K26" t="s">
        <v>2827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1933</v>
      </c>
      <c r="B2" s="117" t="s">
        <v>1934</v>
      </c>
      <c r="C2" s="118" t="s">
        <v>1935</v>
      </c>
    </row>
    <row r="3" spans="1:3" ht="15">
      <c r="A3" s="116" t="s">
        <v>1903</v>
      </c>
      <c r="B3" s="116" t="s">
        <v>1903</v>
      </c>
      <c r="C3" s="34">
        <v>50</v>
      </c>
    </row>
    <row r="4" spans="1:3" ht="15">
      <c r="A4" s="116" t="s">
        <v>1903</v>
      </c>
      <c r="B4" s="116" t="s">
        <v>1904</v>
      </c>
      <c r="C4" s="34">
        <v>1</v>
      </c>
    </row>
    <row r="5" spans="1:3" ht="15">
      <c r="A5" s="116" t="s">
        <v>1903</v>
      </c>
      <c r="B5" s="116" t="s">
        <v>1906</v>
      </c>
      <c r="C5" s="34">
        <v>1</v>
      </c>
    </row>
    <row r="6" spans="1:3" ht="15">
      <c r="A6" s="116" t="s">
        <v>1903</v>
      </c>
      <c r="B6" s="116" t="s">
        <v>1908</v>
      </c>
      <c r="C6" s="34">
        <v>3</v>
      </c>
    </row>
    <row r="7" spans="1:3" ht="15">
      <c r="A7" s="116" t="s">
        <v>1903</v>
      </c>
      <c r="B7" s="116" t="s">
        <v>1909</v>
      </c>
      <c r="C7" s="34">
        <v>1</v>
      </c>
    </row>
    <row r="8" spans="1:3" ht="15">
      <c r="A8" s="116" t="s">
        <v>1904</v>
      </c>
      <c r="B8" s="116" t="s">
        <v>1903</v>
      </c>
      <c r="C8" s="34">
        <v>1</v>
      </c>
    </row>
    <row r="9" spans="1:3" ht="15">
      <c r="A9" s="116" t="s">
        <v>1904</v>
      </c>
      <c r="B9" s="116" t="s">
        <v>1904</v>
      </c>
      <c r="C9" s="34">
        <v>25</v>
      </c>
    </row>
    <row r="10" spans="1:3" ht="15">
      <c r="A10" s="116" t="s">
        <v>1904</v>
      </c>
      <c r="B10" s="116" t="s">
        <v>1906</v>
      </c>
      <c r="C10" s="34">
        <v>4</v>
      </c>
    </row>
    <row r="11" spans="1:3" ht="15">
      <c r="A11" s="116" t="s">
        <v>1904</v>
      </c>
      <c r="B11" s="116" t="s">
        <v>1907</v>
      </c>
      <c r="C11" s="34">
        <v>1</v>
      </c>
    </row>
    <row r="12" spans="1:3" ht="15">
      <c r="A12" s="116" t="s">
        <v>1905</v>
      </c>
      <c r="B12" s="116" t="s">
        <v>1903</v>
      </c>
      <c r="C12" s="34">
        <v>3</v>
      </c>
    </row>
    <row r="13" spans="1:3" ht="15">
      <c r="A13" s="116" t="s">
        <v>1905</v>
      </c>
      <c r="B13" s="116" t="s">
        <v>1905</v>
      </c>
      <c r="C13" s="34">
        <v>30</v>
      </c>
    </row>
    <row r="14" spans="1:3" ht="15">
      <c r="A14" s="116" t="s">
        <v>1906</v>
      </c>
      <c r="B14" s="116" t="s">
        <v>1903</v>
      </c>
      <c r="C14" s="34">
        <v>4</v>
      </c>
    </row>
    <row r="15" spans="1:3" ht="15">
      <c r="A15" s="116" t="s">
        <v>1906</v>
      </c>
      <c r="B15" s="116" t="s">
        <v>1906</v>
      </c>
      <c r="C15" s="34">
        <v>18</v>
      </c>
    </row>
    <row r="16" spans="1:3" ht="15">
      <c r="A16" s="116" t="s">
        <v>1906</v>
      </c>
      <c r="B16" s="116" t="s">
        <v>1907</v>
      </c>
      <c r="C16" s="34">
        <v>1</v>
      </c>
    </row>
    <row r="17" spans="1:3" ht="15">
      <c r="A17" s="116" t="s">
        <v>1907</v>
      </c>
      <c r="B17" s="116" t="s">
        <v>1903</v>
      </c>
      <c r="C17" s="34">
        <v>1</v>
      </c>
    </row>
    <row r="18" spans="1:3" ht="15">
      <c r="A18" s="116" t="s">
        <v>1907</v>
      </c>
      <c r="B18" s="116" t="s">
        <v>1907</v>
      </c>
      <c r="C18" s="34">
        <v>12</v>
      </c>
    </row>
    <row r="19" spans="1:3" ht="15">
      <c r="A19" s="116" t="s">
        <v>1908</v>
      </c>
      <c r="B19" s="116" t="s">
        <v>1903</v>
      </c>
      <c r="C19" s="34">
        <v>1</v>
      </c>
    </row>
    <row r="20" spans="1:3" ht="15">
      <c r="A20" s="116" t="s">
        <v>1908</v>
      </c>
      <c r="B20" s="116" t="s">
        <v>1904</v>
      </c>
      <c r="C20" s="34">
        <v>2</v>
      </c>
    </row>
    <row r="21" spans="1:3" ht="15">
      <c r="A21" s="116" t="s">
        <v>1908</v>
      </c>
      <c r="B21" s="116" t="s">
        <v>1905</v>
      </c>
      <c r="C21" s="34">
        <v>1</v>
      </c>
    </row>
    <row r="22" spans="1:3" ht="15">
      <c r="A22" s="116" t="s">
        <v>1908</v>
      </c>
      <c r="B22" s="116" t="s">
        <v>1906</v>
      </c>
      <c r="C22" s="34">
        <v>2</v>
      </c>
    </row>
    <row r="23" spans="1:3" ht="15">
      <c r="A23" s="116" t="s">
        <v>1908</v>
      </c>
      <c r="B23" s="116" t="s">
        <v>1907</v>
      </c>
      <c r="C23" s="34">
        <v>1</v>
      </c>
    </row>
    <row r="24" spans="1:3" ht="15">
      <c r="A24" s="116" t="s">
        <v>1908</v>
      </c>
      <c r="B24" s="116" t="s">
        <v>1908</v>
      </c>
      <c r="C24" s="34">
        <v>15</v>
      </c>
    </row>
    <row r="25" spans="1:3" ht="15">
      <c r="A25" s="116" t="s">
        <v>1909</v>
      </c>
      <c r="B25" s="116" t="s">
        <v>1903</v>
      </c>
      <c r="C25" s="34">
        <v>5</v>
      </c>
    </row>
    <row r="26" spans="1:3" ht="15">
      <c r="A26" s="116" t="s">
        <v>1909</v>
      </c>
      <c r="B26" s="116" t="s">
        <v>1909</v>
      </c>
      <c r="C26" s="34">
        <v>5</v>
      </c>
    </row>
    <row r="27" spans="1:3" ht="15">
      <c r="A27" s="116" t="s">
        <v>1910</v>
      </c>
      <c r="B27" s="116" t="s">
        <v>1903</v>
      </c>
      <c r="C27" s="34">
        <v>3</v>
      </c>
    </row>
    <row r="28" spans="1:3" ht="15">
      <c r="A28" s="116" t="s">
        <v>1910</v>
      </c>
      <c r="B28" s="116" t="s">
        <v>1910</v>
      </c>
      <c r="C28" s="34">
        <v>12</v>
      </c>
    </row>
    <row r="29" spans="1:3" ht="15">
      <c r="A29" s="116" t="s">
        <v>1911</v>
      </c>
      <c r="B29" s="116" t="s">
        <v>1911</v>
      </c>
      <c r="C29" s="34">
        <v>4</v>
      </c>
    </row>
    <row r="30" spans="1:3" ht="15">
      <c r="A30" s="116" t="s">
        <v>1912</v>
      </c>
      <c r="B30" s="116" t="s">
        <v>1912</v>
      </c>
      <c r="C30" s="34">
        <v>4</v>
      </c>
    </row>
    <row r="31" spans="1:3" ht="15">
      <c r="A31" s="116" t="s">
        <v>1913</v>
      </c>
      <c r="B31" s="116" t="s">
        <v>1903</v>
      </c>
      <c r="C31" s="34">
        <v>1</v>
      </c>
    </row>
    <row r="32" spans="1:3" ht="15">
      <c r="A32" s="116" t="s">
        <v>1913</v>
      </c>
      <c r="B32" s="116" t="s">
        <v>1913</v>
      </c>
      <c r="C32" s="34">
        <v>2</v>
      </c>
    </row>
    <row r="33" spans="1:3" ht="15">
      <c r="A33" s="116" t="s">
        <v>1914</v>
      </c>
      <c r="B33" s="116" t="s">
        <v>1914</v>
      </c>
      <c r="C33" s="34">
        <v>1</v>
      </c>
    </row>
    <row r="34" spans="1:3" ht="15">
      <c r="A34" s="116" t="s">
        <v>1915</v>
      </c>
      <c r="B34" s="116" t="s">
        <v>1915</v>
      </c>
      <c r="C34" s="34">
        <v>2</v>
      </c>
    </row>
    <row r="35" spans="1:3" ht="15">
      <c r="A35" s="116" t="s">
        <v>1916</v>
      </c>
      <c r="B35" s="116" t="s">
        <v>1916</v>
      </c>
      <c r="C35" s="34">
        <v>2</v>
      </c>
    </row>
    <row r="36" spans="1:3" ht="15">
      <c r="A36" s="116" t="s">
        <v>1917</v>
      </c>
      <c r="B36" s="116" t="s">
        <v>1917</v>
      </c>
      <c r="C36"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1940</v>
      </c>
      <c r="B1" s="13" t="s">
        <v>1941</v>
      </c>
      <c r="C1" s="13" t="s">
        <v>1942</v>
      </c>
      <c r="D1" s="13" t="s">
        <v>1944</v>
      </c>
      <c r="E1" s="13" t="s">
        <v>1943</v>
      </c>
      <c r="F1" s="13" t="s">
        <v>1948</v>
      </c>
      <c r="G1" s="13" t="s">
        <v>1947</v>
      </c>
      <c r="H1" s="13" t="s">
        <v>1950</v>
      </c>
      <c r="I1" s="13" t="s">
        <v>1949</v>
      </c>
      <c r="J1" s="13" t="s">
        <v>1952</v>
      </c>
      <c r="K1" s="78" t="s">
        <v>1951</v>
      </c>
      <c r="L1" s="78" t="s">
        <v>1954</v>
      </c>
      <c r="M1" s="13" t="s">
        <v>1953</v>
      </c>
      <c r="N1" s="13" t="s">
        <v>1956</v>
      </c>
      <c r="O1" s="13" t="s">
        <v>1955</v>
      </c>
      <c r="P1" s="13" t="s">
        <v>1958</v>
      </c>
      <c r="Q1" s="78" t="s">
        <v>1957</v>
      </c>
      <c r="R1" s="78" t="s">
        <v>1960</v>
      </c>
      <c r="S1" s="13" t="s">
        <v>1959</v>
      </c>
      <c r="T1" s="13" t="s">
        <v>1962</v>
      </c>
      <c r="U1" s="13" t="s">
        <v>1961</v>
      </c>
      <c r="V1" s="13" t="s">
        <v>1963</v>
      </c>
    </row>
    <row r="2" spans="1:22" ht="15">
      <c r="A2" s="83" t="s">
        <v>460</v>
      </c>
      <c r="B2" s="78">
        <v>3</v>
      </c>
      <c r="C2" s="83" t="s">
        <v>464</v>
      </c>
      <c r="D2" s="78">
        <v>2</v>
      </c>
      <c r="E2" s="83" t="s">
        <v>487</v>
      </c>
      <c r="F2" s="78">
        <v>1</v>
      </c>
      <c r="G2" s="83" t="s">
        <v>460</v>
      </c>
      <c r="H2" s="78">
        <v>1</v>
      </c>
      <c r="I2" s="83" t="s">
        <v>471</v>
      </c>
      <c r="J2" s="78">
        <v>1</v>
      </c>
      <c r="K2" s="78"/>
      <c r="L2" s="78"/>
      <c r="M2" s="83" t="s">
        <v>460</v>
      </c>
      <c r="N2" s="78">
        <v>1</v>
      </c>
      <c r="O2" s="83" t="s">
        <v>467</v>
      </c>
      <c r="P2" s="78">
        <v>3</v>
      </c>
      <c r="Q2" s="78"/>
      <c r="R2" s="78"/>
      <c r="S2" s="83" t="s">
        <v>457</v>
      </c>
      <c r="T2" s="78">
        <v>1</v>
      </c>
      <c r="U2" s="83" t="s">
        <v>455</v>
      </c>
      <c r="V2" s="78">
        <v>1</v>
      </c>
    </row>
    <row r="3" spans="1:22" ht="15">
      <c r="A3" s="83" t="s">
        <v>467</v>
      </c>
      <c r="B3" s="78">
        <v>3</v>
      </c>
      <c r="C3" s="83" t="s">
        <v>453</v>
      </c>
      <c r="D3" s="78">
        <v>2</v>
      </c>
      <c r="E3" s="83" t="s">
        <v>486</v>
      </c>
      <c r="F3" s="78">
        <v>1</v>
      </c>
      <c r="G3" s="78"/>
      <c r="H3" s="78"/>
      <c r="I3" s="83" t="s">
        <v>466</v>
      </c>
      <c r="J3" s="78">
        <v>1</v>
      </c>
      <c r="K3" s="78"/>
      <c r="L3" s="78"/>
      <c r="M3" s="83" t="s">
        <v>472</v>
      </c>
      <c r="N3" s="78">
        <v>1</v>
      </c>
      <c r="O3" s="83" t="s">
        <v>469</v>
      </c>
      <c r="P3" s="78">
        <v>3</v>
      </c>
      <c r="Q3" s="78"/>
      <c r="R3" s="78"/>
      <c r="S3" s="78"/>
      <c r="T3" s="78"/>
      <c r="U3" s="83" t="s">
        <v>456</v>
      </c>
      <c r="V3" s="78">
        <v>1</v>
      </c>
    </row>
    <row r="4" spans="1:22" ht="15">
      <c r="A4" s="83" t="s">
        <v>469</v>
      </c>
      <c r="B4" s="78">
        <v>3</v>
      </c>
      <c r="C4" s="83" t="s">
        <v>473</v>
      </c>
      <c r="D4" s="78">
        <v>1</v>
      </c>
      <c r="E4" s="83" t="s">
        <v>485</v>
      </c>
      <c r="F4" s="78">
        <v>1</v>
      </c>
      <c r="G4" s="78"/>
      <c r="H4" s="78"/>
      <c r="I4" s="83" t="s">
        <v>454</v>
      </c>
      <c r="J4" s="78">
        <v>1</v>
      </c>
      <c r="K4" s="78"/>
      <c r="L4" s="78"/>
      <c r="M4" s="78"/>
      <c r="N4" s="78"/>
      <c r="O4" s="78"/>
      <c r="P4" s="78"/>
      <c r="Q4" s="78"/>
      <c r="R4" s="78"/>
      <c r="S4" s="78"/>
      <c r="T4" s="78"/>
      <c r="U4" s="78"/>
      <c r="V4" s="78"/>
    </row>
    <row r="5" spans="1:22" ht="15">
      <c r="A5" s="83" t="s">
        <v>464</v>
      </c>
      <c r="B5" s="78">
        <v>2</v>
      </c>
      <c r="C5" s="83" t="s">
        <v>474</v>
      </c>
      <c r="D5" s="78">
        <v>1</v>
      </c>
      <c r="E5" s="83" t="s">
        <v>1945</v>
      </c>
      <c r="F5" s="78">
        <v>1</v>
      </c>
      <c r="G5" s="78"/>
      <c r="H5" s="78"/>
      <c r="I5" s="78"/>
      <c r="J5" s="78"/>
      <c r="K5" s="78"/>
      <c r="L5" s="78"/>
      <c r="M5" s="78"/>
      <c r="N5" s="78"/>
      <c r="O5" s="78"/>
      <c r="P5" s="78"/>
      <c r="Q5" s="78"/>
      <c r="R5" s="78"/>
      <c r="S5" s="78"/>
      <c r="T5" s="78"/>
      <c r="U5" s="78"/>
      <c r="V5" s="78"/>
    </row>
    <row r="6" spans="1:22" ht="15">
      <c r="A6" s="83" t="s">
        <v>454</v>
      </c>
      <c r="B6" s="78">
        <v>2</v>
      </c>
      <c r="C6" s="83" t="s">
        <v>475</v>
      </c>
      <c r="D6" s="78">
        <v>1</v>
      </c>
      <c r="E6" s="83" t="s">
        <v>1946</v>
      </c>
      <c r="F6" s="78">
        <v>1</v>
      </c>
      <c r="G6" s="78"/>
      <c r="H6" s="78"/>
      <c r="I6" s="78"/>
      <c r="J6" s="78"/>
      <c r="K6" s="78"/>
      <c r="L6" s="78"/>
      <c r="M6" s="78"/>
      <c r="N6" s="78"/>
      <c r="O6" s="78"/>
      <c r="P6" s="78"/>
      <c r="Q6" s="78"/>
      <c r="R6" s="78"/>
      <c r="S6" s="78"/>
      <c r="T6" s="78"/>
      <c r="U6" s="78"/>
      <c r="V6" s="78"/>
    </row>
    <row r="7" spans="1:22" ht="15">
      <c r="A7" s="83" t="s">
        <v>453</v>
      </c>
      <c r="B7" s="78">
        <v>2</v>
      </c>
      <c r="C7" s="83" t="s">
        <v>476</v>
      </c>
      <c r="D7" s="78">
        <v>1</v>
      </c>
      <c r="E7" s="78"/>
      <c r="F7" s="78"/>
      <c r="G7" s="78"/>
      <c r="H7" s="78"/>
      <c r="I7" s="78"/>
      <c r="J7" s="78"/>
      <c r="K7" s="78"/>
      <c r="L7" s="78"/>
      <c r="M7" s="78"/>
      <c r="N7" s="78"/>
      <c r="O7" s="78"/>
      <c r="P7" s="78"/>
      <c r="Q7" s="78"/>
      <c r="R7" s="78"/>
      <c r="S7" s="78"/>
      <c r="T7" s="78"/>
      <c r="U7" s="78"/>
      <c r="V7" s="78"/>
    </row>
    <row r="8" spans="1:22" ht="15">
      <c r="A8" s="83" t="s">
        <v>487</v>
      </c>
      <c r="B8" s="78">
        <v>1</v>
      </c>
      <c r="C8" s="83" t="s">
        <v>477</v>
      </c>
      <c r="D8" s="78">
        <v>1</v>
      </c>
      <c r="E8" s="78"/>
      <c r="F8" s="78"/>
      <c r="G8" s="78"/>
      <c r="H8" s="78"/>
      <c r="I8" s="78"/>
      <c r="J8" s="78"/>
      <c r="K8" s="78"/>
      <c r="L8" s="78"/>
      <c r="M8" s="78"/>
      <c r="N8" s="78"/>
      <c r="O8" s="78"/>
      <c r="P8" s="78"/>
      <c r="Q8" s="78"/>
      <c r="R8" s="78"/>
      <c r="S8" s="78"/>
      <c r="T8" s="78"/>
      <c r="U8" s="78"/>
      <c r="V8" s="78"/>
    </row>
    <row r="9" spans="1:22" ht="15">
      <c r="A9" s="83" t="s">
        <v>485</v>
      </c>
      <c r="B9" s="78">
        <v>1</v>
      </c>
      <c r="C9" s="83" t="s">
        <v>478</v>
      </c>
      <c r="D9" s="78">
        <v>1</v>
      </c>
      <c r="E9" s="78"/>
      <c r="F9" s="78"/>
      <c r="G9" s="78"/>
      <c r="H9" s="78"/>
      <c r="I9" s="78"/>
      <c r="J9" s="78"/>
      <c r="K9" s="78"/>
      <c r="L9" s="78"/>
      <c r="M9" s="78"/>
      <c r="N9" s="78"/>
      <c r="O9" s="78"/>
      <c r="P9" s="78"/>
      <c r="Q9" s="78"/>
      <c r="R9" s="78"/>
      <c r="S9" s="78"/>
      <c r="T9" s="78"/>
      <c r="U9" s="78"/>
      <c r="V9" s="78"/>
    </row>
    <row r="10" spans="1:22" ht="15">
      <c r="A10" s="83" t="s">
        <v>471</v>
      </c>
      <c r="B10" s="78">
        <v>1</v>
      </c>
      <c r="C10" s="83" t="s">
        <v>479</v>
      </c>
      <c r="D10" s="78">
        <v>1</v>
      </c>
      <c r="E10" s="78"/>
      <c r="F10" s="78"/>
      <c r="G10" s="78"/>
      <c r="H10" s="78"/>
      <c r="I10" s="78"/>
      <c r="J10" s="78"/>
      <c r="K10" s="78"/>
      <c r="L10" s="78"/>
      <c r="M10" s="78"/>
      <c r="N10" s="78"/>
      <c r="O10" s="78"/>
      <c r="P10" s="78"/>
      <c r="Q10" s="78"/>
      <c r="R10" s="78"/>
      <c r="S10" s="78"/>
      <c r="T10" s="78"/>
      <c r="U10" s="78"/>
      <c r="V10" s="78"/>
    </row>
    <row r="11" spans="1:22" ht="15">
      <c r="A11" s="83" t="s">
        <v>468</v>
      </c>
      <c r="B11" s="78">
        <v>1</v>
      </c>
      <c r="C11" s="83" t="s">
        <v>480</v>
      </c>
      <c r="D11" s="78">
        <v>1</v>
      </c>
      <c r="E11" s="78"/>
      <c r="F11" s="78"/>
      <c r="G11" s="78"/>
      <c r="H11" s="78"/>
      <c r="I11" s="78"/>
      <c r="J11" s="78"/>
      <c r="K11" s="78"/>
      <c r="L11" s="78"/>
      <c r="M11" s="78"/>
      <c r="N11" s="78"/>
      <c r="O11" s="78"/>
      <c r="P11" s="78"/>
      <c r="Q11" s="78"/>
      <c r="R11" s="78"/>
      <c r="S11" s="78"/>
      <c r="T11" s="78"/>
      <c r="U11" s="78"/>
      <c r="V11" s="78"/>
    </row>
    <row r="14" spans="1:22" ht="15" customHeight="1">
      <c r="A14" s="13" t="s">
        <v>1972</v>
      </c>
      <c r="B14" s="13" t="s">
        <v>1941</v>
      </c>
      <c r="C14" s="13" t="s">
        <v>1973</v>
      </c>
      <c r="D14" s="13" t="s">
        <v>1944</v>
      </c>
      <c r="E14" s="13" t="s">
        <v>1974</v>
      </c>
      <c r="F14" s="13" t="s">
        <v>1948</v>
      </c>
      <c r="G14" s="13" t="s">
        <v>1976</v>
      </c>
      <c r="H14" s="13" t="s">
        <v>1950</v>
      </c>
      <c r="I14" s="13" t="s">
        <v>1977</v>
      </c>
      <c r="J14" s="13" t="s">
        <v>1952</v>
      </c>
      <c r="K14" s="78" t="s">
        <v>1978</v>
      </c>
      <c r="L14" s="78" t="s">
        <v>1954</v>
      </c>
      <c r="M14" s="13" t="s">
        <v>1979</v>
      </c>
      <c r="N14" s="13" t="s">
        <v>1956</v>
      </c>
      <c r="O14" s="13" t="s">
        <v>1980</v>
      </c>
      <c r="P14" s="13" t="s">
        <v>1958</v>
      </c>
      <c r="Q14" s="78" t="s">
        <v>1981</v>
      </c>
      <c r="R14" s="78" t="s">
        <v>1960</v>
      </c>
      <c r="S14" s="13" t="s">
        <v>1982</v>
      </c>
      <c r="T14" s="13" t="s">
        <v>1962</v>
      </c>
      <c r="U14" s="13" t="s">
        <v>1983</v>
      </c>
      <c r="V14" s="13" t="s">
        <v>1963</v>
      </c>
    </row>
    <row r="15" spans="1:22" ht="15">
      <c r="A15" s="78" t="s">
        <v>491</v>
      </c>
      <c r="B15" s="78">
        <v>10</v>
      </c>
      <c r="C15" s="78" t="s">
        <v>505</v>
      </c>
      <c r="D15" s="78">
        <v>8</v>
      </c>
      <c r="E15" s="78" t="s">
        <v>491</v>
      </c>
      <c r="F15" s="78">
        <v>3</v>
      </c>
      <c r="G15" s="78" t="s">
        <v>491</v>
      </c>
      <c r="H15" s="78">
        <v>1</v>
      </c>
      <c r="I15" s="78" t="s">
        <v>503</v>
      </c>
      <c r="J15" s="78">
        <v>1</v>
      </c>
      <c r="K15" s="78"/>
      <c r="L15" s="78"/>
      <c r="M15" s="78" t="s">
        <v>491</v>
      </c>
      <c r="N15" s="78">
        <v>1</v>
      </c>
      <c r="O15" s="78" t="s">
        <v>500</v>
      </c>
      <c r="P15" s="78">
        <v>3</v>
      </c>
      <c r="Q15" s="78"/>
      <c r="R15" s="78"/>
      <c r="S15" s="78" t="s">
        <v>492</v>
      </c>
      <c r="T15" s="78">
        <v>1</v>
      </c>
      <c r="U15" s="78" t="s">
        <v>490</v>
      </c>
      <c r="V15" s="78">
        <v>1</v>
      </c>
    </row>
    <row r="16" spans="1:22" ht="15">
      <c r="A16" s="78" t="s">
        <v>505</v>
      </c>
      <c r="B16" s="78">
        <v>8</v>
      </c>
      <c r="C16" s="78" t="s">
        <v>492</v>
      </c>
      <c r="D16" s="78">
        <v>3</v>
      </c>
      <c r="E16" s="78" t="s">
        <v>507</v>
      </c>
      <c r="F16" s="78">
        <v>1</v>
      </c>
      <c r="G16" s="78"/>
      <c r="H16" s="78"/>
      <c r="I16" s="78" t="s">
        <v>499</v>
      </c>
      <c r="J16" s="78">
        <v>1</v>
      </c>
      <c r="K16" s="78"/>
      <c r="L16" s="78"/>
      <c r="M16" s="78" t="s">
        <v>504</v>
      </c>
      <c r="N16" s="78">
        <v>1</v>
      </c>
      <c r="O16" s="78" t="s">
        <v>501</v>
      </c>
      <c r="P16" s="78">
        <v>3</v>
      </c>
      <c r="Q16" s="78"/>
      <c r="R16" s="78"/>
      <c r="S16" s="78"/>
      <c r="T16" s="78"/>
      <c r="U16" s="78" t="s">
        <v>491</v>
      </c>
      <c r="V16" s="78">
        <v>1</v>
      </c>
    </row>
    <row r="17" spans="1:22" ht="15">
      <c r="A17" s="78" t="s">
        <v>492</v>
      </c>
      <c r="B17" s="78">
        <v>4</v>
      </c>
      <c r="C17" s="78" t="s">
        <v>491</v>
      </c>
      <c r="D17" s="78">
        <v>2</v>
      </c>
      <c r="E17" s="78" t="s">
        <v>1975</v>
      </c>
      <c r="F17" s="78">
        <v>1</v>
      </c>
      <c r="G17" s="78"/>
      <c r="H17" s="78"/>
      <c r="I17" s="78" t="s">
        <v>489</v>
      </c>
      <c r="J17" s="78">
        <v>1</v>
      </c>
      <c r="K17" s="78"/>
      <c r="L17" s="78"/>
      <c r="M17" s="78"/>
      <c r="N17" s="78"/>
      <c r="O17" s="78"/>
      <c r="P17" s="78"/>
      <c r="Q17" s="78"/>
      <c r="R17" s="78"/>
      <c r="S17" s="78"/>
      <c r="T17" s="78"/>
      <c r="U17" s="78"/>
      <c r="V17" s="78"/>
    </row>
    <row r="18" spans="1:22" ht="15">
      <c r="A18" s="78" t="s">
        <v>500</v>
      </c>
      <c r="B18" s="78">
        <v>3</v>
      </c>
      <c r="C18" s="78" t="s">
        <v>497</v>
      </c>
      <c r="D18" s="78">
        <v>2</v>
      </c>
      <c r="E18" s="78"/>
      <c r="F18" s="78"/>
      <c r="G18" s="78"/>
      <c r="H18" s="78"/>
      <c r="I18" s="78"/>
      <c r="J18" s="78"/>
      <c r="K18" s="78"/>
      <c r="L18" s="78"/>
      <c r="M18" s="78"/>
      <c r="N18" s="78"/>
      <c r="O18" s="78"/>
      <c r="P18" s="78"/>
      <c r="Q18" s="78"/>
      <c r="R18" s="78"/>
      <c r="S18" s="78"/>
      <c r="T18" s="78"/>
      <c r="U18" s="78"/>
      <c r="V18" s="78"/>
    </row>
    <row r="19" spans="1:22" ht="15">
      <c r="A19" s="78" t="s">
        <v>501</v>
      </c>
      <c r="B19" s="78">
        <v>3</v>
      </c>
      <c r="C19" s="78" t="s">
        <v>488</v>
      </c>
      <c r="D19" s="78">
        <v>2</v>
      </c>
      <c r="E19" s="78"/>
      <c r="F19" s="78"/>
      <c r="G19" s="78"/>
      <c r="H19" s="78"/>
      <c r="I19" s="78"/>
      <c r="J19" s="78"/>
      <c r="K19" s="78"/>
      <c r="L19" s="78"/>
      <c r="M19" s="78"/>
      <c r="N19" s="78"/>
      <c r="O19" s="78"/>
      <c r="P19" s="78"/>
      <c r="Q19" s="78"/>
      <c r="R19" s="78"/>
      <c r="S19" s="78"/>
      <c r="T19" s="78"/>
      <c r="U19" s="78"/>
      <c r="V19" s="78"/>
    </row>
    <row r="20" spans="1:22" ht="15">
      <c r="A20" s="78" t="s">
        <v>497</v>
      </c>
      <c r="B20" s="78">
        <v>2</v>
      </c>
      <c r="C20" s="78" t="s">
        <v>506</v>
      </c>
      <c r="D20" s="78">
        <v>1</v>
      </c>
      <c r="E20" s="78"/>
      <c r="F20" s="78"/>
      <c r="G20" s="78"/>
      <c r="H20" s="78"/>
      <c r="I20" s="78"/>
      <c r="J20" s="78"/>
      <c r="K20" s="78"/>
      <c r="L20" s="78"/>
      <c r="M20" s="78"/>
      <c r="N20" s="78"/>
      <c r="O20" s="78"/>
      <c r="P20" s="78"/>
      <c r="Q20" s="78"/>
      <c r="R20" s="78"/>
      <c r="S20" s="78"/>
      <c r="T20" s="78"/>
      <c r="U20" s="78"/>
      <c r="V20" s="78"/>
    </row>
    <row r="21" spans="1:22" ht="15">
      <c r="A21" s="78" t="s">
        <v>489</v>
      </c>
      <c r="B21" s="78">
        <v>2</v>
      </c>
      <c r="C21" s="78" t="s">
        <v>496</v>
      </c>
      <c r="D21" s="78">
        <v>1</v>
      </c>
      <c r="E21" s="78"/>
      <c r="F21" s="78"/>
      <c r="G21" s="78"/>
      <c r="H21" s="78"/>
      <c r="I21" s="78"/>
      <c r="J21" s="78"/>
      <c r="K21" s="78"/>
      <c r="L21" s="78"/>
      <c r="M21" s="78"/>
      <c r="N21" s="78"/>
      <c r="O21" s="78"/>
      <c r="P21" s="78"/>
      <c r="Q21" s="78"/>
      <c r="R21" s="78"/>
      <c r="S21" s="78"/>
      <c r="T21" s="78"/>
      <c r="U21" s="78"/>
      <c r="V21" s="78"/>
    </row>
    <row r="22" spans="1:22" ht="15">
      <c r="A22" s="78" t="s">
        <v>488</v>
      </c>
      <c r="B22" s="78">
        <v>2</v>
      </c>
      <c r="C22" s="78" t="s">
        <v>489</v>
      </c>
      <c r="D22" s="78">
        <v>1</v>
      </c>
      <c r="E22" s="78"/>
      <c r="F22" s="78"/>
      <c r="G22" s="78"/>
      <c r="H22" s="78"/>
      <c r="I22" s="78"/>
      <c r="J22" s="78"/>
      <c r="K22" s="78"/>
      <c r="L22" s="78"/>
      <c r="M22" s="78"/>
      <c r="N22" s="78"/>
      <c r="O22" s="78"/>
      <c r="P22" s="78"/>
      <c r="Q22" s="78"/>
      <c r="R22" s="78"/>
      <c r="S22" s="78"/>
      <c r="T22" s="78"/>
      <c r="U22" s="78"/>
      <c r="V22" s="78"/>
    </row>
    <row r="23" spans="1:22" ht="15">
      <c r="A23" s="78" t="s">
        <v>507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503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1992</v>
      </c>
      <c r="B27" s="13" t="s">
        <v>1941</v>
      </c>
      <c r="C27" s="13" t="s">
        <v>1999</v>
      </c>
      <c r="D27" s="13" t="s">
        <v>1944</v>
      </c>
      <c r="E27" s="13" t="s">
        <v>2005</v>
      </c>
      <c r="F27" s="13" t="s">
        <v>1948</v>
      </c>
      <c r="G27" s="13" t="s">
        <v>2010</v>
      </c>
      <c r="H27" s="13" t="s">
        <v>1950</v>
      </c>
      <c r="I27" s="13" t="s">
        <v>2012</v>
      </c>
      <c r="J27" s="13" t="s">
        <v>1952</v>
      </c>
      <c r="K27" s="13" t="s">
        <v>2020</v>
      </c>
      <c r="L27" s="13" t="s">
        <v>1954</v>
      </c>
      <c r="M27" s="13" t="s">
        <v>2021</v>
      </c>
      <c r="N27" s="13" t="s">
        <v>1956</v>
      </c>
      <c r="O27" s="13" t="s">
        <v>2025</v>
      </c>
      <c r="P27" s="13" t="s">
        <v>1958</v>
      </c>
      <c r="Q27" s="13" t="s">
        <v>2030</v>
      </c>
      <c r="R27" s="13" t="s">
        <v>1960</v>
      </c>
      <c r="S27" s="13" t="s">
        <v>2031</v>
      </c>
      <c r="T27" s="13" t="s">
        <v>1962</v>
      </c>
      <c r="U27" s="13" t="s">
        <v>2033</v>
      </c>
      <c r="V27" s="13" t="s">
        <v>1963</v>
      </c>
    </row>
    <row r="28" spans="1:22" ht="15">
      <c r="A28" s="78" t="s">
        <v>508</v>
      </c>
      <c r="B28" s="78">
        <v>126</v>
      </c>
      <c r="C28" s="78" t="s">
        <v>508</v>
      </c>
      <c r="D28" s="78">
        <v>41</v>
      </c>
      <c r="E28" s="78" t="s">
        <v>508</v>
      </c>
      <c r="F28" s="78">
        <v>16</v>
      </c>
      <c r="G28" s="78" t="s">
        <v>508</v>
      </c>
      <c r="H28" s="78">
        <v>13</v>
      </c>
      <c r="I28" s="78" t="s">
        <v>508</v>
      </c>
      <c r="J28" s="78">
        <v>12</v>
      </c>
      <c r="K28" s="78" t="s">
        <v>508</v>
      </c>
      <c r="L28" s="78">
        <v>4</v>
      </c>
      <c r="M28" s="78" t="s">
        <v>508</v>
      </c>
      <c r="N28" s="78">
        <v>12</v>
      </c>
      <c r="O28" s="78" t="s">
        <v>508</v>
      </c>
      <c r="P28" s="78">
        <v>9</v>
      </c>
      <c r="Q28" s="78" t="s">
        <v>510</v>
      </c>
      <c r="R28" s="78">
        <v>1</v>
      </c>
      <c r="S28" s="78" t="s">
        <v>508</v>
      </c>
      <c r="T28" s="78">
        <v>4</v>
      </c>
      <c r="U28" s="78" t="s">
        <v>508</v>
      </c>
      <c r="V28" s="78">
        <v>4</v>
      </c>
    </row>
    <row r="29" spans="1:22" ht="15">
      <c r="A29" s="78" t="s">
        <v>510</v>
      </c>
      <c r="B29" s="78">
        <v>28</v>
      </c>
      <c r="C29" s="78" t="s">
        <v>510</v>
      </c>
      <c r="D29" s="78">
        <v>9</v>
      </c>
      <c r="E29" s="78" t="s">
        <v>1998</v>
      </c>
      <c r="F29" s="78">
        <v>3</v>
      </c>
      <c r="G29" s="78" t="s">
        <v>511</v>
      </c>
      <c r="H29" s="78">
        <v>10</v>
      </c>
      <c r="I29" s="78" t="s">
        <v>2013</v>
      </c>
      <c r="J29" s="78">
        <v>2</v>
      </c>
      <c r="K29" s="78" t="s">
        <v>2015</v>
      </c>
      <c r="L29" s="78">
        <v>1</v>
      </c>
      <c r="M29" s="78" t="s">
        <v>1993</v>
      </c>
      <c r="N29" s="78">
        <v>4</v>
      </c>
      <c r="O29" s="78" t="s">
        <v>510</v>
      </c>
      <c r="P29" s="78">
        <v>6</v>
      </c>
      <c r="Q29" s="78" t="s">
        <v>508</v>
      </c>
      <c r="R29" s="78">
        <v>1</v>
      </c>
      <c r="S29" s="78" t="s">
        <v>1994</v>
      </c>
      <c r="T29" s="78">
        <v>4</v>
      </c>
      <c r="U29" s="78"/>
      <c r="V29" s="78"/>
    </row>
    <row r="30" spans="1:22" ht="15">
      <c r="A30" s="78" t="s">
        <v>511</v>
      </c>
      <c r="B30" s="78">
        <v>13</v>
      </c>
      <c r="C30" s="78" t="s">
        <v>1994</v>
      </c>
      <c r="D30" s="78">
        <v>4</v>
      </c>
      <c r="E30" s="78" t="s">
        <v>1996</v>
      </c>
      <c r="F30" s="78">
        <v>2</v>
      </c>
      <c r="G30" s="78" t="s">
        <v>510</v>
      </c>
      <c r="H30" s="78">
        <v>5</v>
      </c>
      <c r="I30" s="78" t="s">
        <v>2014</v>
      </c>
      <c r="J30" s="78">
        <v>2</v>
      </c>
      <c r="K30" s="78" t="s">
        <v>2016</v>
      </c>
      <c r="L30" s="78">
        <v>1</v>
      </c>
      <c r="M30" s="78" t="s">
        <v>2022</v>
      </c>
      <c r="N30" s="78">
        <v>1</v>
      </c>
      <c r="O30" s="78" t="s">
        <v>2026</v>
      </c>
      <c r="P30" s="78">
        <v>2</v>
      </c>
      <c r="Q30" s="78"/>
      <c r="R30" s="78"/>
      <c r="S30" s="78" t="s">
        <v>510</v>
      </c>
      <c r="T30" s="78">
        <v>4</v>
      </c>
      <c r="U30" s="78"/>
      <c r="V30" s="78"/>
    </row>
    <row r="31" spans="1:22" ht="15">
      <c r="A31" s="78" t="s">
        <v>1993</v>
      </c>
      <c r="B31" s="78">
        <v>10</v>
      </c>
      <c r="C31" s="78" t="s">
        <v>1995</v>
      </c>
      <c r="D31" s="78">
        <v>3</v>
      </c>
      <c r="E31" s="78" t="s">
        <v>2006</v>
      </c>
      <c r="F31" s="78">
        <v>2</v>
      </c>
      <c r="G31" s="78" t="s">
        <v>2011</v>
      </c>
      <c r="H31" s="78">
        <v>2</v>
      </c>
      <c r="I31" s="78" t="s">
        <v>2015</v>
      </c>
      <c r="J31" s="78">
        <v>1</v>
      </c>
      <c r="K31" s="78"/>
      <c r="L31" s="78"/>
      <c r="M31" s="78" t="s">
        <v>510</v>
      </c>
      <c r="N31" s="78">
        <v>1</v>
      </c>
      <c r="O31" s="78" t="s">
        <v>1995</v>
      </c>
      <c r="P31" s="78">
        <v>1</v>
      </c>
      <c r="Q31" s="78"/>
      <c r="R31" s="78"/>
      <c r="S31" s="78" t="s">
        <v>2032</v>
      </c>
      <c r="T31" s="78">
        <v>1</v>
      </c>
      <c r="U31" s="78"/>
      <c r="V31" s="78"/>
    </row>
    <row r="32" spans="1:22" ht="15">
      <c r="A32" s="78" t="s">
        <v>1994</v>
      </c>
      <c r="B32" s="78">
        <v>9</v>
      </c>
      <c r="C32" s="78" t="s">
        <v>1993</v>
      </c>
      <c r="D32" s="78">
        <v>2</v>
      </c>
      <c r="E32" s="78" t="s">
        <v>541</v>
      </c>
      <c r="F32" s="78">
        <v>2</v>
      </c>
      <c r="G32" s="78"/>
      <c r="H32" s="78"/>
      <c r="I32" s="78" t="s">
        <v>2016</v>
      </c>
      <c r="J32" s="78">
        <v>1</v>
      </c>
      <c r="K32" s="78"/>
      <c r="L32" s="78"/>
      <c r="M32" s="78" t="s">
        <v>1996</v>
      </c>
      <c r="N32" s="78">
        <v>1</v>
      </c>
      <c r="O32" s="78" t="s">
        <v>2027</v>
      </c>
      <c r="P32" s="78">
        <v>1</v>
      </c>
      <c r="Q32" s="78"/>
      <c r="R32" s="78"/>
      <c r="S32" s="78"/>
      <c r="T32" s="78"/>
      <c r="U32" s="78"/>
      <c r="V32" s="78"/>
    </row>
    <row r="33" spans="1:22" ht="15">
      <c r="A33" s="78" t="s">
        <v>1995</v>
      </c>
      <c r="B33" s="78">
        <v>4</v>
      </c>
      <c r="C33" s="78" t="s">
        <v>2000</v>
      </c>
      <c r="D33" s="78">
        <v>2</v>
      </c>
      <c r="E33" s="78" t="s">
        <v>510</v>
      </c>
      <c r="F33" s="78">
        <v>1</v>
      </c>
      <c r="G33" s="78"/>
      <c r="H33" s="78"/>
      <c r="I33" s="78" t="s">
        <v>2017</v>
      </c>
      <c r="J33" s="78">
        <v>1</v>
      </c>
      <c r="K33" s="78"/>
      <c r="L33" s="78"/>
      <c r="M33" s="78" t="s">
        <v>2023</v>
      </c>
      <c r="N33" s="78">
        <v>1</v>
      </c>
      <c r="O33" s="78" t="s">
        <v>1993</v>
      </c>
      <c r="P33" s="78">
        <v>1</v>
      </c>
      <c r="Q33" s="78"/>
      <c r="R33" s="78"/>
      <c r="S33" s="78"/>
      <c r="T33" s="78"/>
      <c r="U33" s="78"/>
      <c r="V33" s="78"/>
    </row>
    <row r="34" spans="1:22" ht="15">
      <c r="A34" s="78" t="s">
        <v>1996</v>
      </c>
      <c r="B34" s="78">
        <v>3</v>
      </c>
      <c r="C34" s="78" t="s">
        <v>2001</v>
      </c>
      <c r="D34" s="78">
        <v>1</v>
      </c>
      <c r="E34" s="78" t="s">
        <v>2007</v>
      </c>
      <c r="F34" s="78">
        <v>1</v>
      </c>
      <c r="G34" s="78"/>
      <c r="H34" s="78"/>
      <c r="I34" s="78" t="s">
        <v>1993</v>
      </c>
      <c r="J34" s="78">
        <v>1</v>
      </c>
      <c r="K34" s="78"/>
      <c r="L34" s="78"/>
      <c r="M34" s="78" t="s">
        <v>2002</v>
      </c>
      <c r="N34" s="78">
        <v>1</v>
      </c>
      <c r="O34" s="78" t="s">
        <v>1997</v>
      </c>
      <c r="P34" s="78">
        <v>1</v>
      </c>
      <c r="Q34" s="78"/>
      <c r="R34" s="78"/>
      <c r="S34" s="78"/>
      <c r="T34" s="78"/>
      <c r="U34" s="78"/>
      <c r="V34" s="78"/>
    </row>
    <row r="35" spans="1:22" ht="15">
      <c r="A35" s="78" t="s">
        <v>1997</v>
      </c>
      <c r="B35" s="78">
        <v>3</v>
      </c>
      <c r="C35" s="78" t="s">
        <v>2002</v>
      </c>
      <c r="D35" s="78">
        <v>1</v>
      </c>
      <c r="E35" s="78" t="s">
        <v>2008</v>
      </c>
      <c r="F35" s="78">
        <v>1</v>
      </c>
      <c r="G35" s="78"/>
      <c r="H35" s="78"/>
      <c r="I35" s="78" t="s">
        <v>2018</v>
      </c>
      <c r="J35" s="78">
        <v>1</v>
      </c>
      <c r="K35" s="78"/>
      <c r="L35" s="78"/>
      <c r="M35" s="78" t="s">
        <v>511</v>
      </c>
      <c r="N35" s="78">
        <v>1</v>
      </c>
      <c r="O35" s="78" t="s">
        <v>2028</v>
      </c>
      <c r="P35" s="78">
        <v>1</v>
      </c>
      <c r="Q35" s="78"/>
      <c r="R35" s="78"/>
      <c r="S35" s="78"/>
      <c r="T35" s="78"/>
      <c r="U35" s="78"/>
      <c r="V35" s="78"/>
    </row>
    <row r="36" spans="1:22" ht="15">
      <c r="A36" s="78" t="s">
        <v>1998</v>
      </c>
      <c r="B36" s="78">
        <v>3</v>
      </c>
      <c r="C36" s="78" t="s">
        <v>2003</v>
      </c>
      <c r="D36" s="78">
        <v>1</v>
      </c>
      <c r="E36" s="78" t="s">
        <v>1993</v>
      </c>
      <c r="F36" s="78">
        <v>1</v>
      </c>
      <c r="G36" s="78"/>
      <c r="H36" s="78"/>
      <c r="I36" s="78" t="s">
        <v>2019</v>
      </c>
      <c r="J36" s="78">
        <v>1</v>
      </c>
      <c r="K36" s="78"/>
      <c r="L36" s="78"/>
      <c r="M36" s="78" t="s">
        <v>302</v>
      </c>
      <c r="N36" s="78">
        <v>1</v>
      </c>
      <c r="O36" s="78" t="s">
        <v>2029</v>
      </c>
      <c r="P36" s="78">
        <v>1</v>
      </c>
      <c r="Q36" s="78"/>
      <c r="R36" s="78"/>
      <c r="S36" s="78"/>
      <c r="T36" s="78"/>
      <c r="U36" s="78"/>
      <c r="V36" s="78"/>
    </row>
    <row r="37" spans="1:22" ht="15">
      <c r="A37" s="78" t="s">
        <v>541</v>
      </c>
      <c r="B37" s="78">
        <v>2</v>
      </c>
      <c r="C37" s="78" t="s">
        <v>2004</v>
      </c>
      <c r="D37" s="78">
        <v>1</v>
      </c>
      <c r="E37" s="78" t="s">
        <v>2009</v>
      </c>
      <c r="F37" s="78">
        <v>1</v>
      </c>
      <c r="G37" s="78"/>
      <c r="H37" s="78"/>
      <c r="I37" s="78"/>
      <c r="J37" s="78"/>
      <c r="K37" s="78"/>
      <c r="L37" s="78"/>
      <c r="M37" s="78" t="s">
        <v>2024</v>
      </c>
      <c r="N37" s="78">
        <v>1</v>
      </c>
      <c r="O37" s="78" t="s">
        <v>511</v>
      </c>
      <c r="P37" s="78">
        <v>1</v>
      </c>
      <c r="Q37" s="78"/>
      <c r="R37" s="78"/>
      <c r="S37" s="78"/>
      <c r="T37" s="78"/>
      <c r="U37" s="78"/>
      <c r="V37" s="78"/>
    </row>
    <row r="40" spans="1:22" ht="15" customHeight="1">
      <c r="A40" s="13" t="s">
        <v>2043</v>
      </c>
      <c r="B40" s="13" t="s">
        <v>1941</v>
      </c>
      <c r="C40" s="13" t="s">
        <v>2049</v>
      </c>
      <c r="D40" s="13" t="s">
        <v>1944</v>
      </c>
      <c r="E40" s="13" t="s">
        <v>2055</v>
      </c>
      <c r="F40" s="13" t="s">
        <v>1948</v>
      </c>
      <c r="G40" s="13" t="s">
        <v>2061</v>
      </c>
      <c r="H40" s="13" t="s">
        <v>1950</v>
      </c>
      <c r="I40" s="13" t="s">
        <v>2068</v>
      </c>
      <c r="J40" s="13" t="s">
        <v>1952</v>
      </c>
      <c r="K40" s="13" t="s">
        <v>2074</v>
      </c>
      <c r="L40" s="13" t="s">
        <v>1954</v>
      </c>
      <c r="M40" s="13" t="s">
        <v>2083</v>
      </c>
      <c r="N40" s="13" t="s">
        <v>1956</v>
      </c>
      <c r="O40" s="13" t="s">
        <v>2088</v>
      </c>
      <c r="P40" s="13" t="s">
        <v>1958</v>
      </c>
      <c r="Q40" s="13" t="s">
        <v>2094</v>
      </c>
      <c r="R40" s="13" t="s">
        <v>1960</v>
      </c>
      <c r="S40" s="13" t="s">
        <v>2099</v>
      </c>
      <c r="T40" s="13" t="s">
        <v>1962</v>
      </c>
      <c r="U40" s="13" t="s">
        <v>2104</v>
      </c>
      <c r="V40" s="13" t="s">
        <v>1963</v>
      </c>
    </row>
    <row r="41" spans="1:22" ht="15">
      <c r="A41" s="84" t="s">
        <v>2044</v>
      </c>
      <c r="B41" s="84">
        <v>112</v>
      </c>
      <c r="C41" s="84" t="s">
        <v>508</v>
      </c>
      <c r="D41" s="84">
        <v>41</v>
      </c>
      <c r="E41" s="84" t="s">
        <v>508</v>
      </c>
      <c r="F41" s="84">
        <v>16</v>
      </c>
      <c r="G41" s="84" t="s">
        <v>511</v>
      </c>
      <c r="H41" s="84">
        <v>26</v>
      </c>
      <c r="I41" s="84" t="s">
        <v>508</v>
      </c>
      <c r="J41" s="84">
        <v>12</v>
      </c>
      <c r="K41" s="84" t="s">
        <v>508</v>
      </c>
      <c r="L41" s="84">
        <v>4</v>
      </c>
      <c r="M41" s="84" t="s">
        <v>508</v>
      </c>
      <c r="N41" s="84">
        <v>12</v>
      </c>
      <c r="O41" s="84" t="s">
        <v>510</v>
      </c>
      <c r="P41" s="84">
        <v>10</v>
      </c>
      <c r="Q41" s="84" t="s">
        <v>2095</v>
      </c>
      <c r="R41" s="84">
        <v>3</v>
      </c>
      <c r="S41" s="84" t="s">
        <v>2076</v>
      </c>
      <c r="T41" s="84">
        <v>4</v>
      </c>
      <c r="U41" s="84" t="s">
        <v>508</v>
      </c>
      <c r="V41" s="84">
        <v>4</v>
      </c>
    </row>
    <row r="42" spans="1:22" ht="15">
      <c r="A42" s="84" t="s">
        <v>2045</v>
      </c>
      <c r="B42" s="84">
        <v>18</v>
      </c>
      <c r="C42" s="84" t="s">
        <v>292</v>
      </c>
      <c r="D42" s="84">
        <v>25</v>
      </c>
      <c r="E42" s="84" t="s">
        <v>510</v>
      </c>
      <c r="F42" s="84">
        <v>12</v>
      </c>
      <c r="G42" s="84" t="s">
        <v>287</v>
      </c>
      <c r="H42" s="84">
        <v>17</v>
      </c>
      <c r="I42" s="84" t="s">
        <v>2069</v>
      </c>
      <c r="J42" s="84">
        <v>6</v>
      </c>
      <c r="K42" s="84" t="s">
        <v>1994</v>
      </c>
      <c r="L42" s="84">
        <v>3</v>
      </c>
      <c r="M42" s="84" t="s">
        <v>2060</v>
      </c>
      <c r="N42" s="84">
        <v>6</v>
      </c>
      <c r="O42" s="84" t="s">
        <v>508</v>
      </c>
      <c r="P42" s="84">
        <v>9</v>
      </c>
      <c r="Q42" s="84" t="s">
        <v>1994</v>
      </c>
      <c r="R42" s="84">
        <v>3</v>
      </c>
      <c r="S42" s="84" t="s">
        <v>2077</v>
      </c>
      <c r="T42" s="84">
        <v>4</v>
      </c>
      <c r="U42" s="84" t="s">
        <v>1994</v>
      </c>
      <c r="V42" s="84">
        <v>3</v>
      </c>
    </row>
    <row r="43" spans="1:22" ht="15">
      <c r="A43" s="84" t="s">
        <v>2046</v>
      </c>
      <c r="B43" s="84">
        <v>0</v>
      </c>
      <c r="C43" s="84" t="s">
        <v>1994</v>
      </c>
      <c r="D43" s="84">
        <v>24</v>
      </c>
      <c r="E43" s="84" t="s">
        <v>1994</v>
      </c>
      <c r="F43" s="84">
        <v>10</v>
      </c>
      <c r="G43" s="84" t="s">
        <v>2051</v>
      </c>
      <c r="H43" s="84">
        <v>15</v>
      </c>
      <c r="I43" s="84" t="s">
        <v>2053</v>
      </c>
      <c r="J43" s="84">
        <v>5</v>
      </c>
      <c r="K43" s="84" t="s">
        <v>2075</v>
      </c>
      <c r="L43" s="84">
        <v>3</v>
      </c>
      <c r="M43" s="84" t="s">
        <v>323</v>
      </c>
      <c r="N43" s="84">
        <v>5</v>
      </c>
      <c r="O43" s="84" t="s">
        <v>2089</v>
      </c>
      <c r="P43" s="84">
        <v>6</v>
      </c>
      <c r="Q43" s="84" t="s">
        <v>292</v>
      </c>
      <c r="R43" s="84">
        <v>3</v>
      </c>
      <c r="S43" s="84" t="s">
        <v>2100</v>
      </c>
      <c r="T43" s="84">
        <v>4</v>
      </c>
      <c r="U43" s="84" t="s">
        <v>2105</v>
      </c>
      <c r="V43" s="84">
        <v>2</v>
      </c>
    </row>
    <row r="44" spans="1:22" ht="15">
      <c r="A44" s="84" t="s">
        <v>2047</v>
      </c>
      <c r="B44" s="84">
        <v>3681</v>
      </c>
      <c r="C44" s="84" t="s">
        <v>2050</v>
      </c>
      <c r="D44" s="84">
        <v>13</v>
      </c>
      <c r="E44" s="84" t="s">
        <v>298</v>
      </c>
      <c r="F44" s="84">
        <v>9</v>
      </c>
      <c r="G44" s="84" t="s">
        <v>2062</v>
      </c>
      <c r="H44" s="84">
        <v>15</v>
      </c>
      <c r="I44" s="84" t="s">
        <v>1994</v>
      </c>
      <c r="J44" s="84">
        <v>5</v>
      </c>
      <c r="K44" s="84" t="s">
        <v>2076</v>
      </c>
      <c r="L44" s="84">
        <v>3</v>
      </c>
      <c r="M44" s="84" t="s">
        <v>302</v>
      </c>
      <c r="N44" s="84">
        <v>4</v>
      </c>
      <c r="O44" s="84" t="s">
        <v>280</v>
      </c>
      <c r="P44" s="84">
        <v>5</v>
      </c>
      <c r="Q44" s="84" t="s">
        <v>2096</v>
      </c>
      <c r="R44" s="84">
        <v>3</v>
      </c>
      <c r="S44" s="84" t="s">
        <v>2101</v>
      </c>
      <c r="T44" s="84">
        <v>4</v>
      </c>
      <c r="U44" s="84" t="s">
        <v>510</v>
      </c>
      <c r="V44" s="84">
        <v>2</v>
      </c>
    </row>
    <row r="45" spans="1:22" ht="15">
      <c r="A45" s="84" t="s">
        <v>2048</v>
      </c>
      <c r="B45" s="84">
        <v>3811</v>
      </c>
      <c r="C45" s="84" t="s">
        <v>2051</v>
      </c>
      <c r="D45" s="84">
        <v>13</v>
      </c>
      <c r="E45" s="84" t="s">
        <v>2056</v>
      </c>
      <c r="F45" s="84">
        <v>8</v>
      </c>
      <c r="G45" s="84" t="s">
        <v>508</v>
      </c>
      <c r="H45" s="84">
        <v>13</v>
      </c>
      <c r="I45" s="84" t="s">
        <v>2070</v>
      </c>
      <c r="J45" s="84">
        <v>5</v>
      </c>
      <c r="K45" s="84" t="s">
        <v>2077</v>
      </c>
      <c r="L45" s="84">
        <v>3</v>
      </c>
      <c r="M45" s="84" t="s">
        <v>2084</v>
      </c>
      <c r="N45" s="84">
        <v>4</v>
      </c>
      <c r="O45" s="84" t="s">
        <v>292</v>
      </c>
      <c r="P45" s="84">
        <v>5</v>
      </c>
      <c r="Q45" s="84" t="s">
        <v>2097</v>
      </c>
      <c r="R45" s="84">
        <v>3</v>
      </c>
      <c r="S45" s="84" t="s">
        <v>508</v>
      </c>
      <c r="T45" s="84">
        <v>4</v>
      </c>
      <c r="U45" s="84"/>
      <c r="V45" s="84"/>
    </row>
    <row r="46" spans="1:22" ht="15">
      <c r="A46" s="84" t="s">
        <v>508</v>
      </c>
      <c r="B46" s="84">
        <v>126</v>
      </c>
      <c r="C46" s="84" t="s">
        <v>510</v>
      </c>
      <c r="D46" s="84">
        <v>12</v>
      </c>
      <c r="E46" s="84" t="s">
        <v>2057</v>
      </c>
      <c r="F46" s="84">
        <v>7</v>
      </c>
      <c r="G46" s="84" t="s">
        <v>2063</v>
      </c>
      <c r="H46" s="84">
        <v>13</v>
      </c>
      <c r="I46" s="84" t="s">
        <v>2071</v>
      </c>
      <c r="J46" s="84">
        <v>5</v>
      </c>
      <c r="K46" s="84" t="s">
        <v>2078</v>
      </c>
      <c r="L46" s="84">
        <v>3</v>
      </c>
      <c r="M46" s="84" t="s">
        <v>2057</v>
      </c>
      <c r="N46" s="84">
        <v>4</v>
      </c>
      <c r="O46" s="84" t="s">
        <v>2090</v>
      </c>
      <c r="P46" s="84">
        <v>4</v>
      </c>
      <c r="Q46" s="84" t="s">
        <v>317</v>
      </c>
      <c r="R46" s="84">
        <v>3</v>
      </c>
      <c r="S46" s="84" t="s">
        <v>1994</v>
      </c>
      <c r="T46" s="84">
        <v>4</v>
      </c>
      <c r="U46" s="84"/>
      <c r="V46" s="84"/>
    </row>
    <row r="47" spans="1:22" ht="15">
      <c r="A47" s="84" t="s">
        <v>1994</v>
      </c>
      <c r="B47" s="84">
        <v>59</v>
      </c>
      <c r="C47" s="84" t="s">
        <v>511</v>
      </c>
      <c r="D47" s="84">
        <v>11</v>
      </c>
      <c r="E47" s="84" t="s">
        <v>2053</v>
      </c>
      <c r="F47" s="84">
        <v>6</v>
      </c>
      <c r="G47" s="84" t="s">
        <v>2064</v>
      </c>
      <c r="H47" s="84">
        <v>13</v>
      </c>
      <c r="I47" s="84" t="s">
        <v>2017</v>
      </c>
      <c r="J47" s="84">
        <v>5</v>
      </c>
      <c r="K47" s="84" t="s">
        <v>2079</v>
      </c>
      <c r="L47" s="84">
        <v>3</v>
      </c>
      <c r="M47" s="84" t="s">
        <v>1993</v>
      </c>
      <c r="N47" s="84">
        <v>4</v>
      </c>
      <c r="O47" s="84" t="s">
        <v>2017</v>
      </c>
      <c r="P47" s="84">
        <v>4</v>
      </c>
      <c r="Q47" s="84" t="s">
        <v>257</v>
      </c>
      <c r="R47" s="84">
        <v>3</v>
      </c>
      <c r="S47" s="84" t="s">
        <v>2102</v>
      </c>
      <c r="T47" s="84">
        <v>4</v>
      </c>
      <c r="U47" s="84"/>
      <c r="V47" s="84"/>
    </row>
    <row r="48" spans="1:22" ht="15">
      <c r="A48" s="84" t="s">
        <v>510</v>
      </c>
      <c r="B48" s="84">
        <v>54</v>
      </c>
      <c r="C48" s="84" t="s">
        <v>2052</v>
      </c>
      <c r="D48" s="84">
        <v>9</v>
      </c>
      <c r="E48" s="84" t="s">
        <v>2058</v>
      </c>
      <c r="F48" s="84">
        <v>6</v>
      </c>
      <c r="G48" s="84" t="s">
        <v>2065</v>
      </c>
      <c r="H48" s="84">
        <v>10</v>
      </c>
      <c r="I48" s="84" t="s">
        <v>2072</v>
      </c>
      <c r="J48" s="84">
        <v>4</v>
      </c>
      <c r="K48" s="84" t="s">
        <v>2080</v>
      </c>
      <c r="L48" s="84">
        <v>3</v>
      </c>
      <c r="M48" s="84" t="s">
        <v>2085</v>
      </c>
      <c r="N48" s="84">
        <v>4</v>
      </c>
      <c r="O48" s="84" t="s">
        <v>2091</v>
      </c>
      <c r="P48" s="84">
        <v>4</v>
      </c>
      <c r="Q48" s="84" t="s">
        <v>258</v>
      </c>
      <c r="R48" s="84">
        <v>3</v>
      </c>
      <c r="S48" s="84" t="s">
        <v>2103</v>
      </c>
      <c r="T48" s="84">
        <v>4</v>
      </c>
      <c r="U48" s="84"/>
      <c r="V48" s="84"/>
    </row>
    <row r="49" spans="1:22" ht="15">
      <c r="A49" s="84" t="s">
        <v>292</v>
      </c>
      <c r="B49" s="84">
        <v>44</v>
      </c>
      <c r="C49" s="84" t="s">
        <v>2053</v>
      </c>
      <c r="D49" s="84">
        <v>9</v>
      </c>
      <c r="E49" s="84" t="s">
        <v>2059</v>
      </c>
      <c r="F49" s="84">
        <v>5</v>
      </c>
      <c r="G49" s="84" t="s">
        <v>2066</v>
      </c>
      <c r="H49" s="84">
        <v>10</v>
      </c>
      <c r="I49" s="84" t="s">
        <v>2073</v>
      </c>
      <c r="J49" s="84">
        <v>4</v>
      </c>
      <c r="K49" s="84" t="s">
        <v>2081</v>
      </c>
      <c r="L49" s="84">
        <v>3</v>
      </c>
      <c r="M49" s="84" t="s">
        <v>2086</v>
      </c>
      <c r="N49" s="84">
        <v>4</v>
      </c>
      <c r="O49" s="84" t="s">
        <v>2092</v>
      </c>
      <c r="P49" s="84">
        <v>4</v>
      </c>
      <c r="Q49" s="84" t="s">
        <v>316</v>
      </c>
      <c r="R49" s="84">
        <v>3</v>
      </c>
      <c r="S49" s="84" t="s">
        <v>510</v>
      </c>
      <c r="T49" s="84">
        <v>4</v>
      </c>
      <c r="U49" s="84"/>
      <c r="V49" s="84"/>
    </row>
    <row r="50" spans="1:22" ht="15">
      <c r="A50" s="84" t="s">
        <v>511</v>
      </c>
      <c r="B50" s="84">
        <v>40</v>
      </c>
      <c r="C50" s="84" t="s">
        <v>2054</v>
      </c>
      <c r="D50" s="84">
        <v>9</v>
      </c>
      <c r="E50" s="84" t="s">
        <v>2060</v>
      </c>
      <c r="F50" s="84">
        <v>5</v>
      </c>
      <c r="G50" s="84" t="s">
        <v>2067</v>
      </c>
      <c r="H50" s="84">
        <v>10</v>
      </c>
      <c r="I50" s="84" t="s">
        <v>292</v>
      </c>
      <c r="J50" s="84">
        <v>4</v>
      </c>
      <c r="K50" s="84" t="s">
        <v>2082</v>
      </c>
      <c r="L50" s="84">
        <v>3</v>
      </c>
      <c r="M50" s="84" t="s">
        <v>2087</v>
      </c>
      <c r="N50" s="84">
        <v>4</v>
      </c>
      <c r="O50" s="84" t="s">
        <v>2093</v>
      </c>
      <c r="P50" s="84">
        <v>4</v>
      </c>
      <c r="Q50" s="84" t="s">
        <v>2098</v>
      </c>
      <c r="R50" s="84">
        <v>3</v>
      </c>
      <c r="S50" s="84" t="s">
        <v>262</v>
      </c>
      <c r="T50" s="84">
        <v>3</v>
      </c>
      <c r="U50" s="84"/>
      <c r="V50" s="84"/>
    </row>
    <row r="53" spans="1:22" ht="15" customHeight="1">
      <c r="A53" s="13" t="s">
        <v>2120</v>
      </c>
      <c r="B53" s="13" t="s">
        <v>1941</v>
      </c>
      <c r="C53" s="13" t="s">
        <v>2131</v>
      </c>
      <c r="D53" s="13" t="s">
        <v>1944</v>
      </c>
      <c r="E53" s="13" t="s">
        <v>2141</v>
      </c>
      <c r="F53" s="13" t="s">
        <v>1948</v>
      </c>
      <c r="G53" s="13" t="s">
        <v>2148</v>
      </c>
      <c r="H53" s="13" t="s">
        <v>1950</v>
      </c>
      <c r="I53" s="13" t="s">
        <v>2155</v>
      </c>
      <c r="J53" s="13" t="s">
        <v>1952</v>
      </c>
      <c r="K53" s="13" t="s">
        <v>2166</v>
      </c>
      <c r="L53" s="13" t="s">
        <v>1954</v>
      </c>
      <c r="M53" s="13" t="s">
        <v>2176</v>
      </c>
      <c r="N53" s="13" t="s">
        <v>1956</v>
      </c>
      <c r="O53" s="13" t="s">
        <v>2187</v>
      </c>
      <c r="P53" s="13" t="s">
        <v>1958</v>
      </c>
      <c r="Q53" s="13" t="s">
        <v>2197</v>
      </c>
      <c r="R53" s="13" t="s">
        <v>1960</v>
      </c>
      <c r="S53" s="13" t="s">
        <v>2208</v>
      </c>
      <c r="T53" s="13" t="s">
        <v>1962</v>
      </c>
      <c r="U53" s="78" t="s">
        <v>2218</v>
      </c>
      <c r="V53" s="78" t="s">
        <v>1963</v>
      </c>
    </row>
    <row r="54" spans="1:22" ht="15">
      <c r="A54" s="84" t="s">
        <v>2121</v>
      </c>
      <c r="B54" s="84">
        <v>20</v>
      </c>
      <c r="C54" s="84" t="s">
        <v>2127</v>
      </c>
      <c r="D54" s="84">
        <v>9</v>
      </c>
      <c r="E54" s="84" t="s">
        <v>2142</v>
      </c>
      <c r="F54" s="84">
        <v>5</v>
      </c>
      <c r="G54" s="84" t="s">
        <v>2123</v>
      </c>
      <c r="H54" s="84">
        <v>13</v>
      </c>
      <c r="I54" s="84" t="s">
        <v>2156</v>
      </c>
      <c r="J54" s="84">
        <v>3</v>
      </c>
      <c r="K54" s="84" t="s">
        <v>2167</v>
      </c>
      <c r="L54" s="84">
        <v>3</v>
      </c>
      <c r="M54" s="84" t="s">
        <v>2177</v>
      </c>
      <c r="N54" s="84">
        <v>4</v>
      </c>
      <c r="O54" s="84" t="s">
        <v>2162</v>
      </c>
      <c r="P54" s="84">
        <v>4</v>
      </c>
      <c r="Q54" s="84" t="s">
        <v>2198</v>
      </c>
      <c r="R54" s="84">
        <v>3</v>
      </c>
      <c r="S54" s="84" t="s">
        <v>2121</v>
      </c>
      <c r="T54" s="84">
        <v>4</v>
      </c>
      <c r="U54" s="84"/>
      <c r="V54" s="84"/>
    </row>
    <row r="55" spans="1:22" ht="15">
      <c r="A55" s="84" t="s">
        <v>2122</v>
      </c>
      <c r="B55" s="84">
        <v>14</v>
      </c>
      <c r="C55" s="84" t="s">
        <v>2132</v>
      </c>
      <c r="D55" s="84">
        <v>6</v>
      </c>
      <c r="E55" s="84" t="s">
        <v>2143</v>
      </c>
      <c r="F55" s="84">
        <v>5</v>
      </c>
      <c r="G55" s="84" t="s">
        <v>2128</v>
      </c>
      <c r="H55" s="84">
        <v>9</v>
      </c>
      <c r="I55" s="84" t="s">
        <v>2157</v>
      </c>
      <c r="J55" s="84">
        <v>3</v>
      </c>
      <c r="K55" s="84" t="s">
        <v>2168</v>
      </c>
      <c r="L55" s="84">
        <v>3</v>
      </c>
      <c r="M55" s="84" t="s">
        <v>2178</v>
      </c>
      <c r="N55" s="84">
        <v>4</v>
      </c>
      <c r="O55" s="84" t="s">
        <v>2188</v>
      </c>
      <c r="P55" s="84">
        <v>4</v>
      </c>
      <c r="Q55" s="84" t="s">
        <v>2199</v>
      </c>
      <c r="R55" s="84">
        <v>3</v>
      </c>
      <c r="S55" s="84" t="s">
        <v>2209</v>
      </c>
      <c r="T55" s="84">
        <v>4</v>
      </c>
      <c r="U55" s="84"/>
      <c r="V55" s="84"/>
    </row>
    <row r="56" spans="1:22" ht="15">
      <c r="A56" s="84" t="s">
        <v>2123</v>
      </c>
      <c r="B56" s="84">
        <v>14</v>
      </c>
      <c r="C56" s="84" t="s">
        <v>2133</v>
      </c>
      <c r="D56" s="84">
        <v>6</v>
      </c>
      <c r="E56" s="84" t="s">
        <v>2144</v>
      </c>
      <c r="F56" s="84">
        <v>5</v>
      </c>
      <c r="G56" s="84" t="s">
        <v>2129</v>
      </c>
      <c r="H56" s="84">
        <v>9</v>
      </c>
      <c r="I56" s="84" t="s">
        <v>2158</v>
      </c>
      <c r="J56" s="84">
        <v>3</v>
      </c>
      <c r="K56" s="84" t="s">
        <v>2169</v>
      </c>
      <c r="L56" s="84">
        <v>3</v>
      </c>
      <c r="M56" s="84" t="s">
        <v>2179</v>
      </c>
      <c r="N56" s="84">
        <v>4</v>
      </c>
      <c r="O56" s="84" t="s">
        <v>2189</v>
      </c>
      <c r="P56" s="84">
        <v>4</v>
      </c>
      <c r="Q56" s="84" t="s">
        <v>2200</v>
      </c>
      <c r="R56" s="84">
        <v>3</v>
      </c>
      <c r="S56" s="84" t="s">
        <v>2210</v>
      </c>
      <c r="T56" s="84">
        <v>4</v>
      </c>
      <c r="U56" s="84"/>
      <c r="V56" s="84"/>
    </row>
    <row r="57" spans="1:22" ht="15">
      <c r="A57" s="84" t="s">
        <v>2124</v>
      </c>
      <c r="B57" s="84">
        <v>11</v>
      </c>
      <c r="C57" s="84" t="s">
        <v>2134</v>
      </c>
      <c r="D57" s="84">
        <v>6</v>
      </c>
      <c r="E57" s="84" t="s">
        <v>2124</v>
      </c>
      <c r="F57" s="84">
        <v>5</v>
      </c>
      <c r="G57" s="84" t="s">
        <v>2130</v>
      </c>
      <c r="H57" s="84">
        <v>9</v>
      </c>
      <c r="I57" s="84" t="s">
        <v>2159</v>
      </c>
      <c r="J57" s="84">
        <v>3</v>
      </c>
      <c r="K57" s="84" t="s">
        <v>2121</v>
      </c>
      <c r="L57" s="84">
        <v>3</v>
      </c>
      <c r="M57" s="84" t="s">
        <v>2180</v>
      </c>
      <c r="N57" s="84">
        <v>4</v>
      </c>
      <c r="O57" s="84" t="s">
        <v>2190</v>
      </c>
      <c r="P57" s="84">
        <v>4</v>
      </c>
      <c r="Q57" s="84" t="s">
        <v>2201</v>
      </c>
      <c r="R57" s="84">
        <v>3</v>
      </c>
      <c r="S57" s="84" t="s">
        <v>2211</v>
      </c>
      <c r="T57" s="84">
        <v>4</v>
      </c>
      <c r="U57" s="84"/>
      <c r="V57" s="84"/>
    </row>
    <row r="58" spans="1:22" ht="15">
      <c r="A58" s="84" t="s">
        <v>2125</v>
      </c>
      <c r="B58" s="84">
        <v>11</v>
      </c>
      <c r="C58" s="84" t="s">
        <v>2135</v>
      </c>
      <c r="D58" s="84">
        <v>5</v>
      </c>
      <c r="E58" s="84" t="s">
        <v>2125</v>
      </c>
      <c r="F58" s="84">
        <v>5</v>
      </c>
      <c r="G58" s="84" t="s">
        <v>2149</v>
      </c>
      <c r="H58" s="84">
        <v>9</v>
      </c>
      <c r="I58" s="84" t="s">
        <v>2160</v>
      </c>
      <c r="J58" s="84">
        <v>3</v>
      </c>
      <c r="K58" s="84" t="s">
        <v>2170</v>
      </c>
      <c r="L58" s="84">
        <v>3</v>
      </c>
      <c r="M58" s="84" t="s">
        <v>2181</v>
      </c>
      <c r="N58" s="84">
        <v>4</v>
      </c>
      <c r="O58" s="84" t="s">
        <v>2191</v>
      </c>
      <c r="P58" s="84">
        <v>4</v>
      </c>
      <c r="Q58" s="84" t="s">
        <v>2202</v>
      </c>
      <c r="R58" s="84">
        <v>3</v>
      </c>
      <c r="S58" s="84" t="s">
        <v>2212</v>
      </c>
      <c r="T58" s="84">
        <v>4</v>
      </c>
      <c r="U58" s="84"/>
      <c r="V58" s="84"/>
    </row>
    <row r="59" spans="1:22" ht="15">
      <c r="A59" s="84" t="s">
        <v>2126</v>
      </c>
      <c r="B59" s="84">
        <v>11</v>
      </c>
      <c r="C59" s="84" t="s">
        <v>2136</v>
      </c>
      <c r="D59" s="84">
        <v>5</v>
      </c>
      <c r="E59" s="84" t="s">
        <v>2126</v>
      </c>
      <c r="F59" s="84">
        <v>5</v>
      </c>
      <c r="G59" s="84" t="s">
        <v>2150</v>
      </c>
      <c r="H59" s="84">
        <v>9</v>
      </c>
      <c r="I59" s="84" t="s">
        <v>2161</v>
      </c>
      <c r="J59" s="84">
        <v>3</v>
      </c>
      <c r="K59" s="84" t="s">
        <v>2171</v>
      </c>
      <c r="L59" s="84">
        <v>3</v>
      </c>
      <c r="M59" s="84" t="s">
        <v>2182</v>
      </c>
      <c r="N59" s="84">
        <v>4</v>
      </c>
      <c r="O59" s="84" t="s">
        <v>2192</v>
      </c>
      <c r="P59" s="84">
        <v>3</v>
      </c>
      <c r="Q59" s="84" t="s">
        <v>2203</v>
      </c>
      <c r="R59" s="84">
        <v>3</v>
      </c>
      <c r="S59" s="84" t="s">
        <v>2213</v>
      </c>
      <c r="T59" s="84">
        <v>4</v>
      </c>
      <c r="U59" s="84"/>
      <c r="V59" s="84"/>
    </row>
    <row r="60" spans="1:22" ht="15">
      <c r="A60" s="84" t="s">
        <v>2127</v>
      </c>
      <c r="B60" s="84">
        <v>10</v>
      </c>
      <c r="C60" s="84" t="s">
        <v>2137</v>
      </c>
      <c r="D60" s="84">
        <v>5</v>
      </c>
      <c r="E60" s="84" t="s">
        <v>2145</v>
      </c>
      <c r="F60" s="84">
        <v>5</v>
      </c>
      <c r="G60" s="84" t="s">
        <v>2151</v>
      </c>
      <c r="H60" s="84">
        <v>9</v>
      </c>
      <c r="I60" s="84" t="s">
        <v>2162</v>
      </c>
      <c r="J60" s="84">
        <v>3</v>
      </c>
      <c r="K60" s="84" t="s">
        <v>2172</v>
      </c>
      <c r="L60" s="84">
        <v>3</v>
      </c>
      <c r="M60" s="84" t="s">
        <v>2183</v>
      </c>
      <c r="N60" s="84">
        <v>4</v>
      </c>
      <c r="O60" s="84" t="s">
        <v>2193</v>
      </c>
      <c r="P60" s="84">
        <v>3</v>
      </c>
      <c r="Q60" s="84" t="s">
        <v>2204</v>
      </c>
      <c r="R60" s="84">
        <v>3</v>
      </c>
      <c r="S60" s="84" t="s">
        <v>2214</v>
      </c>
      <c r="T60" s="84">
        <v>4</v>
      </c>
      <c r="U60" s="84"/>
      <c r="V60" s="84"/>
    </row>
    <row r="61" spans="1:22" ht="15">
      <c r="A61" s="84" t="s">
        <v>2128</v>
      </c>
      <c r="B61" s="84">
        <v>9</v>
      </c>
      <c r="C61" s="84" t="s">
        <v>2138</v>
      </c>
      <c r="D61" s="84">
        <v>5</v>
      </c>
      <c r="E61" s="84" t="s">
        <v>2146</v>
      </c>
      <c r="F61" s="84">
        <v>5</v>
      </c>
      <c r="G61" s="84" t="s">
        <v>2152</v>
      </c>
      <c r="H61" s="84">
        <v>9</v>
      </c>
      <c r="I61" s="84" t="s">
        <v>2163</v>
      </c>
      <c r="J61" s="84">
        <v>3</v>
      </c>
      <c r="K61" s="84" t="s">
        <v>2173</v>
      </c>
      <c r="L61" s="84">
        <v>3</v>
      </c>
      <c r="M61" s="84" t="s">
        <v>2184</v>
      </c>
      <c r="N61" s="84">
        <v>4</v>
      </c>
      <c r="O61" s="84" t="s">
        <v>2194</v>
      </c>
      <c r="P61" s="84">
        <v>3</v>
      </c>
      <c r="Q61" s="84" t="s">
        <v>2205</v>
      </c>
      <c r="R61" s="84">
        <v>3</v>
      </c>
      <c r="S61" s="84" t="s">
        <v>2215</v>
      </c>
      <c r="T61" s="84">
        <v>4</v>
      </c>
      <c r="U61" s="84"/>
      <c r="V61" s="84"/>
    </row>
    <row r="62" spans="1:22" ht="15">
      <c r="A62" s="84" t="s">
        <v>2129</v>
      </c>
      <c r="B62" s="84">
        <v>9</v>
      </c>
      <c r="C62" s="84" t="s">
        <v>2139</v>
      </c>
      <c r="D62" s="84">
        <v>5</v>
      </c>
      <c r="E62" s="84" t="s">
        <v>2147</v>
      </c>
      <c r="F62" s="84">
        <v>5</v>
      </c>
      <c r="G62" s="84" t="s">
        <v>2153</v>
      </c>
      <c r="H62" s="84">
        <v>9</v>
      </c>
      <c r="I62" s="84" t="s">
        <v>2164</v>
      </c>
      <c r="J62" s="84">
        <v>3</v>
      </c>
      <c r="K62" s="84" t="s">
        <v>2174</v>
      </c>
      <c r="L62" s="84">
        <v>3</v>
      </c>
      <c r="M62" s="84" t="s">
        <v>2185</v>
      </c>
      <c r="N62" s="84">
        <v>4</v>
      </c>
      <c r="O62" s="84" t="s">
        <v>2195</v>
      </c>
      <c r="P62" s="84">
        <v>3</v>
      </c>
      <c r="Q62" s="84" t="s">
        <v>2206</v>
      </c>
      <c r="R62" s="84">
        <v>3</v>
      </c>
      <c r="S62" s="84" t="s">
        <v>2216</v>
      </c>
      <c r="T62" s="84">
        <v>3</v>
      </c>
      <c r="U62" s="84"/>
      <c r="V62" s="84"/>
    </row>
    <row r="63" spans="1:22" ht="15">
      <c r="A63" s="84" t="s">
        <v>2130</v>
      </c>
      <c r="B63" s="84">
        <v>9</v>
      </c>
      <c r="C63" s="84" t="s">
        <v>2140</v>
      </c>
      <c r="D63" s="84">
        <v>5</v>
      </c>
      <c r="E63" s="84" t="s">
        <v>2121</v>
      </c>
      <c r="F63" s="84">
        <v>4</v>
      </c>
      <c r="G63" s="84" t="s">
        <v>2154</v>
      </c>
      <c r="H63" s="84">
        <v>7</v>
      </c>
      <c r="I63" s="84" t="s">
        <v>2165</v>
      </c>
      <c r="J63" s="84">
        <v>3</v>
      </c>
      <c r="K63" s="84" t="s">
        <v>2175</v>
      </c>
      <c r="L63" s="84">
        <v>3</v>
      </c>
      <c r="M63" s="84" t="s">
        <v>2186</v>
      </c>
      <c r="N63" s="84">
        <v>4</v>
      </c>
      <c r="O63" s="84" t="s">
        <v>2196</v>
      </c>
      <c r="P63" s="84">
        <v>3</v>
      </c>
      <c r="Q63" s="84" t="s">
        <v>2207</v>
      </c>
      <c r="R63" s="84">
        <v>2</v>
      </c>
      <c r="S63" s="84" t="s">
        <v>2217</v>
      </c>
      <c r="T63" s="84">
        <v>3</v>
      </c>
      <c r="U63" s="84"/>
      <c r="V63" s="84"/>
    </row>
    <row r="66" spans="1:22" ht="15" customHeight="1">
      <c r="A66" s="13" t="s">
        <v>2232</v>
      </c>
      <c r="B66" s="13" t="s">
        <v>1941</v>
      </c>
      <c r="C66" s="13" t="s">
        <v>2234</v>
      </c>
      <c r="D66" s="13" t="s">
        <v>1944</v>
      </c>
      <c r="E66" s="78" t="s">
        <v>2235</v>
      </c>
      <c r="F66" s="78" t="s">
        <v>1948</v>
      </c>
      <c r="G66" s="78" t="s">
        <v>2238</v>
      </c>
      <c r="H66" s="78" t="s">
        <v>1950</v>
      </c>
      <c r="I66" s="13" t="s">
        <v>2241</v>
      </c>
      <c r="J66" s="13" t="s">
        <v>1952</v>
      </c>
      <c r="K66" s="78" t="s">
        <v>2243</v>
      </c>
      <c r="L66" s="78" t="s">
        <v>1954</v>
      </c>
      <c r="M66" s="13" t="s">
        <v>2245</v>
      </c>
      <c r="N66" s="13" t="s">
        <v>1956</v>
      </c>
      <c r="O66" s="78" t="s">
        <v>2247</v>
      </c>
      <c r="P66" s="78" t="s">
        <v>1958</v>
      </c>
      <c r="Q66" s="78" t="s">
        <v>2249</v>
      </c>
      <c r="R66" s="78" t="s">
        <v>1960</v>
      </c>
      <c r="S66" s="78" t="s">
        <v>2251</v>
      </c>
      <c r="T66" s="78" t="s">
        <v>1962</v>
      </c>
      <c r="U66" s="78" t="s">
        <v>2253</v>
      </c>
      <c r="V66" s="78" t="s">
        <v>1963</v>
      </c>
    </row>
    <row r="67" spans="1:22" ht="15">
      <c r="A67" s="78" t="s">
        <v>330</v>
      </c>
      <c r="B67" s="78">
        <v>1</v>
      </c>
      <c r="C67" s="78" t="s">
        <v>303</v>
      </c>
      <c r="D67" s="78">
        <v>1</v>
      </c>
      <c r="E67" s="78"/>
      <c r="F67" s="78"/>
      <c r="G67" s="78"/>
      <c r="H67" s="78"/>
      <c r="I67" s="78" t="s">
        <v>299</v>
      </c>
      <c r="J67" s="78">
        <v>1</v>
      </c>
      <c r="K67" s="78"/>
      <c r="L67" s="78"/>
      <c r="M67" s="78" t="s">
        <v>330</v>
      </c>
      <c r="N67" s="78">
        <v>1</v>
      </c>
      <c r="O67" s="78"/>
      <c r="P67" s="78"/>
      <c r="Q67" s="78"/>
      <c r="R67" s="78"/>
      <c r="S67" s="78"/>
      <c r="T67" s="78"/>
      <c r="U67" s="78"/>
      <c r="V67" s="78"/>
    </row>
    <row r="68" spans="1:22" ht="15">
      <c r="A68" s="78" t="s">
        <v>299</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324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303</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2233</v>
      </c>
      <c r="B73" s="13" t="s">
        <v>1941</v>
      </c>
      <c r="C73" s="13" t="s">
        <v>2236</v>
      </c>
      <c r="D73" s="13" t="s">
        <v>1944</v>
      </c>
      <c r="E73" s="13" t="s">
        <v>2237</v>
      </c>
      <c r="F73" s="13" t="s">
        <v>1948</v>
      </c>
      <c r="G73" s="13" t="s">
        <v>2240</v>
      </c>
      <c r="H73" s="13" t="s">
        <v>1950</v>
      </c>
      <c r="I73" s="13" t="s">
        <v>2242</v>
      </c>
      <c r="J73" s="13" t="s">
        <v>1952</v>
      </c>
      <c r="K73" s="13" t="s">
        <v>2244</v>
      </c>
      <c r="L73" s="13" t="s">
        <v>1954</v>
      </c>
      <c r="M73" s="13" t="s">
        <v>2246</v>
      </c>
      <c r="N73" s="13" t="s">
        <v>1956</v>
      </c>
      <c r="O73" s="13" t="s">
        <v>2248</v>
      </c>
      <c r="P73" s="13" t="s">
        <v>1958</v>
      </c>
      <c r="Q73" s="13" t="s">
        <v>2250</v>
      </c>
      <c r="R73" s="13" t="s">
        <v>1960</v>
      </c>
      <c r="S73" s="13" t="s">
        <v>2252</v>
      </c>
      <c r="T73" s="13" t="s">
        <v>1962</v>
      </c>
      <c r="U73" s="78" t="s">
        <v>2254</v>
      </c>
      <c r="V73" s="78" t="s">
        <v>1963</v>
      </c>
    </row>
    <row r="74" spans="1:22" ht="15">
      <c r="A74" s="78" t="s">
        <v>292</v>
      </c>
      <c r="B74" s="78">
        <v>44</v>
      </c>
      <c r="C74" s="78" t="s">
        <v>292</v>
      </c>
      <c r="D74" s="78">
        <v>25</v>
      </c>
      <c r="E74" s="78" t="s">
        <v>298</v>
      </c>
      <c r="F74" s="78">
        <v>9</v>
      </c>
      <c r="G74" s="78" t="s">
        <v>287</v>
      </c>
      <c r="H74" s="78">
        <v>17</v>
      </c>
      <c r="I74" s="78" t="s">
        <v>292</v>
      </c>
      <c r="J74" s="78">
        <v>4</v>
      </c>
      <c r="K74" s="78" t="s">
        <v>241</v>
      </c>
      <c r="L74" s="78">
        <v>2</v>
      </c>
      <c r="M74" s="78" t="s">
        <v>323</v>
      </c>
      <c r="N74" s="78">
        <v>4</v>
      </c>
      <c r="O74" s="78" t="s">
        <v>292</v>
      </c>
      <c r="P74" s="78">
        <v>5</v>
      </c>
      <c r="Q74" s="78" t="s">
        <v>292</v>
      </c>
      <c r="R74" s="78">
        <v>3</v>
      </c>
      <c r="S74" s="78" t="s">
        <v>262</v>
      </c>
      <c r="T74" s="78">
        <v>3</v>
      </c>
      <c r="U74" s="78"/>
      <c r="V74" s="78"/>
    </row>
    <row r="75" spans="1:22" ht="15">
      <c r="A75" s="78" t="s">
        <v>287</v>
      </c>
      <c r="B75" s="78">
        <v>18</v>
      </c>
      <c r="C75" s="78" t="s">
        <v>223</v>
      </c>
      <c r="D75" s="78">
        <v>3</v>
      </c>
      <c r="E75" s="78" t="s">
        <v>297</v>
      </c>
      <c r="F75" s="78">
        <v>4</v>
      </c>
      <c r="G75" s="78" t="s">
        <v>309</v>
      </c>
      <c r="H75" s="78">
        <v>5</v>
      </c>
      <c r="I75" s="78" t="s">
        <v>299</v>
      </c>
      <c r="J75" s="78">
        <v>2</v>
      </c>
      <c r="K75" s="78" t="s">
        <v>2239</v>
      </c>
      <c r="L75" s="78">
        <v>2</v>
      </c>
      <c r="M75" s="78" t="s">
        <v>302</v>
      </c>
      <c r="N75" s="78">
        <v>3</v>
      </c>
      <c r="O75" s="78" t="s">
        <v>280</v>
      </c>
      <c r="P75" s="78">
        <v>3</v>
      </c>
      <c r="Q75" s="78" t="s">
        <v>317</v>
      </c>
      <c r="R75" s="78">
        <v>3</v>
      </c>
      <c r="S75" s="78"/>
      <c r="T75" s="78"/>
      <c r="U75" s="78"/>
      <c r="V75" s="78"/>
    </row>
    <row r="76" spans="1:22" ht="15">
      <c r="A76" s="78" t="s">
        <v>298</v>
      </c>
      <c r="B76" s="78">
        <v>12</v>
      </c>
      <c r="C76" s="78" t="s">
        <v>215</v>
      </c>
      <c r="D76" s="78">
        <v>3</v>
      </c>
      <c r="E76" s="78" t="s">
        <v>327</v>
      </c>
      <c r="F76" s="78">
        <v>2</v>
      </c>
      <c r="G76" s="78" t="s">
        <v>292</v>
      </c>
      <c r="H76" s="78">
        <v>3</v>
      </c>
      <c r="I76" s="78" t="s">
        <v>326</v>
      </c>
      <c r="J76" s="78">
        <v>2</v>
      </c>
      <c r="K76" s="78" t="s">
        <v>315</v>
      </c>
      <c r="L76" s="78">
        <v>1</v>
      </c>
      <c r="M76" s="78" t="s">
        <v>270</v>
      </c>
      <c r="N76" s="78">
        <v>2</v>
      </c>
      <c r="O76" s="78" t="s">
        <v>293</v>
      </c>
      <c r="P76" s="78">
        <v>2</v>
      </c>
      <c r="Q76" s="78" t="s">
        <v>257</v>
      </c>
      <c r="R76" s="78">
        <v>3</v>
      </c>
      <c r="S76" s="78"/>
      <c r="T76" s="78"/>
      <c r="U76" s="78"/>
      <c r="V76" s="78"/>
    </row>
    <row r="77" spans="1:22" ht="15">
      <c r="A77" s="78" t="s">
        <v>309</v>
      </c>
      <c r="B77" s="78">
        <v>5</v>
      </c>
      <c r="C77" s="78" t="s">
        <v>303</v>
      </c>
      <c r="D77" s="78">
        <v>2</v>
      </c>
      <c r="E77" s="78" t="s">
        <v>305</v>
      </c>
      <c r="F77" s="78">
        <v>2</v>
      </c>
      <c r="G77" s="78"/>
      <c r="H77" s="78"/>
      <c r="I77" s="78" t="s">
        <v>325</v>
      </c>
      <c r="J77" s="78">
        <v>2</v>
      </c>
      <c r="K77" s="78" t="s">
        <v>314</v>
      </c>
      <c r="L77" s="78">
        <v>1</v>
      </c>
      <c r="M77" s="78" t="s">
        <v>298</v>
      </c>
      <c r="N77" s="78">
        <v>2</v>
      </c>
      <c r="O77" s="78" t="s">
        <v>281</v>
      </c>
      <c r="P77" s="78">
        <v>1</v>
      </c>
      <c r="Q77" s="78" t="s">
        <v>258</v>
      </c>
      <c r="R77" s="78">
        <v>3</v>
      </c>
      <c r="S77" s="78"/>
      <c r="T77" s="78"/>
      <c r="U77" s="78"/>
      <c r="V77" s="78"/>
    </row>
    <row r="78" spans="1:22" ht="15">
      <c r="A78" s="78" t="s">
        <v>241</v>
      </c>
      <c r="B78" s="78">
        <v>4</v>
      </c>
      <c r="C78" s="78" t="s">
        <v>291</v>
      </c>
      <c r="D78" s="78">
        <v>1</v>
      </c>
      <c r="E78" s="78" t="s">
        <v>306</v>
      </c>
      <c r="F78" s="78">
        <v>2</v>
      </c>
      <c r="G78" s="78"/>
      <c r="H78" s="78"/>
      <c r="I78" s="78" t="s">
        <v>235</v>
      </c>
      <c r="J78" s="78">
        <v>2</v>
      </c>
      <c r="K78" s="78" t="s">
        <v>313</v>
      </c>
      <c r="L78" s="78">
        <v>1</v>
      </c>
      <c r="M78" s="78" t="s">
        <v>308</v>
      </c>
      <c r="N78" s="78">
        <v>1</v>
      </c>
      <c r="O78" s="78"/>
      <c r="P78" s="78"/>
      <c r="Q78" s="78" t="s">
        <v>316</v>
      </c>
      <c r="R78" s="78">
        <v>3</v>
      </c>
      <c r="S78" s="78"/>
      <c r="T78" s="78"/>
      <c r="U78" s="78"/>
      <c r="V78" s="78"/>
    </row>
    <row r="79" spans="1:22" ht="15">
      <c r="A79" s="78" t="s">
        <v>323</v>
      </c>
      <c r="B79" s="78">
        <v>4</v>
      </c>
      <c r="C79" s="78" t="s">
        <v>270</v>
      </c>
      <c r="D79" s="78">
        <v>1</v>
      </c>
      <c r="E79" s="78" t="s">
        <v>328</v>
      </c>
      <c r="F79" s="78">
        <v>1</v>
      </c>
      <c r="G79" s="78"/>
      <c r="H79" s="78"/>
      <c r="I79" s="78" t="s">
        <v>322</v>
      </c>
      <c r="J79" s="78">
        <v>2</v>
      </c>
      <c r="K79" s="78" t="s">
        <v>312</v>
      </c>
      <c r="L79" s="78">
        <v>1</v>
      </c>
      <c r="M79" s="78" t="s">
        <v>329</v>
      </c>
      <c r="N79" s="78">
        <v>1</v>
      </c>
      <c r="O79" s="78"/>
      <c r="P79" s="78"/>
      <c r="Q79" s="78" t="s">
        <v>256</v>
      </c>
      <c r="R79" s="78">
        <v>2</v>
      </c>
      <c r="S79" s="78"/>
      <c r="T79" s="78"/>
      <c r="U79" s="78"/>
      <c r="V79" s="78"/>
    </row>
    <row r="80" spans="1:22" ht="15">
      <c r="A80" s="78" t="s">
        <v>297</v>
      </c>
      <c r="B80" s="78">
        <v>4</v>
      </c>
      <c r="C80" s="78" t="s">
        <v>298</v>
      </c>
      <c r="D80" s="78">
        <v>1</v>
      </c>
      <c r="E80" s="78" t="s">
        <v>241</v>
      </c>
      <c r="F80" s="78">
        <v>1</v>
      </c>
      <c r="G80" s="78"/>
      <c r="H80" s="78"/>
      <c r="I80" s="78" t="s">
        <v>236</v>
      </c>
      <c r="J80" s="78">
        <v>1</v>
      </c>
      <c r="K80" s="78" t="s">
        <v>311</v>
      </c>
      <c r="L80" s="78">
        <v>1</v>
      </c>
      <c r="M80" s="78" t="s">
        <v>303</v>
      </c>
      <c r="N80" s="78">
        <v>1</v>
      </c>
      <c r="O80" s="78"/>
      <c r="P80" s="78"/>
      <c r="Q80" s="78"/>
      <c r="R80" s="78"/>
      <c r="S80" s="78"/>
      <c r="T80" s="78"/>
      <c r="U80" s="78"/>
      <c r="V80" s="78"/>
    </row>
    <row r="81" spans="1:22" ht="15">
      <c r="A81" s="78" t="s">
        <v>270</v>
      </c>
      <c r="B81" s="78">
        <v>3</v>
      </c>
      <c r="C81" s="78" t="s">
        <v>293</v>
      </c>
      <c r="D81" s="78">
        <v>1</v>
      </c>
      <c r="E81" s="78" t="s">
        <v>2239</v>
      </c>
      <c r="F81" s="78">
        <v>1</v>
      </c>
      <c r="G81" s="78"/>
      <c r="H81" s="78"/>
      <c r="I81" s="78" t="s">
        <v>269</v>
      </c>
      <c r="J81" s="78">
        <v>1</v>
      </c>
      <c r="K81" s="78" t="s">
        <v>242</v>
      </c>
      <c r="L81" s="78">
        <v>1</v>
      </c>
      <c r="M81" s="78" t="s">
        <v>241</v>
      </c>
      <c r="N81" s="78">
        <v>1</v>
      </c>
      <c r="O81" s="78"/>
      <c r="P81" s="78"/>
      <c r="Q81" s="78"/>
      <c r="R81" s="78"/>
      <c r="S81" s="78"/>
      <c r="T81" s="78"/>
      <c r="U81" s="78"/>
      <c r="V81" s="78"/>
    </row>
    <row r="82" spans="1:22" ht="15">
      <c r="A82" s="78" t="s">
        <v>303</v>
      </c>
      <c r="B82" s="78">
        <v>3</v>
      </c>
      <c r="C82" s="78" t="s">
        <v>274</v>
      </c>
      <c r="D82" s="78">
        <v>1</v>
      </c>
      <c r="E82" s="78" t="s">
        <v>236</v>
      </c>
      <c r="F82" s="78">
        <v>1</v>
      </c>
      <c r="G82" s="78"/>
      <c r="H82" s="78"/>
      <c r="I82" s="78" t="s">
        <v>271</v>
      </c>
      <c r="J82" s="78">
        <v>1</v>
      </c>
      <c r="K82" s="78" t="s">
        <v>310</v>
      </c>
      <c r="L82" s="78">
        <v>1</v>
      </c>
      <c r="M82" s="78" t="s">
        <v>286</v>
      </c>
      <c r="N82" s="78">
        <v>1</v>
      </c>
      <c r="O82" s="78"/>
      <c r="P82" s="78"/>
      <c r="Q82" s="78"/>
      <c r="R82" s="78"/>
      <c r="S82" s="78"/>
      <c r="T82" s="78"/>
      <c r="U82" s="78"/>
      <c r="V82" s="78"/>
    </row>
    <row r="83" spans="1:22" ht="15">
      <c r="A83" s="78" t="s">
        <v>299</v>
      </c>
      <c r="B83" s="78">
        <v>3</v>
      </c>
      <c r="C83" s="78" t="s">
        <v>295</v>
      </c>
      <c r="D83" s="78">
        <v>1</v>
      </c>
      <c r="E83" s="78" t="s">
        <v>299</v>
      </c>
      <c r="F83" s="78">
        <v>1</v>
      </c>
      <c r="G83" s="78"/>
      <c r="H83" s="78"/>
      <c r="I83" s="78" t="s">
        <v>276</v>
      </c>
      <c r="J83" s="78">
        <v>1</v>
      </c>
      <c r="K83" s="78" t="s">
        <v>275</v>
      </c>
      <c r="L83" s="78">
        <v>1</v>
      </c>
      <c r="M83" s="78" t="s">
        <v>292</v>
      </c>
      <c r="N83" s="78">
        <v>1</v>
      </c>
      <c r="O83" s="78"/>
      <c r="P83" s="78"/>
      <c r="Q83" s="78"/>
      <c r="R83" s="78"/>
      <c r="S83" s="78"/>
      <c r="T83" s="78"/>
      <c r="U83" s="78"/>
      <c r="V83" s="78"/>
    </row>
    <row r="86" spans="1:22" ht="15" customHeight="1">
      <c r="A86" s="13" t="s">
        <v>2266</v>
      </c>
      <c r="B86" s="13" t="s">
        <v>1941</v>
      </c>
      <c r="C86" s="13" t="s">
        <v>2267</v>
      </c>
      <c r="D86" s="13" t="s">
        <v>1944</v>
      </c>
      <c r="E86" s="13" t="s">
        <v>2268</v>
      </c>
      <c r="F86" s="13" t="s">
        <v>1948</v>
      </c>
      <c r="G86" s="13" t="s">
        <v>2269</v>
      </c>
      <c r="H86" s="13" t="s">
        <v>1950</v>
      </c>
      <c r="I86" s="13" t="s">
        <v>2270</v>
      </c>
      <c r="J86" s="13" t="s">
        <v>1952</v>
      </c>
      <c r="K86" s="13" t="s">
        <v>2271</v>
      </c>
      <c r="L86" s="13" t="s">
        <v>1954</v>
      </c>
      <c r="M86" s="13" t="s">
        <v>2272</v>
      </c>
      <c r="N86" s="13" t="s">
        <v>1956</v>
      </c>
      <c r="O86" s="13" t="s">
        <v>2273</v>
      </c>
      <c r="P86" s="13" t="s">
        <v>1958</v>
      </c>
      <c r="Q86" s="13" t="s">
        <v>2274</v>
      </c>
      <c r="R86" s="13" t="s">
        <v>1960</v>
      </c>
      <c r="S86" s="13" t="s">
        <v>2275</v>
      </c>
      <c r="T86" s="13" t="s">
        <v>1962</v>
      </c>
      <c r="U86" s="13" t="s">
        <v>2276</v>
      </c>
      <c r="V86" s="13" t="s">
        <v>1963</v>
      </c>
    </row>
    <row r="87" spans="1:22" ht="15">
      <c r="A87" s="115" t="s">
        <v>246</v>
      </c>
      <c r="B87" s="78">
        <v>272854</v>
      </c>
      <c r="C87" s="115" t="s">
        <v>224</v>
      </c>
      <c r="D87" s="78">
        <v>34027</v>
      </c>
      <c r="E87" s="115" t="s">
        <v>254</v>
      </c>
      <c r="F87" s="78">
        <v>122469</v>
      </c>
      <c r="G87" s="115" t="s">
        <v>278</v>
      </c>
      <c r="H87" s="78">
        <v>238031</v>
      </c>
      <c r="I87" s="115" t="s">
        <v>233</v>
      </c>
      <c r="J87" s="78">
        <v>102074</v>
      </c>
      <c r="K87" s="115" t="s">
        <v>321</v>
      </c>
      <c r="L87" s="78">
        <v>20338</v>
      </c>
      <c r="M87" s="115" t="s">
        <v>296</v>
      </c>
      <c r="N87" s="78">
        <v>24215</v>
      </c>
      <c r="O87" s="115" t="s">
        <v>293</v>
      </c>
      <c r="P87" s="78">
        <v>5791</v>
      </c>
      <c r="Q87" s="115" t="s">
        <v>316</v>
      </c>
      <c r="R87" s="78">
        <v>2539</v>
      </c>
      <c r="S87" s="115" t="s">
        <v>247</v>
      </c>
      <c r="T87" s="78">
        <v>237455</v>
      </c>
      <c r="U87" s="115" t="s">
        <v>260</v>
      </c>
      <c r="V87" s="78">
        <v>1892</v>
      </c>
    </row>
    <row r="88" spans="1:22" ht="15">
      <c r="A88" s="115" t="s">
        <v>278</v>
      </c>
      <c r="B88" s="78">
        <v>238031</v>
      </c>
      <c r="C88" s="115" t="s">
        <v>222</v>
      </c>
      <c r="D88" s="78">
        <v>19633</v>
      </c>
      <c r="E88" s="115" t="s">
        <v>230</v>
      </c>
      <c r="F88" s="78">
        <v>106509</v>
      </c>
      <c r="G88" s="115" t="s">
        <v>309</v>
      </c>
      <c r="H88" s="78">
        <v>113421</v>
      </c>
      <c r="I88" s="115" t="s">
        <v>299</v>
      </c>
      <c r="J88" s="78">
        <v>96576</v>
      </c>
      <c r="K88" s="115" t="s">
        <v>311</v>
      </c>
      <c r="L88" s="78">
        <v>2876</v>
      </c>
      <c r="M88" s="115" t="s">
        <v>323</v>
      </c>
      <c r="N88" s="78">
        <v>11666</v>
      </c>
      <c r="O88" s="115" t="s">
        <v>280</v>
      </c>
      <c r="P88" s="78">
        <v>1107</v>
      </c>
      <c r="Q88" s="115" t="s">
        <v>256</v>
      </c>
      <c r="R88" s="78">
        <v>1248</v>
      </c>
      <c r="S88" s="115" t="s">
        <v>248</v>
      </c>
      <c r="T88" s="78">
        <v>46788</v>
      </c>
      <c r="U88" s="115" t="s">
        <v>289</v>
      </c>
      <c r="V88" s="78">
        <v>1461</v>
      </c>
    </row>
    <row r="89" spans="1:22" ht="15">
      <c r="A89" s="115" t="s">
        <v>247</v>
      </c>
      <c r="B89" s="78">
        <v>237455</v>
      </c>
      <c r="C89" s="115" t="s">
        <v>291</v>
      </c>
      <c r="D89" s="78">
        <v>6764</v>
      </c>
      <c r="E89" s="115" t="s">
        <v>238</v>
      </c>
      <c r="F89" s="78">
        <v>100040</v>
      </c>
      <c r="G89" s="115" t="s">
        <v>252</v>
      </c>
      <c r="H89" s="78">
        <v>112618</v>
      </c>
      <c r="I89" s="115" t="s">
        <v>322</v>
      </c>
      <c r="J89" s="78">
        <v>62783</v>
      </c>
      <c r="K89" s="115" t="s">
        <v>313</v>
      </c>
      <c r="L89" s="78">
        <v>1984</v>
      </c>
      <c r="M89" s="115" t="s">
        <v>286</v>
      </c>
      <c r="N89" s="78">
        <v>4864</v>
      </c>
      <c r="O89" s="115" t="s">
        <v>285</v>
      </c>
      <c r="P89" s="78">
        <v>970</v>
      </c>
      <c r="Q89" s="115" t="s">
        <v>258</v>
      </c>
      <c r="R89" s="78">
        <v>509</v>
      </c>
      <c r="S89" s="115" t="s">
        <v>263</v>
      </c>
      <c r="T89" s="78">
        <v>10934</v>
      </c>
      <c r="U89" s="115" t="s">
        <v>259</v>
      </c>
      <c r="V89" s="78">
        <v>428</v>
      </c>
    </row>
    <row r="90" spans="1:22" ht="15">
      <c r="A90" s="115" t="s">
        <v>254</v>
      </c>
      <c r="B90" s="78">
        <v>122469</v>
      </c>
      <c r="C90" s="115" t="s">
        <v>274</v>
      </c>
      <c r="D90" s="78">
        <v>5444</v>
      </c>
      <c r="E90" s="115" t="s">
        <v>298</v>
      </c>
      <c r="F90" s="78">
        <v>31764</v>
      </c>
      <c r="G90" s="115" t="s">
        <v>255</v>
      </c>
      <c r="H90" s="78">
        <v>94133</v>
      </c>
      <c r="I90" s="115" t="s">
        <v>326</v>
      </c>
      <c r="J90" s="78">
        <v>48513</v>
      </c>
      <c r="K90" s="115" t="s">
        <v>320</v>
      </c>
      <c r="L90" s="78">
        <v>1798</v>
      </c>
      <c r="M90" s="115" t="s">
        <v>303</v>
      </c>
      <c r="N90" s="78">
        <v>2928</v>
      </c>
      <c r="O90" s="115" t="s">
        <v>294</v>
      </c>
      <c r="P90" s="78">
        <v>735</v>
      </c>
      <c r="Q90" s="115" t="s">
        <v>317</v>
      </c>
      <c r="R90" s="78">
        <v>331</v>
      </c>
      <c r="S90" s="115" t="s">
        <v>262</v>
      </c>
      <c r="T90" s="78">
        <v>6271</v>
      </c>
      <c r="U90" s="115" t="s">
        <v>277</v>
      </c>
      <c r="V90" s="78">
        <v>242</v>
      </c>
    </row>
    <row r="91" spans="1:22" ht="15">
      <c r="A91" s="115" t="s">
        <v>309</v>
      </c>
      <c r="B91" s="78">
        <v>113421</v>
      </c>
      <c r="C91" s="115" t="s">
        <v>295</v>
      </c>
      <c r="D91" s="78">
        <v>5225</v>
      </c>
      <c r="E91" s="115" t="s">
        <v>306</v>
      </c>
      <c r="F91" s="78">
        <v>19838</v>
      </c>
      <c r="G91" s="115" t="s">
        <v>253</v>
      </c>
      <c r="H91" s="78">
        <v>81751</v>
      </c>
      <c r="I91" s="115" t="s">
        <v>270</v>
      </c>
      <c r="J91" s="78">
        <v>39998</v>
      </c>
      <c r="K91" s="115" t="s">
        <v>250</v>
      </c>
      <c r="L91" s="78">
        <v>1717</v>
      </c>
      <c r="M91" s="115" t="s">
        <v>307</v>
      </c>
      <c r="N91" s="78">
        <v>1271</v>
      </c>
      <c r="O91" s="115" t="s">
        <v>281</v>
      </c>
      <c r="P91" s="78">
        <v>319</v>
      </c>
      <c r="Q91" s="115" t="s">
        <v>257</v>
      </c>
      <c r="R91" s="78">
        <v>128</v>
      </c>
      <c r="S91" s="115"/>
      <c r="T91" s="78"/>
      <c r="U91" s="115"/>
      <c r="V91" s="78"/>
    </row>
    <row r="92" spans="1:22" ht="15">
      <c r="A92" s="115" t="s">
        <v>252</v>
      </c>
      <c r="B92" s="78">
        <v>112618</v>
      </c>
      <c r="C92" s="115" t="s">
        <v>214</v>
      </c>
      <c r="D92" s="78">
        <v>4220</v>
      </c>
      <c r="E92" s="115" t="s">
        <v>282</v>
      </c>
      <c r="F92" s="78">
        <v>18497</v>
      </c>
      <c r="G92" s="115" t="s">
        <v>225</v>
      </c>
      <c r="H92" s="78">
        <v>61783</v>
      </c>
      <c r="I92" s="115" t="s">
        <v>236</v>
      </c>
      <c r="J92" s="78">
        <v>6526</v>
      </c>
      <c r="K92" s="115" t="s">
        <v>241</v>
      </c>
      <c r="L92" s="78">
        <v>613</v>
      </c>
      <c r="M92" s="115" t="s">
        <v>330</v>
      </c>
      <c r="N92" s="78">
        <v>1093</v>
      </c>
      <c r="O92" s="115"/>
      <c r="P92" s="78"/>
      <c r="Q92" s="115"/>
      <c r="R92" s="78"/>
      <c r="S92" s="115"/>
      <c r="T92" s="78"/>
      <c r="U92" s="115"/>
      <c r="V92" s="78"/>
    </row>
    <row r="93" spans="1:22" ht="15">
      <c r="A93" s="115" t="s">
        <v>230</v>
      </c>
      <c r="B93" s="78">
        <v>106509</v>
      </c>
      <c r="C93" s="115" t="s">
        <v>213</v>
      </c>
      <c r="D93" s="78">
        <v>3506</v>
      </c>
      <c r="E93" s="115" t="s">
        <v>264</v>
      </c>
      <c r="F93" s="78">
        <v>17758</v>
      </c>
      <c r="G93" s="115" t="s">
        <v>244</v>
      </c>
      <c r="H93" s="78">
        <v>25019</v>
      </c>
      <c r="I93" s="115" t="s">
        <v>271</v>
      </c>
      <c r="J93" s="78">
        <v>5951</v>
      </c>
      <c r="K93" s="115" t="s">
        <v>275</v>
      </c>
      <c r="L93" s="78">
        <v>610</v>
      </c>
      <c r="M93" s="115" t="s">
        <v>283</v>
      </c>
      <c r="N93" s="78">
        <v>1017</v>
      </c>
      <c r="O93" s="115"/>
      <c r="P93" s="78"/>
      <c r="Q93" s="115"/>
      <c r="R93" s="78"/>
      <c r="S93" s="115"/>
      <c r="T93" s="78"/>
      <c r="U93" s="115"/>
      <c r="V93" s="78"/>
    </row>
    <row r="94" spans="1:22" ht="15">
      <c r="A94" s="115" t="s">
        <v>233</v>
      </c>
      <c r="B94" s="78">
        <v>102074</v>
      </c>
      <c r="C94" s="115" t="s">
        <v>216</v>
      </c>
      <c r="D94" s="78">
        <v>3289</v>
      </c>
      <c r="E94" s="115" t="s">
        <v>328</v>
      </c>
      <c r="F94" s="78">
        <v>16903</v>
      </c>
      <c r="G94" s="115" t="s">
        <v>284</v>
      </c>
      <c r="H94" s="78">
        <v>23180</v>
      </c>
      <c r="I94" s="115" t="s">
        <v>269</v>
      </c>
      <c r="J94" s="78">
        <v>3146</v>
      </c>
      <c r="K94" s="115" t="s">
        <v>315</v>
      </c>
      <c r="L94" s="78">
        <v>555</v>
      </c>
      <c r="M94" s="115" t="s">
        <v>308</v>
      </c>
      <c r="N94" s="78">
        <v>292</v>
      </c>
      <c r="O94" s="115"/>
      <c r="P94" s="78"/>
      <c r="Q94" s="115"/>
      <c r="R94" s="78"/>
      <c r="S94" s="115"/>
      <c r="T94" s="78"/>
      <c r="U94" s="115"/>
      <c r="V94" s="78"/>
    </row>
    <row r="95" spans="1:22" ht="15">
      <c r="A95" s="115" t="s">
        <v>238</v>
      </c>
      <c r="B95" s="78">
        <v>100040</v>
      </c>
      <c r="C95" s="115" t="s">
        <v>215</v>
      </c>
      <c r="D95" s="78">
        <v>3222</v>
      </c>
      <c r="E95" s="115" t="s">
        <v>240</v>
      </c>
      <c r="F95" s="78">
        <v>10586</v>
      </c>
      <c r="G95" s="115" t="s">
        <v>288</v>
      </c>
      <c r="H95" s="78">
        <v>12556</v>
      </c>
      <c r="I95" s="115" t="s">
        <v>276</v>
      </c>
      <c r="J95" s="78">
        <v>2604</v>
      </c>
      <c r="K95" s="115" t="s">
        <v>312</v>
      </c>
      <c r="L95" s="78">
        <v>295</v>
      </c>
      <c r="M95" s="115" t="s">
        <v>302</v>
      </c>
      <c r="N95" s="78">
        <v>275</v>
      </c>
      <c r="O95" s="115"/>
      <c r="P95" s="78"/>
      <c r="Q95" s="115"/>
      <c r="R95" s="78"/>
      <c r="S95" s="115"/>
      <c r="T95" s="78"/>
      <c r="U95" s="115"/>
      <c r="V95" s="78"/>
    </row>
    <row r="96" spans="1:22" ht="15">
      <c r="A96" s="115" t="s">
        <v>299</v>
      </c>
      <c r="B96" s="78">
        <v>96576</v>
      </c>
      <c r="C96" s="115" t="s">
        <v>265</v>
      </c>
      <c r="D96" s="78">
        <v>3148</v>
      </c>
      <c r="E96" s="115" t="s">
        <v>239</v>
      </c>
      <c r="F96" s="78">
        <v>6506</v>
      </c>
      <c r="G96" s="115" t="s">
        <v>231</v>
      </c>
      <c r="H96" s="78">
        <v>6608</v>
      </c>
      <c r="I96" s="115" t="s">
        <v>325</v>
      </c>
      <c r="J96" s="78">
        <v>771</v>
      </c>
      <c r="K96" s="115" t="s">
        <v>242</v>
      </c>
      <c r="L96" s="78">
        <v>166</v>
      </c>
      <c r="M96" s="115" t="s">
        <v>329</v>
      </c>
      <c r="N96" s="78">
        <v>19</v>
      </c>
      <c r="O96" s="115"/>
      <c r="P96" s="78"/>
      <c r="Q96" s="115"/>
      <c r="R96" s="78"/>
      <c r="S96" s="115"/>
      <c r="T96" s="78"/>
      <c r="U96" s="115"/>
      <c r="V96" s="78"/>
    </row>
  </sheetData>
  <hyperlinks>
    <hyperlink ref="A2" r:id="rId1" display="https://twitter.com/ATTDconf/status/1097485203906404354"/>
    <hyperlink ref="A3" r:id="rId2" display="https://diabetes.medicinematters.com/attd-2019/16464998"/>
    <hyperlink ref="A4" r:id="rId3" display="https://home.liebertpub.com/publications/diabetes-technology-and-therapeutics/11"/>
    <hyperlink ref="A5" r:id="rId4" display="https://www.insulclock.com/en/"/>
    <hyperlink ref="A6" r:id="rId5" display="https://lnkd.in/dqnmT_V"/>
    <hyperlink ref="A7" r:id="rId6" display="https://www.blog.solargamescorp.com/blog/la-12eme-%C3%A9dition-du-attd-%C3%A0-berlin"/>
    <hyperlink ref="A8" r:id="rId7" display="http://diabetesqld.org/get-involved/what's-on/2019/mar/live-your-life-brisbane.aspx"/>
    <hyperlink ref="A9" r:id="rId8" display="https://twitter.com/dr_kevinlee/status/1097017239482490885"/>
    <hyperlink ref="A10" r:id="rId9" display="https://lfacinternational.org/sparearose/"/>
    <hyperlink ref="A11" r:id="rId10" display="https://twitter.com/ATTDconf/status/1096455400201830400"/>
    <hyperlink ref="C2" r:id="rId11" display="https://www.insulclock.com/en/"/>
    <hyperlink ref="C3" r:id="rId12" display="https://www.blog.solargamescorp.com/blog/la-12eme-%C3%A9dition-du-attd-%C3%A0-berlin"/>
    <hyperlink ref="C4" r:id="rId13" display="https://bit.ly/2E3cbYj?utm_source=hootsuite&amp;utm_medium=twitter&amp;utm_term=organic&amp;utm_content=&amp;utm_campaign="/>
    <hyperlink ref="C5" r:id="rId14" display="https://twitter.com/SolarGames/status/1095563274144354304"/>
    <hyperlink ref="C6" r:id="rId15" display="https://bit.ly/2BovcCC?utm_source=hootsuite&amp;utm_medium=twitter&amp;utm_term=organic&amp;utm_content=&amp;utm_campaign="/>
    <hyperlink ref="C7" r:id="rId16" display="http://ht.ly/rDGp30jwFXy?fbclid=IwAR0TNblZ7WR-MFsPZLYdaAMMHF097HG2BVjheSSu7eqffnxB0n7T5AG2JNA"/>
    <hyperlink ref="C8" r:id="rId17" display="https://bit.ly/2SwK3Vr?utm_source=hootsuite&amp;utm_medium=twitter&amp;utm_term=organic&amp;utm_content=&amp;utm_campaign="/>
    <hyperlink ref="C9" r:id="rId18" display="https://attd.kenes.com/2019/congress-information/berlin-on-a-budget#.XFwVCFwzaUk"/>
    <hyperlink ref="C10" r:id="rId19" display="https://bit.ly/2RLAsFU?utm_source=hootsuite&amp;utm_medium=twitter&amp;utm_term=organic&amp;utm_content=&amp;utm_campaign="/>
    <hyperlink ref="C11" r:id="rId20" display="https://attd.kenes.com/2019/scientific-information/preliminary-program#.XGqwJ1wzaUk"/>
    <hyperlink ref="E2" r:id="rId21" display="http://diabetesqld.org/get-involved/what's-on/2019/mar/live-your-life-brisbane.aspx"/>
    <hyperlink ref="E3" r:id="rId22" display="https://twitter.com/RenzaS/status/1097016108089933831"/>
    <hyperlink ref="E4" r:id="rId23" display="https://twitter.com/dr_kevinlee/status/1097017239482490885"/>
    <hyperlink ref="E5" r:id="rId24" display="https://open-diabetes.eu/"/>
    <hyperlink ref="E6" r:id="rId25" display="https://twitter.com/T1Bionic/status/1097334984757530624"/>
    <hyperlink ref="G2" r:id="rId26" display="https://twitter.com/ATTDconf/status/1097485203906404354"/>
    <hyperlink ref="I2" r:id="rId27" display="https://lfacinternational.org/sparearose/"/>
    <hyperlink ref="I3" r:id="rId28" display="https://diyps.org/2018/06/08/getting-ready-for-2018ada-danamlewis-preparing-to-encourage-photography/"/>
    <hyperlink ref="I4" r:id="rId29" display="https://lnkd.in/dqnmT_V"/>
    <hyperlink ref="M2" r:id="rId30" display="https://twitter.com/ATTDconf/status/1097485203906404354"/>
    <hyperlink ref="M3" r:id="rId31" display="https://www.jdrf.org/blog/2019/02/19/attd-conference-brings-together-top-minds-in-diabetes-research/?utm_source=hootsuite"/>
    <hyperlink ref="O2" r:id="rId32" display="https://diabetes.medicinematters.com/attd-2019/16464998"/>
    <hyperlink ref="O3" r:id="rId33" display="https://home.liebertpub.com/publications/diabetes-technology-and-therapeutics/11"/>
    <hyperlink ref="S2" r:id="rId34" display="https://attd.kenes.com/2019#.XGqOZOhKjb1"/>
    <hyperlink ref="U2" r:id="rId35" display="https://www.instagram.com/p/BuChGE6FmBSGTe_wfABRqzLe827Ze9mUi92TEc0/?utm_source=ig_twitter_share&amp;igshid=1pby1n2ow97f5"/>
    <hyperlink ref="U3" r:id="rId36" display="https://twitter.com/attdconf/status/1097542567816765442"/>
  </hyperlinks>
  <printOptions/>
  <pageMargins left="0.7" right="0.7" top="0.75" bottom="0.75" header="0.3" footer="0.3"/>
  <pageSetup orientation="portrait" paperSize="9"/>
  <tableParts>
    <tablePart r:id="rId42"/>
    <tablePart r:id="rId41"/>
    <tablePart r:id="rId39"/>
    <tablePart r:id="rId38"/>
    <tablePart r:id="rId37"/>
    <tablePart r:id="rId40"/>
    <tablePart r:id="rId43"/>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2019-02-19T21:29:04Z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